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1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vision" sheetId="1" state="visible" r:id="rId2"/>
    <sheet name="Example" sheetId="2" state="visible" r:id="rId3"/>
    <sheet name="Reference well" sheetId="3" state="visible" r:id="rId4"/>
    <sheet name="01 - well" sheetId="4" state="visible" r:id="rId5"/>
    <sheet name="01 - clearance" sheetId="5" state="visible" r:id="rId6"/>
    <sheet name="02 - well" sheetId="6" state="visible" r:id="rId7"/>
    <sheet name="02 - clearance" sheetId="7" state="visible" r:id="rId8"/>
    <sheet name="03 - well" sheetId="8" state="visible" r:id="rId9"/>
    <sheet name="03 - clearance" sheetId="9" state="visible" r:id="rId10"/>
    <sheet name="04 - well" sheetId="10" state="visible" r:id="rId11"/>
    <sheet name="04 - clearance" sheetId="11" state="visible" r:id="rId12"/>
    <sheet name="05 - well" sheetId="12" state="visible" r:id="rId13"/>
    <sheet name="05 - clearance" sheetId="13" state="visible" r:id="rId14"/>
    <sheet name="06 - well" sheetId="14" state="visible" r:id="rId15"/>
    <sheet name="06 - clearance" sheetId="15" state="visible" r:id="rId16"/>
    <sheet name="07 - well" sheetId="16" state="visible" r:id="rId17"/>
    <sheet name="07 - clearance" sheetId="17" state="visible" r:id="rId18"/>
    <sheet name="08 - well" sheetId="18" state="visible" r:id="rId19"/>
    <sheet name="08 - clearance" sheetId="19" state="visible" r:id="rId20"/>
    <sheet name="09 - well" sheetId="20" state="visible" r:id="rId21"/>
    <sheet name="09 - clearance" sheetId="21" state="visible" r:id="rId22"/>
    <sheet name="10 - well" sheetId="22" state="visible" r:id="rId23"/>
    <sheet name="10 - clearance" sheetId="23" state="visible" r:id="rId24"/>
    <sheet name="11 - well" sheetId="24" state="visible" r:id="rId25"/>
    <sheet name="11 - clearance" sheetId="25" state="visible" r:id="rId26"/>
  </sheets>
  <definedNames>
    <definedName function="false" hidden="false" name="Offset01_clearance" vbProcedure="false">'01 - clearance'!$A$5:$O$102</definedName>
    <definedName function="false" hidden="false" name="Offset02_clearance" vbProcedure="false">'02 - clearance'!$A$5:$O$102</definedName>
    <definedName function="false" hidden="false" name="Offset03_clearance" vbProcedure="false">'03 - clearance'!$A$5:$O$100</definedName>
    <definedName function="false" hidden="false" name="Offset04_clearance" vbProcedure="false">'04 - clearance'!$A$5:$O$97</definedName>
    <definedName function="false" hidden="false" name="Offset05_clearance" vbProcedure="false">'05 - clearance'!$A$5:$O$98</definedName>
    <definedName function="false" hidden="false" name="Offset06_clearance" vbProcedure="false">'06 - clearance'!$A$5:$O$100</definedName>
    <definedName function="false" hidden="false" name="Offset07_clearance" vbProcedure="false">'07 - clearance'!$A$5:$O$102</definedName>
    <definedName function="false" hidden="false" name="Offset08_clearance" vbProcedure="false">'08 - clearance'!$A$5:$O$98</definedName>
    <definedName function="false" hidden="false" name="Offset09_clearance" vbProcedure="false">'09 - clearance'!$A$5:$O$100</definedName>
    <definedName function="false" hidden="false" name="Offset10_clearance" vbProcedure="false">'10 - clearance'!$A$5:$O$69</definedName>
    <definedName function="false" hidden="false" name="Offset11_clearance" vbProcedure="false">'11 - clearance'!$A$5:$O$100</definedName>
    <definedName function="false" hidden="false" name="offset_diam" vbProcedure="false">'Reference well'!$I$8</definedName>
    <definedName function="false" hidden="false" name="ref_diam" vbProcedure="false">'Reference well'!$I$7</definedName>
    <definedName function="false" hidden="false" name="scaling_factor" vbProcedure="false">'Reference well'!$I$6</definedName>
    <definedName function="false" hidden="false" name="sigma_pa" vbProcedure="false">'Reference well'!$I$5</definedName>
    <definedName function="false" hidden="false" name="surface_margin" vbProcedure="false">'Reference well'!$I$4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<sst xmlns="http://schemas.openxmlformats.org/spreadsheetml/2006/main" count="859" uniqueCount="137">
  <si>
    <t xml:space="preserve">Name</t>
  </si>
  <si>
    <t xml:space="preserve">Date</t>
  </si>
  <si>
    <t xml:space="preserve">Comment</t>
  </si>
  <si>
    <t xml:space="preserve">AS</t>
  </si>
  <si>
    <t xml:space="preserve">Merge location, uncertainty and clearance data sheets into one workbook</t>
  </si>
  <si>
    <t xml:space="preserve">Offset 10 (sidetrack) uncertainty from KOP</t>
  </si>
  <si>
    <t xml:space="preserve">Offset 11 and realign ref, #01, #2 and #07</t>
  </si>
  <si>
    <t xml:space="preserve">Revise based on AA QA</t>
  </si>
  <si>
    <t xml:space="preserve">Password protect content for iscwsa</t>
  </si>
  <si>
    <t xml:space="preserve">Change error model to ISCWSA MWD r4 (gives all data suffix 'r4')</t>
  </si>
  <si>
    <t xml:space="preserve">Add ACR setup to Ref tab</t>
  </si>
  <si>
    <t xml:space="preserve">Add ISCWSA ACR calcs</t>
  </si>
  <si>
    <t xml:space="preserve">Add example summary (where most wells vertical to make life easier if want to cross check with hand calcs).</t>
  </si>
  <si>
    <t xml:space="preserve">Correct Offset 11 location info error</t>
  </si>
  <si>
    <t xml:space="preserve">Correct sigmaH/L values for early station</t>
  </si>
  <si>
    <t xml:space="preserve">Add missing station at 2850 on ref well.</t>
  </si>
  <si>
    <t xml:space="preserve">Reformat for consistent dp, esp with HLA, PCR</t>
  </si>
  <si>
    <t xml:space="preserve">Add station at 1m to reduce surface tie-on issues, set vertical azimuth to 0.0 to align with azi assumptions in some implementations.</t>
  </si>
  <si>
    <t xml:space="preserve">Revisit Offset 10 / Sidetrack</t>
  </si>
  <si>
    <t xml:space="preserve">Examples of calculated ACR values at station depth</t>
  </si>
  <si>
    <t xml:space="preserve">ACR for offset #</t>
  </si>
  <si>
    <t xml:space="preserve">Ref MD</t>
  </si>
  <si>
    <t xml:space="preserve">01</t>
  </si>
  <si>
    <t xml:space="preserve">02</t>
  </si>
  <si>
    <t xml:space="preserve">03</t>
  </si>
  <si>
    <t xml:space="preserve">04</t>
  </si>
  <si>
    <t xml:space="preserve">05</t>
  </si>
  <si>
    <t xml:space="preserve">06</t>
  </si>
  <si>
    <t xml:space="preserve">07</t>
  </si>
  <si>
    <t xml:space="preserve">08</t>
  </si>
  <si>
    <t xml:space="preserve">09</t>
  </si>
  <si>
    <t xml:space="preserve">10</t>
  </si>
  <si>
    <t xml:space="preserve">11</t>
  </si>
  <si>
    <t xml:space="preserve">Wellpath</t>
  </si>
  <si>
    <t xml:space="preserve">Reference drilled wellpath r4</t>
  </si>
  <si>
    <t xml:space="preserve">REPORT SETUP INFORMATION</t>
  </si>
  <si>
    <t xml:space="preserve">ACR Setup</t>
  </si>
  <si>
    <t xml:space="preserve">Projection System</t>
  </si>
  <si>
    <t xml:space="preserve">ED50 / UTM Zone 31 North</t>
  </si>
  <si>
    <t xml:space="preserve">Sm</t>
  </si>
  <si>
    <t xml:space="preserve">m</t>
  </si>
  <si>
    <t xml:space="preserve">Surface margin</t>
  </si>
  <si>
    <t xml:space="preserve">North Reference</t>
  </si>
  <si>
    <t xml:space="preserve">Grid</t>
  </si>
  <si>
    <t xml:space="preserve">sigmapa</t>
  </si>
  <si>
    <t xml:space="preserve">Project ahead uncertainty</t>
  </si>
  <si>
    <t xml:space="preserve">Scale</t>
  </si>
  <si>
    <t xml:space="preserve">k</t>
  </si>
  <si>
    <t xml:space="preserve">Confidence scaling factor</t>
  </si>
  <si>
    <t xml:space="preserve">Convergence at slot</t>
  </si>
  <si>
    <t xml:space="preserve">0.00° East</t>
  </si>
  <si>
    <t xml:space="preserve">Ref H&amp;C</t>
  </si>
  <si>
    <t xml:space="preserve">ins</t>
  </si>
  <si>
    <t xml:space="preserve">Diameter of the reference borehole</t>
  </si>
  <si>
    <t xml:space="preserve">Offset H&amp;C</t>
  </si>
  <si>
    <t xml:space="preserve">Diameter of the offset borehole</t>
  </si>
  <si>
    <t xml:space="preserve">WELLPATH LOCATION</t>
  </si>
  <si>
    <t xml:space="preserve">Local North</t>
  </si>
  <si>
    <t xml:space="preserve">Local East</t>
  </si>
  <si>
    <t xml:space="preserve">Easting</t>
  </si>
  <si>
    <t xml:space="preserve">Northing</t>
  </si>
  <si>
    <t xml:space="preserve">Latitude</t>
  </si>
  <si>
    <t xml:space="preserve">Longitude</t>
  </si>
  <si>
    <t xml:space="preserve">[m]</t>
  </si>
  <si>
    <t xml:space="preserve">60°00'00.000"N</t>
  </si>
  <si>
    <t xml:space="preserve">3°00'00.000"E</t>
  </si>
  <si>
    <t xml:space="preserve"> </t>
  </si>
  <si>
    <t xml:space="preserve">MD</t>
  </si>
  <si>
    <t xml:space="preserve">Inclination</t>
  </si>
  <si>
    <t xml:space="preserve">Azimuth</t>
  </si>
  <si>
    <t xml:space="preserve">TVD</t>
  </si>
  <si>
    <t xml:space="preserve">North</t>
  </si>
  <si>
    <t xml:space="preserve">East</t>
  </si>
  <si>
    <t xml:space="preserve">sigmaH</t>
  </si>
  <si>
    <t xml:space="preserve">sigmaL</t>
  </si>
  <si>
    <t xml:space="preserve">sigmaA</t>
  </si>
  <si>
    <t xml:space="preserve">[°]</t>
  </si>
  <si>
    <t xml:space="preserve">Offset 01: East 100 drilled wellpath r4</t>
  </si>
  <si>
    <t xml:space="preserve">3°00'06.451"E</t>
  </si>
  <si>
    <t xml:space="preserve">Offset 01</t>
  </si>
  <si>
    <t xml:space="preserve">Ref_MD</t>
  </si>
  <si>
    <t xml:space="preserve"> Ref_TVD</t>
  </si>
  <si>
    <t xml:space="preserve"> Ref_N</t>
  </si>
  <si>
    <t xml:space="preserve"> Ref_E</t>
  </si>
  <si>
    <t xml:space="preserve"> Offset_MD</t>
  </si>
  <si>
    <t xml:space="preserve"> Offset_TVD</t>
  </si>
  <si>
    <t xml:space="preserve"> Offset_N</t>
  </si>
  <si>
    <t xml:space="preserve"> Offset_E</t>
  </si>
  <si>
    <t xml:space="preserve"> Horiz_Bearing</t>
  </si>
  <si>
    <t xml:space="preserve"> C-C Clr Dist</t>
  </si>
  <si>
    <t xml:space="preserve"> Ref PCR</t>
  </si>
  <si>
    <t xml:space="preserve"> Offset PCR</t>
  </si>
  <si>
    <t xml:space="preserve">Calc hole</t>
  </si>
  <si>
    <t xml:space="preserve">ISCWSA ACR</t>
  </si>
  <si>
    <t xml:space="preserve"> [m]</t>
  </si>
  <si>
    <t xml:space="preserve"> [°]</t>
  </si>
  <si>
    <t xml:space="preserve"> [m 1sigma]</t>
  </si>
  <si>
    <t xml:space="preserve">Offset 02: North 100 drilled wellpath r4</t>
  </si>
  <si>
    <t xml:space="preserve">60°00'03.231"N</t>
  </si>
  <si>
    <t xml:space="preserve">Offset 02</t>
  </si>
  <si>
    <t xml:space="preserve">Offset 03: East 10 drilled wellpath r4</t>
  </si>
  <si>
    <t xml:space="preserve">3°00'00.645"E</t>
  </si>
  <si>
    <t xml:space="preserve">Offset 03</t>
  </si>
  <si>
    <t xml:space="preserve">Offset 04: East 20 drilled double dip wellpath</t>
  </si>
  <si>
    <t xml:space="preserve">3°00'01.290"E</t>
  </si>
  <si>
    <t xml:space="preserve">Offset 04</t>
  </si>
  <si>
    <t xml:space="preserve">Offset 04: East 20 drilled double dip wellpath r4</t>
  </si>
  <si>
    <t xml:space="preserve">Offset 05: Angular drilled wellpath r4</t>
  </si>
  <si>
    <t xml:space="preserve">0.01° West</t>
  </si>
  <si>
    <t xml:space="preserve">59°59'58.383"N</t>
  </si>
  <si>
    <t xml:space="preserve">2°59'27.744"E</t>
  </si>
  <si>
    <t xml:space="preserve">Offset 05</t>
  </si>
  <si>
    <t xml:space="preserve">Offset 06: Overlap opposite drilled wellpath r4</t>
  </si>
  <si>
    <t xml:space="preserve">59°58'45.684"N</t>
  </si>
  <si>
    <t xml:space="preserve">3°00'06.447"E</t>
  </si>
  <si>
    <t xml:space="preserve">Offset 06</t>
  </si>
  <si>
    <t xml:space="preserve">Offset 07: Short opposite drilled wellpath r4</t>
  </si>
  <si>
    <t xml:space="preserve">3°00'05.158"E</t>
  </si>
  <si>
    <t xml:space="preserve">Offset 07</t>
  </si>
  <si>
    <t xml:space="preserve">Offset 08: Perpendicular drilled wellpath r4</t>
  </si>
  <si>
    <t xml:space="preserve">59°59'43.841"N</t>
  </si>
  <si>
    <t xml:space="preserve">2°59'01.946"E</t>
  </si>
  <si>
    <t xml:space="preserve">Offset 08</t>
  </si>
  <si>
    <t xml:space="preserve">Offset 09: Vertical drilled wellpath r4</t>
  </si>
  <si>
    <t xml:space="preserve">59°59'27.689"N</t>
  </si>
  <si>
    <t xml:space="preserve">Offset 09</t>
  </si>
  <si>
    <t xml:space="preserve">Offset 10: Sidetrack from reference drilled wellpath r4</t>
  </si>
  <si>
    <t xml:space="preserve">Sidetrak point on Reference well</t>
  </si>
  <si>
    <t xml:space="preserve">Offset 10</t>
  </si>
  <si>
    <t xml:space="preserve">Offset 11: Horizontal approach drilled wellpath r4</t>
  </si>
  <si>
    <t xml:space="preserve">Sidetrack</t>
  </si>
  <si>
    <t xml:space="preserve">(none)</t>
  </si>
  <si>
    <t xml:space="preserve">0.02° West</t>
  </si>
  <si>
    <t xml:space="preserve">Slot Location</t>
  </si>
  <si>
    <t xml:space="preserve">59°59'14.760"N</t>
  </si>
  <si>
    <t xml:space="preserve">2°58'55.512"E</t>
  </si>
  <si>
    <t xml:space="preserve">Offset 11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</si>
</sst>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\-mmm\-yy"/>
    <numFmt numFmtId="166" formatCode="0.00"/>
    <numFmt numFmtId="167" formatCode="0.0000"/>
    <numFmt numFmtId="168" formatCode="0.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10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0" t="s">
        <v>3</v>
      </c>
      <c r="B2" s="1" t="n">
        <v>41092</v>
      </c>
      <c r="C2" s="0" t="s">
        <v>4</v>
      </c>
    </row>
    <row r="3" customFormat="false" ht="15" hidden="false" customHeight="false" outlineLevel="0" collapsed="false">
      <c r="A3" s="0" t="s">
        <v>3</v>
      </c>
      <c r="B3" s="1" t="n">
        <v>41186</v>
      </c>
      <c r="C3" s="0" t="s">
        <v>5</v>
      </c>
    </row>
    <row r="4" customFormat="false" ht="15" hidden="false" customHeight="false" outlineLevel="0" collapsed="false">
      <c r="A4" s="0" t="s">
        <v>3</v>
      </c>
      <c r="B4" s="1" t="n">
        <v>41556</v>
      </c>
      <c r="C4" s="0" t="s">
        <v>6</v>
      </c>
    </row>
    <row r="5" customFormat="false" ht="15" hidden="false" customHeight="false" outlineLevel="0" collapsed="false">
      <c r="A5" s="0" t="s">
        <v>3</v>
      </c>
      <c r="B5" s="1" t="n">
        <v>41583</v>
      </c>
      <c r="C5" s="0" t="s">
        <v>7</v>
      </c>
    </row>
    <row r="6" customFormat="false" ht="15" hidden="false" customHeight="false" outlineLevel="0" collapsed="false">
      <c r="C6" s="0" t="s">
        <v>8</v>
      </c>
    </row>
    <row r="7" customFormat="false" ht="15" hidden="false" customHeight="false" outlineLevel="0" collapsed="false">
      <c r="A7" s="0" t="s">
        <v>3</v>
      </c>
      <c r="B7" s="1" t="n">
        <v>42774</v>
      </c>
      <c r="C7" s="0" t="s">
        <v>9</v>
      </c>
    </row>
    <row r="8" customFormat="false" ht="15" hidden="false" customHeight="false" outlineLevel="0" collapsed="false">
      <c r="C8" s="0" t="s">
        <v>10</v>
      </c>
    </row>
    <row r="9" customFormat="false" ht="15" hidden="false" customHeight="false" outlineLevel="0" collapsed="false">
      <c r="C9" s="0" t="s">
        <v>11</v>
      </c>
    </row>
    <row r="10" customFormat="false" ht="15" hidden="false" customHeight="false" outlineLevel="0" collapsed="false">
      <c r="C10" s="0" t="s">
        <v>12</v>
      </c>
    </row>
    <row r="11" customFormat="false" ht="15" hidden="false" customHeight="false" outlineLevel="0" collapsed="false">
      <c r="C11" s="0" t="s">
        <v>13</v>
      </c>
    </row>
    <row r="12" customFormat="false" ht="15" hidden="false" customHeight="false" outlineLevel="0" collapsed="false">
      <c r="A12" s="0" t="s">
        <v>3</v>
      </c>
      <c r="B12" s="1" t="n">
        <v>42801</v>
      </c>
      <c r="C12" s="0" t="s">
        <v>14</v>
      </c>
    </row>
    <row r="13" customFormat="false" ht="15" hidden="false" customHeight="false" outlineLevel="0" collapsed="false">
      <c r="B13" s="1" t="n">
        <v>42802</v>
      </c>
      <c r="C13" s="0" t="s">
        <v>15</v>
      </c>
    </row>
    <row r="14" customFormat="false" ht="15" hidden="false" customHeight="false" outlineLevel="0" collapsed="false">
      <c r="C14" s="0" t="s">
        <v>16</v>
      </c>
    </row>
    <row r="15" customFormat="false" ht="15" hidden="false" customHeight="false" outlineLevel="0" collapsed="false">
      <c r="A15" s="0" t="s">
        <v>3</v>
      </c>
      <c r="B15" s="1" t="n">
        <v>42822</v>
      </c>
      <c r="C15" s="0" t="s">
        <v>17</v>
      </c>
    </row>
    <row r="16" customFormat="false" ht="15" hidden="false" customHeight="false" outlineLevel="0" collapsed="false">
      <c r="A16" s="0" t="s">
        <v>3</v>
      </c>
      <c r="B16" s="1" t="n">
        <v>42856</v>
      </c>
      <c r="C16" s="0" t="s">
        <v>18</v>
      </c>
    </row>
  </sheetData>
  <sheetProtection sheet="true" password="dd1b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33</v>
      </c>
      <c r="B1" s="0" t="s">
        <v>103</v>
      </c>
    </row>
    <row r="3" customFormat="false" ht="15" hidden="false" customHeight="false" outlineLevel="0" collapsed="false">
      <c r="A3" s="0" t="s">
        <v>35</v>
      </c>
    </row>
    <row r="4" customFormat="false" ht="15" hidden="false" customHeight="false" outlineLevel="0" collapsed="false">
      <c r="A4" s="0" t="s">
        <v>37</v>
      </c>
      <c r="B4" s="0" t="s">
        <v>38</v>
      </c>
    </row>
    <row r="5" customFormat="false" ht="15" hidden="false" customHeight="false" outlineLevel="0" collapsed="false">
      <c r="A5" s="0" t="s">
        <v>42</v>
      </c>
      <c r="B5" s="0" t="s">
        <v>43</v>
      </c>
    </row>
    <row r="6" customFormat="false" ht="15" hidden="false" customHeight="false" outlineLevel="0" collapsed="false">
      <c r="A6" s="0" t="s">
        <v>46</v>
      </c>
      <c r="B6" s="0" t="n">
        <v>0.9996</v>
      </c>
    </row>
    <row r="7" customFormat="false" ht="15" hidden="false" customHeight="false" outlineLevel="0" collapsed="false">
      <c r="A7" s="0" t="s">
        <v>49</v>
      </c>
      <c r="B7" s="0" t="s">
        <v>50</v>
      </c>
    </row>
    <row r="9" customFormat="false" ht="15" hidden="false" customHeight="false" outlineLevel="0" collapsed="false">
      <c r="A9" s="0" t="s">
        <v>56</v>
      </c>
      <c r="B9" s="0" t="s">
        <v>57</v>
      </c>
      <c r="C9" s="0" t="s">
        <v>58</v>
      </c>
      <c r="D9" s="0" t="s">
        <v>59</v>
      </c>
      <c r="E9" s="0" t="s">
        <v>60</v>
      </c>
      <c r="F9" s="0" t="s">
        <v>61</v>
      </c>
      <c r="G9" s="0" t="s">
        <v>62</v>
      </c>
    </row>
    <row r="10" customFormat="false" ht="15" hidden="false" customHeight="false" outlineLevel="0" collapsed="false">
      <c r="B10" s="0" t="s">
        <v>63</v>
      </c>
      <c r="C10" s="0" t="s">
        <v>63</v>
      </c>
      <c r="D10" s="0" t="s">
        <v>63</v>
      </c>
      <c r="E10" s="0" t="s">
        <v>63</v>
      </c>
    </row>
    <row r="11" customFormat="false" ht="15" hidden="false" customHeight="false" outlineLevel="0" collapsed="false">
      <c r="B11" s="0" t="n">
        <v>0</v>
      </c>
      <c r="C11" s="0" t="n">
        <v>20</v>
      </c>
      <c r="D11" s="0" t="n">
        <v>500019.99</v>
      </c>
      <c r="E11" s="0" t="n">
        <v>6651566.71</v>
      </c>
      <c r="F11" s="0" t="s">
        <v>64</v>
      </c>
      <c r="G11" s="0" t="s">
        <v>104</v>
      </c>
    </row>
    <row r="13" customFormat="false" ht="15" hidden="false" customHeight="false" outlineLevel="0" collapsed="false">
      <c r="A13" s="0" t="s">
        <v>66</v>
      </c>
    </row>
    <row r="14" customFormat="false" ht="15" hidden="false" customHeight="false" outlineLevel="0" collapsed="false">
      <c r="A14" s="0" t="s">
        <v>66</v>
      </c>
    </row>
    <row r="15" customFormat="false" ht="15" hidden="false" customHeight="false" outlineLevel="0" collapsed="false">
      <c r="B15" s="0" t="s">
        <v>67</v>
      </c>
      <c r="C15" s="0" t="s">
        <v>68</v>
      </c>
      <c r="D15" s="0" t="s">
        <v>69</v>
      </c>
      <c r="E15" s="0" t="s">
        <v>70</v>
      </c>
      <c r="F15" s="0" t="s">
        <v>71</v>
      </c>
      <c r="G15" s="0" t="s">
        <v>72</v>
      </c>
      <c r="H15" s="0" t="s">
        <v>73</v>
      </c>
      <c r="I15" s="0" t="s">
        <v>74</v>
      </c>
      <c r="J15" s="0" t="s">
        <v>75</v>
      </c>
    </row>
    <row r="16" customFormat="false" ht="15" hidden="false" customHeight="false" outlineLevel="0" collapsed="false">
      <c r="B16" s="0" t="s">
        <v>63</v>
      </c>
      <c r="C16" s="0" t="s">
        <v>76</v>
      </c>
      <c r="D16" s="0" t="s">
        <v>76</v>
      </c>
      <c r="E16" s="0" t="s">
        <v>63</v>
      </c>
      <c r="F16" s="0" t="s">
        <v>63</v>
      </c>
      <c r="G16" s="0" t="s">
        <v>63</v>
      </c>
    </row>
    <row r="17" customFormat="false" ht="15" hidden="false" customHeight="false" outlineLevel="0" collapsed="false">
      <c r="B17" s="8" t="n">
        <v>0</v>
      </c>
      <c r="C17" s="8" t="n">
        <v>0</v>
      </c>
      <c r="D17" s="8" t="n">
        <v>0</v>
      </c>
      <c r="E17" s="8" t="n">
        <v>0</v>
      </c>
      <c r="F17" s="8" t="n">
        <v>0</v>
      </c>
      <c r="G17" s="8" t="n">
        <v>20</v>
      </c>
      <c r="H17" s="9" t="n">
        <v>0</v>
      </c>
      <c r="I17" s="9" t="n">
        <v>0</v>
      </c>
      <c r="J17" s="9" t="n">
        <v>0</v>
      </c>
    </row>
    <row r="18" customFormat="false" ht="15" hidden="false" customHeight="false" outlineLevel="0" collapsed="false">
      <c r="B18" s="8" t="n">
        <v>1</v>
      </c>
      <c r="C18" s="8" t="n">
        <v>0</v>
      </c>
      <c r="D18" s="8" t="n">
        <v>0</v>
      </c>
      <c r="E18" s="8" t="n">
        <v>1</v>
      </c>
      <c r="F18" s="8" t="n">
        <v>0</v>
      </c>
      <c r="G18" s="8" t="n">
        <v>20</v>
      </c>
      <c r="H18" s="9" t="n">
        <v>0.0017</v>
      </c>
      <c r="I18" s="9" t="n">
        <v>0.0017</v>
      </c>
      <c r="J18" s="9" t="n">
        <v>0.35</v>
      </c>
    </row>
    <row r="19" customFormat="false" ht="15" hidden="false" customHeight="false" outlineLevel="0" collapsed="false">
      <c r="B19" s="8" t="n">
        <v>30</v>
      </c>
      <c r="C19" s="8" t="n">
        <v>0</v>
      </c>
      <c r="D19" s="8" t="n">
        <v>0</v>
      </c>
      <c r="E19" s="8" t="n">
        <v>30</v>
      </c>
      <c r="F19" s="8" t="n">
        <v>0</v>
      </c>
      <c r="G19" s="8" t="n">
        <v>20</v>
      </c>
      <c r="H19" s="9" t="n">
        <v>0.0537</v>
      </c>
      <c r="I19" s="9" t="n">
        <v>0.0537</v>
      </c>
      <c r="J19" s="9" t="n">
        <v>0.3504</v>
      </c>
    </row>
    <row r="20" customFormat="false" ht="15" hidden="false" customHeight="false" outlineLevel="0" collapsed="false">
      <c r="B20" s="8" t="n">
        <v>60</v>
      </c>
      <c r="C20" s="8" t="n">
        <v>0</v>
      </c>
      <c r="D20" s="8" t="n">
        <v>0</v>
      </c>
      <c r="E20" s="8" t="n">
        <v>60</v>
      </c>
      <c r="F20" s="8" t="n">
        <v>0</v>
      </c>
      <c r="G20" s="8" t="n">
        <v>20</v>
      </c>
      <c r="H20" s="9" t="n">
        <v>0.1074</v>
      </c>
      <c r="I20" s="9" t="n">
        <v>0.1074</v>
      </c>
      <c r="J20" s="9" t="n">
        <v>0.3516</v>
      </c>
    </row>
    <row r="21" customFormat="false" ht="15" hidden="false" customHeight="false" outlineLevel="0" collapsed="false">
      <c r="B21" s="8" t="n">
        <v>90</v>
      </c>
      <c r="C21" s="8" t="n">
        <v>0</v>
      </c>
      <c r="D21" s="8" t="n">
        <v>0</v>
      </c>
      <c r="E21" s="8" t="n">
        <v>90</v>
      </c>
      <c r="F21" s="8" t="n">
        <v>0</v>
      </c>
      <c r="G21" s="8" t="n">
        <v>20</v>
      </c>
      <c r="H21" s="9" t="n">
        <v>0.1612</v>
      </c>
      <c r="I21" s="9" t="n">
        <v>0.1612</v>
      </c>
      <c r="J21" s="9" t="n">
        <v>0.3536</v>
      </c>
    </row>
    <row r="22" customFormat="false" ht="15" hidden="false" customHeight="false" outlineLevel="0" collapsed="false">
      <c r="B22" s="8" t="n">
        <v>120</v>
      </c>
      <c r="C22" s="8" t="n">
        <v>0</v>
      </c>
      <c r="D22" s="8" t="n">
        <v>0</v>
      </c>
      <c r="E22" s="8" t="n">
        <v>120</v>
      </c>
      <c r="F22" s="8" t="n">
        <v>0</v>
      </c>
      <c r="G22" s="8" t="n">
        <v>20</v>
      </c>
      <c r="H22" s="9" t="n">
        <v>0.215</v>
      </c>
      <c r="I22" s="9" t="n">
        <v>0.215</v>
      </c>
      <c r="J22" s="9" t="n">
        <v>0.3564</v>
      </c>
    </row>
    <row r="23" customFormat="false" ht="15" hidden="false" customHeight="false" outlineLevel="0" collapsed="false">
      <c r="B23" s="8" t="n">
        <v>150</v>
      </c>
      <c r="C23" s="8" t="n">
        <v>0</v>
      </c>
      <c r="D23" s="8" t="n">
        <v>0</v>
      </c>
      <c r="E23" s="8" t="n">
        <v>150</v>
      </c>
      <c r="F23" s="8" t="n">
        <v>0</v>
      </c>
      <c r="G23" s="8" t="n">
        <v>20</v>
      </c>
      <c r="H23" s="9" t="n">
        <v>0.2688</v>
      </c>
      <c r="I23" s="9" t="n">
        <v>0.2688</v>
      </c>
      <c r="J23" s="9" t="n">
        <v>0.36</v>
      </c>
    </row>
    <row r="24" customFormat="false" ht="15" hidden="false" customHeight="false" outlineLevel="0" collapsed="false">
      <c r="B24" s="8" t="n">
        <v>180</v>
      </c>
      <c r="C24" s="8" t="n">
        <v>0</v>
      </c>
      <c r="D24" s="8" t="n">
        <v>0</v>
      </c>
      <c r="E24" s="8" t="n">
        <v>180</v>
      </c>
      <c r="F24" s="8" t="n">
        <v>0</v>
      </c>
      <c r="G24" s="8" t="n">
        <v>20</v>
      </c>
      <c r="H24" s="9" t="n">
        <v>0.3225</v>
      </c>
      <c r="I24" s="9" t="n">
        <v>0.3225</v>
      </c>
      <c r="J24" s="9" t="n">
        <v>0.3643</v>
      </c>
    </row>
    <row r="25" customFormat="false" ht="15" hidden="false" customHeight="false" outlineLevel="0" collapsed="false">
      <c r="B25" s="8" t="n">
        <v>210</v>
      </c>
      <c r="C25" s="8" t="n">
        <v>0</v>
      </c>
      <c r="D25" s="8" t="n">
        <v>0</v>
      </c>
      <c r="E25" s="8" t="n">
        <v>210</v>
      </c>
      <c r="F25" s="8" t="n">
        <v>0</v>
      </c>
      <c r="G25" s="8" t="n">
        <v>20</v>
      </c>
      <c r="H25" s="9" t="n">
        <v>0.3763</v>
      </c>
      <c r="I25" s="9" t="n">
        <v>0.3763</v>
      </c>
      <c r="J25" s="9" t="n">
        <v>0.3694</v>
      </c>
    </row>
    <row r="26" customFormat="false" ht="15" hidden="false" customHeight="false" outlineLevel="0" collapsed="false">
      <c r="B26" s="8" t="n">
        <v>240</v>
      </c>
      <c r="C26" s="8" t="n">
        <v>0</v>
      </c>
      <c r="D26" s="8" t="n">
        <v>0</v>
      </c>
      <c r="E26" s="8" t="n">
        <v>240</v>
      </c>
      <c r="F26" s="8" t="n">
        <v>0</v>
      </c>
      <c r="G26" s="8" t="n">
        <v>20</v>
      </c>
      <c r="H26" s="9" t="n">
        <v>0.4301</v>
      </c>
      <c r="I26" s="9" t="n">
        <v>0.4301</v>
      </c>
      <c r="J26" s="9" t="n">
        <v>0.3752</v>
      </c>
    </row>
    <row r="27" customFormat="false" ht="15" hidden="false" customHeight="false" outlineLevel="0" collapsed="false">
      <c r="B27" s="8" t="n">
        <v>270</v>
      </c>
      <c r="C27" s="8" t="n">
        <v>0</v>
      </c>
      <c r="D27" s="8" t="n">
        <v>0</v>
      </c>
      <c r="E27" s="8" t="n">
        <v>270</v>
      </c>
      <c r="F27" s="8" t="n">
        <v>0</v>
      </c>
      <c r="G27" s="8" t="n">
        <v>20</v>
      </c>
      <c r="H27" s="9" t="n">
        <v>0.4838</v>
      </c>
      <c r="I27" s="9" t="n">
        <v>0.4838</v>
      </c>
      <c r="J27" s="9" t="n">
        <v>0.3817</v>
      </c>
    </row>
    <row r="28" customFormat="false" ht="15" hidden="false" customHeight="false" outlineLevel="0" collapsed="false">
      <c r="B28" s="8" t="n">
        <v>300</v>
      </c>
      <c r="C28" s="8" t="n">
        <v>0</v>
      </c>
      <c r="D28" s="8" t="n">
        <v>0</v>
      </c>
      <c r="E28" s="8" t="n">
        <v>300</v>
      </c>
      <c r="F28" s="8" t="n">
        <v>0</v>
      </c>
      <c r="G28" s="8" t="n">
        <v>20</v>
      </c>
      <c r="H28" s="9" t="n">
        <v>0.5376</v>
      </c>
      <c r="I28" s="9" t="n">
        <v>0.5376</v>
      </c>
      <c r="J28" s="9" t="n">
        <v>0.3889</v>
      </c>
    </row>
    <row r="29" customFormat="false" ht="15" hidden="false" customHeight="false" outlineLevel="0" collapsed="false">
      <c r="B29" s="8" t="n">
        <v>330</v>
      </c>
      <c r="C29" s="8" t="n">
        <v>0</v>
      </c>
      <c r="D29" s="8" t="n">
        <v>0</v>
      </c>
      <c r="E29" s="8" t="n">
        <v>330</v>
      </c>
      <c r="F29" s="8" t="n">
        <v>0</v>
      </c>
      <c r="G29" s="8" t="n">
        <v>20</v>
      </c>
      <c r="H29" s="9" t="n">
        <v>0.5914</v>
      </c>
      <c r="I29" s="9" t="n">
        <v>0.5914</v>
      </c>
      <c r="J29" s="9" t="n">
        <v>0.3967</v>
      </c>
    </row>
    <row r="30" customFormat="false" ht="15" hidden="false" customHeight="false" outlineLevel="0" collapsed="false">
      <c r="B30" s="8" t="n">
        <v>360</v>
      </c>
      <c r="C30" s="8" t="n">
        <v>0</v>
      </c>
      <c r="D30" s="8" t="n">
        <v>0</v>
      </c>
      <c r="E30" s="8" t="n">
        <v>360</v>
      </c>
      <c r="F30" s="8" t="n">
        <v>0</v>
      </c>
      <c r="G30" s="8" t="n">
        <v>20</v>
      </c>
      <c r="H30" s="9" t="n">
        <v>0.6452</v>
      </c>
      <c r="I30" s="9" t="n">
        <v>0.6452</v>
      </c>
      <c r="J30" s="9" t="n">
        <v>0.4052</v>
      </c>
    </row>
    <row r="31" customFormat="false" ht="15" hidden="false" customHeight="false" outlineLevel="0" collapsed="false">
      <c r="B31" s="8" t="n">
        <v>390</v>
      </c>
      <c r="C31" s="8" t="n">
        <v>0</v>
      </c>
      <c r="D31" s="8" t="n">
        <v>0</v>
      </c>
      <c r="E31" s="8" t="n">
        <v>390</v>
      </c>
      <c r="F31" s="8" t="n">
        <v>0</v>
      </c>
      <c r="G31" s="8" t="n">
        <v>20</v>
      </c>
      <c r="H31" s="9" t="n">
        <v>0.6989</v>
      </c>
      <c r="I31" s="9" t="n">
        <v>0.6989</v>
      </c>
      <c r="J31" s="9" t="n">
        <v>0.4143</v>
      </c>
    </row>
    <row r="32" customFormat="false" ht="15" hidden="false" customHeight="false" outlineLevel="0" collapsed="false">
      <c r="B32" s="8" t="n">
        <v>420</v>
      </c>
      <c r="C32" s="8" t="n">
        <v>0</v>
      </c>
      <c r="D32" s="8" t="n">
        <v>0</v>
      </c>
      <c r="E32" s="8" t="n">
        <v>420</v>
      </c>
      <c r="F32" s="8" t="n">
        <v>0</v>
      </c>
      <c r="G32" s="8" t="n">
        <v>20</v>
      </c>
      <c r="H32" s="9" t="n">
        <v>0.7527</v>
      </c>
      <c r="I32" s="9" t="n">
        <v>0.7527</v>
      </c>
      <c r="J32" s="9" t="n">
        <v>0.424</v>
      </c>
    </row>
    <row r="33" customFormat="false" ht="15" hidden="false" customHeight="false" outlineLevel="0" collapsed="false">
      <c r="B33" s="8" t="n">
        <v>450</v>
      </c>
      <c r="C33" s="8" t="n">
        <v>0</v>
      </c>
      <c r="D33" s="8" t="n">
        <v>0</v>
      </c>
      <c r="E33" s="8" t="n">
        <v>450</v>
      </c>
      <c r="F33" s="8" t="n">
        <v>0</v>
      </c>
      <c r="G33" s="8" t="n">
        <v>20</v>
      </c>
      <c r="H33" s="9" t="n">
        <v>0.8065</v>
      </c>
      <c r="I33" s="9" t="n">
        <v>0.8065</v>
      </c>
      <c r="J33" s="9" t="n">
        <v>0.4342</v>
      </c>
    </row>
    <row r="34" customFormat="false" ht="15" hidden="false" customHeight="false" outlineLevel="0" collapsed="false">
      <c r="B34" s="8" t="n">
        <v>480</v>
      </c>
      <c r="C34" s="8" t="n">
        <v>0</v>
      </c>
      <c r="D34" s="8" t="n">
        <v>0</v>
      </c>
      <c r="E34" s="8" t="n">
        <v>480</v>
      </c>
      <c r="F34" s="8" t="n">
        <v>0</v>
      </c>
      <c r="G34" s="8" t="n">
        <v>20</v>
      </c>
      <c r="H34" s="9" t="n">
        <v>0.8602</v>
      </c>
      <c r="I34" s="9" t="n">
        <v>0.8602</v>
      </c>
      <c r="J34" s="9" t="n">
        <v>0.4451</v>
      </c>
    </row>
    <row r="35" customFormat="false" ht="15" hidden="false" customHeight="false" outlineLevel="0" collapsed="false">
      <c r="B35" s="8" t="n">
        <v>510</v>
      </c>
      <c r="C35" s="8" t="n">
        <v>0</v>
      </c>
      <c r="D35" s="8" t="n">
        <v>0</v>
      </c>
      <c r="E35" s="8" t="n">
        <v>510</v>
      </c>
      <c r="F35" s="8" t="n">
        <v>0</v>
      </c>
      <c r="G35" s="8" t="n">
        <v>20</v>
      </c>
      <c r="H35" s="9" t="n">
        <v>0.914</v>
      </c>
      <c r="I35" s="9" t="n">
        <v>0.914</v>
      </c>
      <c r="J35" s="9" t="n">
        <v>0.4564</v>
      </c>
    </row>
    <row r="36" customFormat="false" ht="15" hidden="false" customHeight="false" outlineLevel="0" collapsed="false">
      <c r="B36" s="8" t="n">
        <v>540</v>
      </c>
      <c r="C36" s="8" t="n">
        <v>0</v>
      </c>
      <c r="D36" s="8" t="n">
        <v>0</v>
      </c>
      <c r="E36" s="8" t="n">
        <v>540</v>
      </c>
      <c r="F36" s="8" t="n">
        <v>0</v>
      </c>
      <c r="G36" s="8" t="n">
        <v>20</v>
      </c>
      <c r="H36" s="9" t="n">
        <v>0.9678</v>
      </c>
      <c r="I36" s="9" t="n">
        <v>0.9678</v>
      </c>
      <c r="J36" s="9" t="n">
        <v>0.4683</v>
      </c>
    </row>
    <row r="37" customFormat="false" ht="15" hidden="false" customHeight="false" outlineLevel="0" collapsed="false">
      <c r="B37" s="8" t="n">
        <v>570</v>
      </c>
      <c r="C37" s="8" t="n">
        <v>0</v>
      </c>
      <c r="D37" s="8" t="n">
        <v>0</v>
      </c>
      <c r="E37" s="8" t="n">
        <v>570</v>
      </c>
      <c r="F37" s="8" t="n">
        <v>0</v>
      </c>
      <c r="G37" s="8" t="n">
        <v>20</v>
      </c>
      <c r="H37" s="9" t="n">
        <v>1.0216</v>
      </c>
      <c r="I37" s="9" t="n">
        <v>1.0216</v>
      </c>
      <c r="J37" s="9" t="n">
        <v>0.4806</v>
      </c>
    </row>
    <row r="38" customFormat="false" ht="15" hidden="false" customHeight="false" outlineLevel="0" collapsed="false">
      <c r="B38" s="8" t="n">
        <v>600</v>
      </c>
      <c r="C38" s="8" t="n">
        <v>0</v>
      </c>
      <c r="D38" s="8" t="n">
        <v>0</v>
      </c>
      <c r="E38" s="8" t="n">
        <v>600</v>
      </c>
      <c r="F38" s="8" t="n">
        <v>0</v>
      </c>
      <c r="G38" s="8" t="n">
        <v>20</v>
      </c>
      <c r="H38" s="9" t="n">
        <v>1.0753</v>
      </c>
      <c r="I38" s="9" t="n">
        <v>1.0753</v>
      </c>
      <c r="J38" s="9" t="n">
        <v>0.4935</v>
      </c>
    </row>
    <row r="39" customFormat="false" ht="15" hidden="false" customHeight="false" outlineLevel="0" collapsed="false">
      <c r="B39" s="8" t="n">
        <v>630</v>
      </c>
      <c r="C39" s="8" t="n">
        <v>0</v>
      </c>
      <c r="D39" s="8" t="n">
        <v>0</v>
      </c>
      <c r="E39" s="8" t="n">
        <v>630</v>
      </c>
      <c r="F39" s="8" t="n">
        <v>0</v>
      </c>
      <c r="G39" s="8" t="n">
        <v>20</v>
      </c>
      <c r="H39" s="9" t="n">
        <v>1.1291</v>
      </c>
      <c r="I39" s="9" t="n">
        <v>1.1291</v>
      </c>
      <c r="J39" s="9" t="n">
        <v>0.5068</v>
      </c>
    </row>
    <row r="40" customFormat="false" ht="15" hidden="false" customHeight="false" outlineLevel="0" collapsed="false">
      <c r="B40" s="8" t="n">
        <v>660</v>
      </c>
      <c r="C40" s="8" t="n">
        <v>0</v>
      </c>
      <c r="D40" s="8" t="n">
        <v>0</v>
      </c>
      <c r="E40" s="8" t="n">
        <v>660</v>
      </c>
      <c r="F40" s="8" t="n">
        <v>0</v>
      </c>
      <c r="G40" s="8" t="n">
        <v>20</v>
      </c>
      <c r="H40" s="9" t="n">
        <v>1.1829</v>
      </c>
      <c r="I40" s="9" t="n">
        <v>1.1829</v>
      </c>
      <c r="J40" s="9" t="n">
        <v>0.5205</v>
      </c>
    </row>
    <row r="41" customFormat="false" ht="15" hidden="false" customHeight="false" outlineLevel="0" collapsed="false">
      <c r="B41" s="8" t="n">
        <v>690</v>
      </c>
      <c r="C41" s="8" t="n">
        <v>0</v>
      </c>
      <c r="D41" s="8" t="n">
        <v>0</v>
      </c>
      <c r="E41" s="8" t="n">
        <v>690</v>
      </c>
      <c r="F41" s="8" t="n">
        <v>0</v>
      </c>
      <c r="G41" s="8" t="n">
        <v>20</v>
      </c>
      <c r="H41" s="9" t="n">
        <v>1.2366</v>
      </c>
      <c r="I41" s="9" t="n">
        <v>1.2366</v>
      </c>
      <c r="J41" s="9" t="n">
        <v>0.5348</v>
      </c>
    </row>
    <row r="42" customFormat="false" ht="15" hidden="false" customHeight="false" outlineLevel="0" collapsed="false">
      <c r="B42" s="8" t="n">
        <v>720</v>
      </c>
      <c r="C42" s="8" t="n">
        <v>0</v>
      </c>
      <c r="D42" s="8" t="n">
        <v>0</v>
      </c>
      <c r="E42" s="8" t="n">
        <v>720</v>
      </c>
      <c r="F42" s="8" t="n">
        <v>0</v>
      </c>
      <c r="G42" s="8" t="n">
        <v>20</v>
      </c>
      <c r="H42" s="9" t="n">
        <v>1.2904</v>
      </c>
      <c r="I42" s="9" t="n">
        <v>1.2904</v>
      </c>
      <c r="J42" s="9" t="n">
        <v>0.5494</v>
      </c>
    </row>
    <row r="43" customFormat="false" ht="15" hidden="false" customHeight="false" outlineLevel="0" collapsed="false">
      <c r="B43" s="8" t="n">
        <v>750</v>
      </c>
      <c r="C43" s="8" t="n">
        <v>0</v>
      </c>
      <c r="D43" s="8" t="n">
        <v>0</v>
      </c>
      <c r="E43" s="8" t="n">
        <v>750</v>
      </c>
      <c r="F43" s="8" t="n">
        <v>0</v>
      </c>
      <c r="G43" s="8" t="n">
        <v>20</v>
      </c>
      <c r="H43" s="9" t="n">
        <v>1.3442</v>
      </c>
      <c r="I43" s="9" t="n">
        <v>1.3442</v>
      </c>
      <c r="J43" s="9" t="n">
        <v>0.5645</v>
      </c>
    </row>
    <row r="44" customFormat="false" ht="15" hidden="false" customHeight="false" outlineLevel="0" collapsed="false">
      <c r="B44" s="8" t="n">
        <v>780</v>
      </c>
      <c r="C44" s="8" t="n">
        <v>0</v>
      </c>
      <c r="D44" s="8" t="n">
        <v>0</v>
      </c>
      <c r="E44" s="8" t="n">
        <v>780</v>
      </c>
      <c r="F44" s="8" t="n">
        <v>0</v>
      </c>
      <c r="G44" s="8" t="n">
        <v>20</v>
      </c>
      <c r="H44" s="9" t="n">
        <v>1.3979</v>
      </c>
      <c r="I44" s="9" t="n">
        <v>1.3979</v>
      </c>
      <c r="J44" s="9" t="n">
        <v>0.58</v>
      </c>
    </row>
    <row r="45" customFormat="false" ht="15" hidden="false" customHeight="false" outlineLevel="0" collapsed="false">
      <c r="B45" s="8" t="n">
        <v>810</v>
      </c>
      <c r="C45" s="8" t="n">
        <v>0</v>
      </c>
      <c r="D45" s="8" t="n">
        <v>0</v>
      </c>
      <c r="E45" s="8" t="n">
        <v>810</v>
      </c>
      <c r="F45" s="8" t="n">
        <v>0</v>
      </c>
      <c r="G45" s="8" t="n">
        <v>20</v>
      </c>
      <c r="H45" s="9" t="n">
        <v>1.4517</v>
      </c>
      <c r="I45" s="9" t="n">
        <v>1.4517</v>
      </c>
      <c r="J45" s="9" t="n">
        <v>0.596</v>
      </c>
    </row>
    <row r="46" customFormat="false" ht="15" hidden="false" customHeight="false" outlineLevel="0" collapsed="false">
      <c r="B46" s="8" t="n">
        <v>840</v>
      </c>
      <c r="C46" s="8" t="n">
        <v>0</v>
      </c>
      <c r="D46" s="8" t="n">
        <v>0</v>
      </c>
      <c r="E46" s="8" t="n">
        <v>840</v>
      </c>
      <c r="F46" s="8" t="n">
        <v>0</v>
      </c>
      <c r="G46" s="8" t="n">
        <v>20</v>
      </c>
      <c r="H46" s="9" t="n">
        <v>1.5055</v>
      </c>
      <c r="I46" s="9" t="n">
        <v>1.5055</v>
      </c>
      <c r="J46" s="9" t="n">
        <v>0.6123</v>
      </c>
    </row>
    <row r="47" customFormat="false" ht="15" hidden="false" customHeight="false" outlineLevel="0" collapsed="false">
      <c r="B47" s="8" t="n">
        <v>870</v>
      </c>
      <c r="C47" s="8" t="n">
        <v>0</v>
      </c>
      <c r="D47" s="8" t="n">
        <v>0</v>
      </c>
      <c r="E47" s="8" t="n">
        <v>870</v>
      </c>
      <c r="F47" s="8" t="n">
        <v>0</v>
      </c>
      <c r="G47" s="8" t="n">
        <v>20</v>
      </c>
      <c r="H47" s="9" t="n">
        <v>1.5593</v>
      </c>
      <c r="I47" s="9" t="n">
        <v>1.5593</v>
      </c>
      <c r="J47" s="9" t="n">
        <v>0.629</v>
      </c>
    </row>
    <row r="48" customFormat="false" ht="15" hidden="false" customHeight="false" outlineLevel="0" collapsed="false">
      <c r="B48" s="8" t="n">
        <v>900</v>
      </c>
      <c r="C48" s="8" t="n">
        <v>0</v>
      </c>
      <c r="D48" s="8" t="n">
        <v>0</v>
      </c>
      <c r="E48" s="8" t="n">
        <v>900</v>
      </c>
      <c r="F48" s="8" t="n">
        <v>0</v>
      </c>
      <c r="G48" s="8" t="n">
        <v>20</v>
      </c>
      <c r="H48" s="9" t="n">
        <v>1.613</v>
      </c>
      <c r="I48" s="9" t="n">
        <v>1.613</v>
      </c>
      <c r="J48" s="9" t="n">
        <v>0.6462</v>
      </c>
    </row>
    <row r="49" customFormat="false" ht="15" hidden="false" customHeight="false" outlineLevel="0" collapsed="false">
      <c r="B49" s="8" t="n">
        <v>930</v>
      </c>
      <c r="C49" s="8" t="n">
        <v>0</v>
      </c>
      <c r="D49" s="8" t="n">
        <v>0</v>
      </c>
      <c r="E49" s="8" t="n">
        <v>930</v>
      </c>
      <c r="F49" s="8" t="n">
        <v>0</v>
      </c>
      <c r="G49" s="8" t="n">
        <v>20</v>
      </c>
      <c r="H49" s="9" t="n">
        <v>1.6668</v>
      </c>
      <c r="I49" s="9" t="n">
        <v>1.6668</v>
      </c>
      <c r="J49" s="9" t="n">
        <v>0.6637</v>
      </c>
    </row>
    <row r="50" customFormat="false" ht="15" hidden="false" customHeight="false" outlineLevel="0" collapsed="false">
      <c r="B50" s="8" t="n">
        <v>960</v>
      </c>
      <c r="C50" s="8" t="n">
        <v>0</v>
      </c>
      <c r="D50" s="8" t="n">
        <v>0</v>
      </c>
      <c r="E50" s="8" t="n">
        <v>960</v>
      </c>
      <c r="F50" s="8" t="n">
        <v>0</v>
      </c>
      <c r="G50" s="8" t="n">
        <v>20</v>
      </c>
      <c r="H50" s="9" t="n">
        <v>1.7206</v>
      </c>
      <c r="I50" s="9" t="n">
        <v>1.7206</v>
      </c>
      <c r="J50" s="9" t="n">
        <v>0.6816</v>
      </c>
    </row>
    <row r="51" customFormat="false" ht="15" hidden="false" customHeight="false" outlineLevel="0" collapsed="false">
      <c r="B51" s="8" t="n">
        <v>990</v>
      </c>
      <c r="C51" s="8" t="n">
        <v>0</v>
      </c>
      <c r="D51" s="8" t="n">
        <v>0</v>
      </c>
      <c r="E51" s="8" t="n">
        <v>990</v>
      </c>
      <c r="F51" s="8" t="n">
        <v>0</v>
      </c>
      <c r="G51" s="8" t="n">
        <v>20</v>
      </c>
      <c r="H51" s="9" t="n">
        <v>1.7743</v>
      </c>
      <c r="I51" s="9" t="n">
        <v>1.7743</v>
      </c>
      <c r="J51" s="9" t="n">
        <v>0.6999</v>
      </c>
    </row>
    <row r="52" customFormat="false" ht="15" hidden="false" customHeight="false" outlineLevel="0" collapsed="false">
      <c r="B52" s="8" t="n">
        <v>1020</v>
      </c>
      <c r="C52" s="8" t="n">
        <v>1.33</v>
      </c>
      <c r="D52" s="8" t="n">
        <v>182</v>
      </c>
      <c r="E52" s="8" t="n">
        <v>1020</v>
      </c>
      <c r="F52" s="8" t="n">
        <v>-0.35</v>
      </c>
      <c r="G52" s="8" t="n">
        <v>19.99</v>
      </c>
      <c r="H52" s="9" t="n">
        <v>1.8249</v>
      </c>
      <c r="I52" s="9" t="n">
        <v>1.8253</v>
      </c>
      <c r="J52" s="9" t="n">
        <v>0.7197</v>
      </c>
    </row>
    <row r="53" customFormat="false" ht="15" hidden="false" customHeight="false" outlineLevel="0" collapsed="false">
      <c r="B53" s="8" t="n">
        <v>1050</v>
      </c>
      <c r="C53" s="8" t="n">
        <v>3.33</v>
      </c>
      <c r="D53" s="8" t="n">
        <v>182</v>
      </c>
      <c r="E53" s="8" t="n">
        <v>1049.97</v>
      </c>
      <c r="F53" s="8" t="n">
        <v>-1.57</v>
      </c>
      <c r="G53" s="8" t="n">
        <v>19.95</v>
      </c>
      <c r="H53" s="9" t="n">
        <v>1.8712</v>
      </c>
      <c r="I53" s="9" t="n">
        <v>1.8735</v>
      </c>
      <c r="J53" s="9" t="n">
        <v>0.7444</v>
      </c>
    </row>
    <row r="54" customFormat="false" ht="15" hidden="false" customHeight="false" outlineLevel="0" collapsed="false">
      <c r="B54" s="8" t="n">
        <v>1080</v>
      </c>
      <c r="C54" s="8" t="n">
        <v>5.33</v>
      </c>
      <c r="D54" s="8" t="n">
        <v>182</v>
      </c>
      <c r="E54" s="8" t="n">
        <v>1079.88</v>
      </c>
      <c r="F54" s="8" t="n">
        <v>-3.83</v>
      </c>
      <c r="G54" s="8" t="n">
        <v>19.87</v>
      </c>
      <c r="H54" s="9" t="n">
        <v>1.9156</v>
      </c>
      <c r="I54" s="9" t="n">
        <v>1.922</v>
      </c>
      <c r="J54" s="9" t="n">
        <v>0.7741</v>
      </c>
    </row>
    <row r="55" customFormat="false" ht="15" hidden="false" customHeight="false" outlineLevel="0" collapsed="false">
      <c r="B55" s="8" t="n">
        <v>1110</v>
      </c>
      <c r="C55" s="8" t="n">
        <v>7.33</v>
      </c>
      <c r="D55" s="8" t="n">
        <v>182</v>
      </c>
      <c r="E55" s="8" t="n">
        <v>1109.7</v>
      </c>
      <c r="F55" s="8" t="n">
        <v>-7.14</v>
      </c>
      <c r="G55" s="8" t="n">
        <v>19.75</v>
      </c>
      <c r="H55" s="9" t="n">
        <v>1.9582</v>
      </c>
      <c r="I55" s="9" t="n">
        <v>1.9709</v>
      </c>
      <c r="J55" s="9" t="n">
        <v>0.8087</v>
      </c>
    </row>
    <row r="56" customFormat="false" ht="15" hidden="false" customHeight="false" outlineLevel="0" collapsed="false">
      <c r="B56" s="8" t="n">
        <v>1140</v>
      </c>
      <c r="C56" s="8" t="n">
        <v>9.33</v>
      </c>
      <c r="D56" s="8" t="n">
        <v>182</v>
      </c>
      <c r="E56" s="8" t="n">
        <v>1139.38</v>
      </c>
      <c r="F56" s="8" t="n">
        <v>-11.48</v>
      </c>
      <c r="G56" s="8" t="n">
        <v>19.6</v>
      </c>
      <c r="H56" s="9" t="n">
        <v>1.9988</v>
      </c>
      <c r="I56" s="9" t="n">
        <v>2.0207</v>
      </c>
      <c r="J56" s="9" t="n">
        <v>0.8477</v>
      </c>
    </row>
    <row r="57" customFormat="false" ht="15" hidden="false" customHeight="false" outlineLevel="0" collapsed="false">
      <c r="B57" s="8" t="n">
        <v>1170</v>
      </c>
      <c r="C57" s="8" t="n">
        <v>11.33</v>
      </c>
      <c r="D57" s="8" t="n">
        <v>182</v>
      </c>
      <c r="E57" s="8" t="n">
        <v>1168.89</v>
      </c>
      <c r="F57" s="8" t="n">
        <v>-16.86</v>
      </c>
      <c r="G57" s="8" t="n">
        <v>19.41</v>
      </c>
      <c r="H57" s="9" t="n">
        <v>2.0376</v>
      </c>
      <c r="I57" s="9" t="n">
        <v>2.0718</v>
      </c>
      <c r="J57" s="9" t="n">
        <v>0.8909</v>
      </c>
    </row>
    <row r="58" customFormat="false" ht="15" hidden="false" customHeight="false" outlineLevel="0" collapsed="false">
      <c r="B58" s="8" t="n">
        <v>1200</v>
      </c>
      <c r="C58" s="8" t="n">
        <v>13.33</v>
      </c>
      <c r="D58" s="8" t="n">
        <v>182</v>
      </c>
      <c r="E58" s="8" t="n">
        <v>1198.2</v>
      </c>
      <c r="F58" s="8" t="n">
        <v>-23.26</v>
      </c>
      <c r="G58" s="8" t="n">
        <v>19.19</v>
      </c>
      <c r="H58" s="9" t="n">
        <v>2.0744</v>
      </c>
      <c r="I58" s="9" t="n">
        <v>2.1247</v>
      </c>
      <c r="J58" s="9" t="n">
        <v>0.9378</v>
      </c>
    </row>
    <row r="59" customFormat="false" ht="15" hidden="false" customHeight="false" outlineLevel="0" collapsed="false">
      <c r="B59" s="8" t="n">
        <v>1230</v>
      </c>
      <c r="C59" s="8" t="n">
        <v>15.33</v>
      </c>
      <c r="D59" s="8" t="n">
        <v>182</v>
      </c>
      <c r="E59" s="8" t="n">
        <v>1227.27</v>
      </c>
      <c r="F59" s="8" t="n">
        <v>-30.68</v>
      </c>
      <c r="G59" s="8" t="n">
        <v>18.93</v>
      </c>
      <c r="H59" s="9" t="n">
        <v>2.1093</v>
      </c>
      <c r="I59" s="9" t="n">
        <v>2.18</v>
      </c>
      <c r="J59" s="9" t="n">
        <v>0.9882</v>
      </c>
    </row>
    <row r="60" customFormat="false" ht="15" hidden="false" customHeight="false" outlineLevel="0" collapsed="false">
      <c r="B60" s="8" t="n">
        <v>1260</v>
      </c>
      <c r="C60" s="8" t="n">
        <v>17.33</v>
      </c>
      <c r="D60" s="8" t="n">
        <v>182</v>
      </c>
      <c r="E60" s="8" t="n">
        <v>1256.05</v>
      </c>
      <c r="F60" s="8" t="n">
        <v>-39.11</v>
      </c>
      <c r="G60" s="8" t="n">
        <v>18.63</v>
      </c>
      <c r="H60" s="9" t="n">
        <v>2.1423</v>
      </c>
      <c r="I60" s="9" t="n">
        <v>2.2385</v>
      </c>
      <c r="J60" s="9" t="n">
        <v>1.0415</v>
      </c>
    </row>
    <row r="61" customFormat="false" ht="15" hidden="false" customHeight="false" outlineLevel="0" collapsed="false">
      <c r="B61" s="8" t="n">
        <v>1290</v>
      </c>
      <c r="C61" s="8" t="n">
        <v>19.33</v>
      </c>
      <c r="D61" s="8" t="n">
        <v>182</v>
      </c>
      <c r="E61" s="8" t="n">
        <v>1284.53</v>
      </c>
      <c r="F61" s="8" t="n">
        <v>-48.54</v>
      </c>
      <c r="G61" s="8" t="n">
        <v>18.31</v>
      </c>
      <c r="H61" s="9" t="n">
        <v>2.1736</v>
      </c>
      <c r="I61" s="9" t="n">
        <v>2.3007</v>
      </c>
      <c r="J61" s="9" t="n">
        <v>1.0976</v>
      </c>
    </row>
    <row r="62" customFormat="false" ht="15" hidden="false" customHeight="false" outlineLevel="0" collapsed="false">
      <c r="B62" s="8" t="n">
        <v>1320</v>
      </c>
      <c r="C62" s="8" t="n">
        <v>21.33</v>
      </c>
      <c r="D62" s="8" t="n">
        <v>182</v>
      </c>
      <c r="E62" s="8" t="n">
        <v>1312.66</v>
      </c>
      <c r="F62" s="8" t="n">
        <v>-58.95</v>
      </c>
      <c r="G62" s="8" t="n">
        <v>17.94</v>
      </c>
      <c r="H62" s="9" t="n">
        <v>2.203</v>
      </c>
      <c r="I62" s="9" t="n">
        <v>2.3674</v>
      </c>
      <c r="J62" s="9" t="n">
        <v>1.1561</v>
      </c>
    </row>
    <row r="63" customFormat="false" ht="15" hidden="false" customHeight="false" outlineLevel="0" collapsed="false">
      <c r="B63" s="8" t="n">
        <v>1350</v>
      </c>
      <c r="C63" s="8" t="n">
        <v>23.33</v>
      </c>
      <c r="D63" s="8" t="n">
        <v>182</v>
      </c>
      <c r="E63" s="8" t="n">
        <v>1340.41</v>
      </c>
      <c r="F63" s="8" t="n">
        <v>-70.34</v>
      </c>
      <c r="G63" s="8" t="n">
        <v>17.54</v>
      </c>
      <c r="H63" s="9" t="n">
        <v>2.2309</v>
      </c>
      <c r="I63" s="9" t="n">
        <v>2.4392</v>
      </c>
      <c r="J63" s="9" t="n">
        <v>1.2167</v>
      </c>
    </row>
    <row r="64" customFormat="false" ht="15" hidden="false" customHeight="false" outlineLevel="0" collapsed="false">
      <c r="B64" s="8" t="n">
        <v>1380</v>
      </c>
      <c r="C64" s="8" t="n">
        <v>25.33</v>
      </c>
      <c r="D64" s="8" t="n">
        <v>182</v>
      </c>
      <c r="E64" s="8" t="n">
        <v>1367.74</v>
      </c>
      <c r="F64" s="8" t="n">
        <v>-82.69</v>
      </c>
      <c r="G64" s="8" t="n">
        <v>17.11</v>
      </c>
      <c r="H64" s="9" t="n">
        <v>2.2572</v>
      </c>
      <c r="I64" s="9" t="n">
        <v>2.5168</v>
      </c>
      <c r="J64" s="9" t="n">
        <v>1.2792</v>
      </c>
    </row>
    <row r="65" customFormat="false" ht="15" hidden="false" customHeight="false" outlineLevel="0" collapsed="false">
      <c r="B65" s="8" t="n">
        <v>1410</v>
      </c>
      <c r="C65" s="8" t="n">
        <v>27.33</v>
      </c>
      <c r="D65" s="8" t="n">
        <v>182</v>
      </c>
      <c r="E65" s="8" t="n">
        <v>1394.63</v>
      </c>
      <c r="F65" s="8" t="n">
        <v>-95.99</v>
      </c>
      <c r="G65" s="8" t="n">
        <v>16.65</v>
      </c>
      <c r="H65" s="9" t="n">
        <v>2.282</v>
      </c>
      <c r="I65" s="9" t="n">
        <v>2.6007</v>
      </c>
      <c r="J65" s="9" t="n">
        <v>1.3433</v>
      </c>
    </row>
    <row r="66" customFormat="false" ht="15" hidden="false" customHeight="false" outlineLevel="0" collapsed="false">
      <c r="B66" s="8" t="n">
        <v>1440</v>
      </c>
      <c r="C66" s="8" t="n">
        <v>29.33</v>
      </c>
      <c r="D66" s="8" t="n">
        <v>182</v>
      </c>
      <c r="E66" s="8" t="n">
        <v>1421.03</v>
      </c>
      <c r="F66" s="8" t="n">
        <v>-110.22</v>
      </c>
      <c r="G66" s="8" t="n">
        <v>16.15</v>
      </c>
      <c r="H66" s="9" t="n">
        <v>2.3055</v>
      </c>
      <c r="I66" s="9" t="n">
        <v>2.6916</v>
      </c>
      <c r="J66" s="9" t="n">
        <v>1.4088</v>
      </c>
    </row>
    <row r="67" customFormat="false" ht="15" hidden="false" customHeight="false" outlineLevel="0" collapsed="false">
      <c r="B67" s="8" t="n">
        <v>1470</v>
      </c>
      <c r="C67" s="8" t="n">
        <v>31.33</v>
      </c>
      <c r="D67" s="8" t="n">
        <v>182</v>
      </c>
      <c r="E67" s="8" t="n">
        <v>1446.93</v>
      </c>
      <c r="F67" s="8" t="n">
        <v>-125.36</v>
      </c>
      <c r="G67" s="8" t="n">
        <v>15.62</v>
      </c>
      <c r="H67" s="9" t="n">
        <v>2.3279</v>
      </c>
      <c r="I67" s="9" t="n">
        <v>2.7898</v>
      </c>
      <c r="J67" s="9" t="n">
        <v>1.4756</v>
      </c>
    </row>
    <row r="68" customFormat="false" ht="15" hidden="false" customHeight="false" outlineLevel="0" collapsed="false">
      <c r="B68" s="8" t="n">
        <v>1500</v>
      </c>
      <c r="C68" s="8" t="n">
        <v>33.33</v>
      </c>
      <c r="D68" s="8" t="n">
        <v>182</v>
      </c>
      <c r="E68" s="8" t="n">
        <v>1472.28</v>
      </c>
      <c r="F68" s="8" t="n">
        <v>-141.39</v>
      </c>
      <c r="G68" s="8" t="n">
        <v>15.06</v>
      </c>
      <c r="H68" s="9" t="n">
        <v>2.3492</v>
      </c>
      <c r="I68" s="9" t="n">
        <v>2.8959</v>
      </c>
      <c r="J68" s="9" t="n">
        <v>1.5433</v>
      </c>
    </row>
    <row r="69" customFormat="false" ht="15" hidden="false" customHeight="false" outlineLevel="0" collapsed="false">
      <c r="B69" s="8" t="n">
        <v>1530</v>
      </c>
      <c r="C69" s="8" t="n">
        <v>35.33</v>
      </c>
      <c r="D69" s="8" t="n">
        <v>182</v>
      </c>
      <c r="E69" s="8" t="n">
        <v>1497.05</v>
      </c>
      <c r="F69" s="8" t="n">
        <v>-158.3</v>
      </c>
      <c r="G69" s="8" t="n">
        <v>14.47</v>
      </c>
      <c r="H69" s="9" t="n">
        <v>2.3696</v>
      </c>
      <c r="I69" s="9" t="n">
        <v>3.0101</v>
      </c>
      <c r="J69" s="9" t="n">
        <v>1.612</v>
      </c>
    </row>
    <row r="70" customFormat="false" ht="15" hidden="false" customHeight="false" outlineLevel="0" collapsed="false">
      <c r="B70" s="8" t="n">
        <v>1560</v>
      </c>
      <c r="C70" s="8" t="n">
        <v>37.33</v>
      </c>
      <c r="D70" s="8" t="n">
        <v>182</v>
      </c>
      <c r="E70" s="8" t="n">
        <v>1521.22</v>
      </c>
      <c r="F70" s="8" t="n">
        <v>-176.06</v>
      </c>
      <c r="G70" s="8" t="n">
        <v>13.85</v>
      </c>
      <c r="H70" s="9" t="n">
        <v>2.3892</v>
      </c>
      <c r="I70" s="9" t="n">
        <v>3.1327</v>
      </c>
      <c r="J70" s="9" t="n">
        <v>1.6814</v>
      </c>
    </row>
    <row r="71" customFormat="false" ht="15" hidden="false" customHeight="false" outlineLevel="0" collapsed="false">
      <c r="B71" s="8" t="n">
        <v>1590</v>
      </c>
      <c r="C71" s="8" t="n">
        <v>39.33</v>
      </c>
      <c r="D71" s="8" t="n">
        <v>182</v>
      </c>
      <c r="E71" s="8" t="n">
        <v>1544.75</v>
      </c>
      <c r="F71" s="8" t="n">
        <v>-194.65</v>
      </c>
      <c r="G71" s="8" t="n">
        <v>13.2</v>
      </c>
      <c r="H71" s="9" t="n">
        <v>2.4083</v>
      </c>
      <c r="I71" s="9" t="n">
        <v>3.2638</v>
      </c>
      <c r="J71" s="9" t="n">
        <v>1.7513</v>
      </c>
    </row>
    <row r="72" customFormat="false" ht="15" hidden="false" customHeight="false" outlineLevel="0" collapsed="false">
      <c r="B72" s="8" t="n">
        <v>1620</v>
      </c>
      <c r="C72" s="8" t="n">
        <v>41.33</v>
      </c>
      <c r="D72" s="8" t="n">
        <v>182</v>
      </c>
      <c r="E72" s="8" t="n">
        <v>1567.62</v>
      </c>
      <c r="F72" s="8" t="n">
        <v>-214.06</v>
      </c>
      <c r="G72" s="8" t="n">
        <v>12.53</v>
      </c>
      <c r="H72" s="9" t="n">
        <v>2.427</v>
      </c>
      <c r="I72" s="9" t="n">
        <v>3.4036</v>
      </c>
      <c r="J72" s="9" t="n">
        <v>1.8217</v>
      </c>
    </row>
    <row r="73" customFormat="false" ht="15" hidden="false" customHeight="false" outlineLevel="0" collapsed="false">
      <c r="B73" s="8" t="n">
        <v>1650</v>
      </c>
      <c r="C73" s="8" t="n">
        <v>43.33</v>
      </c>
      <c r="D73" s="8" t="n">
        <v>182</v>
      </c>
      <c r="E73" s="8" t="n">
        <v>1589.79</v>
      </c>
      <c r="F73" s="8" t="n">
        <v>-234.24</v>
      </c>
      <c r="G73" s="8" t="n">
        <v>11.82</v>
      </c>
      <c r="H73" s="9" t="n">
        <v>2.4453</v>
      </c>
      <c r="I73" s="9" t="n">
        <v>3.5519</v>
      </c>
      <c r="J73" s="9" t="n">
        <v>1.8925</v>
      </c>
    </row>
    <row r="74" customFormat="false" ht="15" hidden="false" customHeight="false" outlineLevel="0" collapsed="false">
      <c r="B74" s="8" t="n">
        <v>1680</v>
      </c>
      <c r="C74" s="8" t="n">
        <v>45.33</v>
      </c>
      <c r="D74" s="8" t="n">
        <v>181.9</v>
      </c>
      <c r="E74" s="8" t="n">
        <v>1611.25</v>
      </c>
      <c r="F74" s="8" t="n">
        <v>-255.2</v>
      </c>
      <c r="G74" s="8" t="n">
        <v>11.11</v>
      </c>
      <c r="H74" s="9" t="n">
        <v>2.4636</v>
      </c>
      <c r="I74" s="9" t="n">
        <v>3.7088</v>
      </c>
      <c r="J74" s="9" t="n">
        <v>1.9635</v>
      </c>
    </row>
    <row r="75" customFormat="false" ht="15" hidden="false" customHeight="false" outlineLevel="0" collapsed="false">
      <c r="B75" s="8" t="n">
        <v>1710</v>
      </c>
      <c r="C75" s="8" t="n">
        <v>47.28</v>
      </c>
      <c r="D75" s="8" t="n">
        <v>181.31</v>
      </c>
      <c r="E75" s="8" t="n">
        <v>1631.98</v>
      </c>
      <c r="F75" s="8" t="n">
        <v>-276.88</v>
      </c>
      <c r="G75" s="8" t="n">
        <v>10.5</v>
      </c>
      <c r="H75" s="9" t="n">
        <v>2.4832</v>
      </c>
      <c r="I75" s="9" t="n">
        <v>3.874</v>
      </c>
      <c r="J75" s="9" t="n">
        <v>2.0333</v>
      </c>
    </row>
    <row r="76" customFormat="false" ht="15" hidden="false" customHeight="false" outlineLevel="0" collapsed="false">
      <c r="B76" s="8" t="n">
        <v>1740</v>
      </c>
      <c r="C76" s="8" t="n">
        <v>49.24</v>
      </c>
      <c r="D76" s="8" t="n">
        <v>180.75</v>
      </c>
      <c r="E76" s="8" t="n">
        <v>1651.95</v>
      </c>
      <c r="F76" s="8" t="n">
        <v>-299.26</v>
      </c>
      <c r="G76" s="8" t="n">
        <v>10.1</v>
      </c>
      <c r="H76" s="9" t="n">
        <v>2.503</v>
      </c>
      <c r="I76" s="9" t="n">
        <v>4.0472</v>
      </c>
      <c r="J76" s="9" t="n">
        <v>2.1036</v>
      </c>
    </row>
    <row r="77" customFormat="false" ht="15" hidden="false" customHeight="false" outlineLevel="0" collapsed="false">
      <c r="B77" s="8" t="n">
        <v>1770</v>
      </c>
      <c r="C77" s="8" t="n">
        <v>51.2</v>
      </c>
      <c r="D77" s="8" t="n">
        <v>180.23</v>
      </c>
      <c r="E77" s="8" t="n">
        <v>1671.14</v>
      </c>
      <c r="F77" s="8" t="n">
        <v>-322.31</v>
      </c>
      <c r="G77" s="8" t="n">
        <v>9.9</v>
      </c>
      <c r="H77" s="9" t="n">
        <v>2.5231</v>
      </c>
      <c r="I77" s="9" t="n">
        <v>4.2281</v>
      </c>
      <c r="J77" s="9" t="n">
        <v>2.1742</v>
      </c>
    </row>
    <row r="78" customFormat="false" ht="15" hidden="false" customHeight="false" outlineLevel="0" collapsed="false">
      <c r="B78" s="8" t="n">
        <v>1800</v>
      </c>
      <c r="C78" s="8" t="n">
        <v>53.16</v>
      </c>
      <c r="D78" s="8" t="n">
        <v>179.73</v>
      </c>
      <c r="E78" s="8" t="n">
        <v>1689.54</v>
      </c>
      <c r="F78" s="8" t="n">
        <v>-346.01</v>
      </c>
      <c r="G78" s="8" t="n">
        <v>9.91</v>
      </c>
      <c r="H78" s="9" t="n">
        <v>2.5439</v>
      </c>
      <c r="I78" s="9" t="n">
        <v>4.4165</v>
      </c>
      <c r="J78" s="9" t="n">
        <v>2.245</v>
      </c>
    </row>
    <row r="79" customFormat="false" ht="15" hidden="false" customHeight="false" outlineLevel="0" collapsed="false">
      <c r="B79" s="8" t="n">
        <v>1830</v>
      </c>
      <c r="C79" s="8" t="n">
        <v>55.12</v>
      </c>
      <c r="D79" s="8" t="n">
        <v>179.26</v>
      </c>
      <c r="E79" s="8" t="n">
        <v>1707.11</v>
      </c>
      <c r="F79" s="8" t="n">
        <v>-370.32</v>
      </c>
      <c r="G79" s="8" t="n">
        <v>10.13</v>
      </c>
      <c r="H79" s="9" t="n">
        <v>2.5653</v>
      </c>
      <c r="I79" s="9" t="n">
        <v>4.6122</v>
      </c>
      <c r="J79" s="9" t="n">
        <v>2.3159</v>
      </c>
    </row>
    <row r="80" customFormat="false" ht="15" hidden="false" customHeight="false" outlineLevel="0" collapsed="false">
      <c r="B80" s="8" t="n">
        <v>1860</v>
      </c>
      <c r="C80" s="8" t="n">
        <v>57.08</v>
      </c>
      <c r="D80" s="8" t="n">
        <v>178.81</v>
      </c>
      <c r="E80" s="8" t="n">
        <v>1723.84</v>
      </c>
      <c r="F80" s="8" t="n">
        <v>-395.21</v>
      </c>
      <c r="G80" s="8" t="n">
        <v>10.55</v>
      </c>
      <c r="H80" s="9" t="n">
        <v>2.5874</v>
      </c>
      <c r="I80" s="9" t="n">
        <v>4.8148</v>
      </c>
      <c r="J80" s="9" t="n">
        <v>2.3869</v>
      </c>
    </row>
    <row r="81" customFormat="false" ht="15" hidden="false" customHeight="false" outlineLevel="0" collapsed="false">
      <c r="B81" s="8" t="n">
        <v>1890</v>
      </c>
      <c r="C81" s="8" t="n">
        <v>59.05</v>
      </c>
      <c r="D81" s="8" t="n">
        <v>178.38</v>
      </c>
      <c r="E81" s="8" t="n">
        <v>1739.71</v>
      </c>
      <c r="F81" s="8" t="n">
        <v>-420.66</v>
      </c>
      <c r="G81" s="8" t="n">
        <v>11.18</v>
      </c>
      <c r="H81" s="9" t="n">
        <v>2.6101</v>
      </c>
      <c r="I81" s="9" t="n">
        <v>5.0241</v>
      </c>
      <c r="J81" s="9" t="n">
        <v>2.4582</v>
      </c>
    </row>
    <row r="82" customFormat="false" ht="15" hidden="false" customHeight="false" outlineLevel="0" collapsed="false">
      <c r="B82" s="8" t="n">
        <v>1920</v>
      </c>
      <c r="C82" s="8" t="n">
        <v>61.02</v>
      </c>
      <c r="D82" s="8" t="n">
        <v>177.97</v>
      </c>
      <c r="E82" s="8" t="n">
        <v>1754.69</v>
      </c>
      <c r="F82" s="8" t="n">
        <v>-446.64</v>
      </c>
      <c r="G82" s="8" t="n">
        <v>12</v>
      </c>
      <c r="H82" s="9" t="n">
        <v>2.6336</v>
      </c>
      <c r="I82" s="9" t="n">
        <v>5.2396</v>
      </c>
      <c r="J82" s="9" t="n">
        <v>2.5295</v>
      </c>
    </row>
    <row r="83" customFormat="false" ht="15" hidden="false" customHeight="false" outlineLevel="0" collapsed="false">
      <c r="B83" s="8" t="n">
        <v>1950</v>
      </c>
      <c r="C83" s="8" t="n">
        <v>62.99</v>
      </c>
      <c r="D83" s="8" t="n">
        <v>177.57</v>
      </c>
      <c r="E83" s="8" t="n">
        <v>1768.77</v>
      </c>
      <c r="F83" s="8" t="n">
        <v>-473.11</v>
      </c>
      <c r="G83" s="8" t="n">
        <v>13.04</v>
      </c>
      <c r="H83" s="9" t="n">
        <v>2.6581</v>
      </c>
      <c r="I83" s="9" t="n">
        <v>5.4611</v>
      </c>
      <c r="J83" s="9" t="n">
        <v>2.6008</v>
      </c>
    </row>
    <row r="84" customFormat="false" ht="15" hidden="false" customHeight="false" outlineLevel="0" collapsed="false">
      <c r="B84" s="8" t="n">
        <v>1980</v>
      </c>
      <c r="C84" s="8" t="n">
        <v>64.96</v>
      </c>
      <c r="D84" s="8" t="n">
        <v>177.19</v>
      </c>
      <c r="E84" s="8" t="n">
        <v>1781.94</v>
      </c>
      <c r="F84" s="8" t="n">
        <v>-500.04</v>
      </c>
      <c r="G84" s="8" t="n">
        <v>14.27</v>
      </c>
      <c r="H84" s="9" t="n">
        <v>2.6836</v>
      </c>
      <c r="I84" s="9" t="n">
        <v>5.6883</v>
      </c>
      <c r="J84" s="9" t="n">
        <v>2.6721</v>
      </c>
    </row>
    <row r="85" customFormat="false" ht="15" hidden="false" customHeight="false" outlineLevel="0" collapsed="false">
      <c r="B85" s="8" t="n">
        <v>2010</v>
      </c>
      <c r="C85" s="8" t="n">
        <v>66.93</v>
      </c>
      <c r="D85" s="8" t="n">
        <v>176.82</v>
      </c>
      <c r="E85" s="8" t="n">
        <v>1794.16</v>
      </c>
      <c r="F85" s="8" t="n">
        <v>-527.39</v>
      </c>
      <c r="G85" s="8" t="n">
        <v>15.7</v>
      </c>
      <c r="H85" s="9" t="n">
        <v>2.7101</v>
      </c>
      <c r="I85" s="9" t="n">
        <v>5.9206</v>
      </c>
      <c r="J85" s="9" t="n">
        <v>2.7432</v>
      </c>
    </row>
    <row r="86" customFormat="false" ht="15" hidden="false" customHeight="false" outlineLevel="0" collapsed="false">
      <c r="B86" s="8" t="n">
        <v>2040</v>
      </c>
      <c r="C86" s="8" t="n">
        <v>68.9</v>
      </c>
      <c r="D86" s="8" t="n">
        <v>176.46</v>
      </c>
      <c r="E86" s="8" t="n">
        <v>1805.44</v>
      </c>
      <c r="F86" s="8" t="n">
        <v>-555.14</v>
      </c>
      <c r="G86" s="8" t="n">
        <v>17.33</v>
      </c>
      <c r="H86" s="9" t="n">
        <v>2.7376</v>
      </c>
      <c r="I86" s="9" t="n">
        <v>6.1579</v>
      </c>
      <c r="J86" s="9" t="n">
        <v>2.8143</v>
      </c>
    </row>
    <row r="87" customFormat="false" ht="15" hidden="false" customHeight="false" outlineLevel="0" collapsed="false">
      <c r="B87" s="8" t="n">
        <v>2070</v>
      </c>
      <c r="C87" s="8" t="n">
        <v>70.87</v>
      </c>
      <c r="D87" s="8" t="n">
        <v>176.11</v>
      </c>
      <c r="E87" s="8" t="n">
        <v>1815.76</v>
      </c>
      <c r="F87" s="8" t="n">
        <v>-583.25</v>
      </c>
      <c r="G87" s="8" t="n">
        <v>19.16</v>
      </c>
      <c r="H87" s="9" t="n">
        <v>2.7662</v>
      </c>
      <c r="I87" s="9" t="n">
        <v>6.3996</v>
      </c>
      <c r="J87" s="9" t="n">
        <v>2.8853</v>
      </c>
    </row>
    <row r="88" customFormat="false" ht="15" hidden="false" customHeight="false" outlineLevel="0" collapsed="false">
      <c r="B88" s="8" t="n">
        <v>2100</v>
      </c>
      <c r="C88" s="8" t="n">
        <v>72.85</v>
      </c>
      <c r="D88" s="8" t="n">
        <v>175.77</v>
      </c>
      <c r="E88" s="8" t="n">
        <v>1825.1</v>
      </c>
      <c r="F88" s="8" t="n">
        <v>-611.69</v>
      </c>
      <c r="G88" s="8" t="n">
        <v>21.18</v>
      </c>
      <c r="H88" s="9" t="n">
        <v>2.7955</v>
      </c>
      <c r="I88" s="9" t="n">
        <v>6.6455</v>
      </c>
      <c r="J88" s="9" t="n">
        <v>2.9564</v>
      </c>
    </row>
    <row r="89" customFormat="false" ht="15" hidden="false" customHeight="false" outlineLevel="0" collapsed="false">
      <c r="B89" s="8" t="n">
        <v>2130</v>
      </c>
      <c r="C89" s="8" t="n">
        <v>74.82</v>
      </c>
      <c r="D89" s="8" t="n">
        <v>175.43</v>
      </c>
      <c r="E89" s="8" t="n">
        <v>1833.45</v>
      </c>
      <c r="F89" s="8" t="n">
        <v>-640.41</v>
      </c>
      <c r="G89" s="8" t="n">
        <v>23.39</v>
      </c>
      <c r="H89" s="9" t="n">
        <v>2.8261</v>
      </c>
      <c r="I89" s="9" t="n">
        <v>6.8951</v>
      </c>
      <c r="J89" s="9" t="n">
        <v>3.0272</v>
      </c>
    </row>
    <row r="90" customFormat="false" ht="15" hidden="false" customHeight="false" outlineLevel="0" collapsed="false">
      <c r="B90" s="8" t="n">
        <v>2160</v>
      </c>
      <c r="C90" s="8" t="n">
        <v>76.8</v>
      </c>
      <c r="D90" s="8" t="n">
        <v>175.1</v>
      </c>
      <c r="E90" s="8" t="n">
        <v>1840.81</v>
      </c>
      <c r="F90" s="8" t="n">
        <v>-669.4</v>
      </c>
      <c r="G90" s="8" t="n">
        <v>25.79</v>
      </c>
      <c r="H90" s="9" t="n">
        <v>2.8575</v>
      </c>
      <c r="I90" s="9" t="n">
        <v>7.148</v>
      </c>
      <c r="J90" s="9" t="n">
        <v>3.0981</v>
      </c>
    </row>
    <row r="91" customFormat="false" ht="15" hidden="false" customHeight="false" outlineLevel="0" collapsed="false">
      <c r="B91" s="8" t="n">
        <v>2190</v>
      </c>
      <c r="C91" s="8" t="n">
        <v>78.77</v>
      </c>
      <c r="D91" s="8" t="n">
        <v>174.78</v>
      </c>
      <c r="E91" s="8" t="n">
        <v>1847.15</v>
      </c>
      <c r="F91" s="8" t="n">
        <v>-698.6</v>
      </c>
      <c r="G91" s="8" t="n">
        <v>28.37</v>
      </c>
      <c r="H91" s="9" t="n">
        <v>2.8901</v>
      </c>
      <c r="I91" s="9" t="n">
        <v>7.404</v>
      </c>
      <c r="J91" s="9" t="n">
        <v>3.1685</v>
      </c>
    </row>
    <row r="92" customFormat="false" ht="15" hidden="false" customHeight="false" outlineLevel="0" collapsed="false">
      <c r="B92" s="8" t="n">
        <v>2220</v>
      </c>
      <c r="C92" s="8" t="n">
        <v>80.75</v>
      </c>
      <c r="D92" s="8" t="n">
        <v>174.46</v>
      </c>
      <c r="E92" s="8" t="n">
        <v>1852.49</v>
      </c>
      <c r="F92" s="8" t="n">
        <v>-727.99</v>
      </c>
      <c r="G92" s="8" t="n">
        <v>31.14</v>
      </c>
      <c r="H92" s="9" t="n">
        <v>2.9233</v>
      </c>
      <c r="I92" s="9" t="n">
        <v>7.6625</v>
      </c>
      <c r="J92" s="9" t="n">
        <v>3.2391</v>
      </c>
    </row>
    <row r="93" customFormat="false" ht="15" hidden="false" customHeight="false" outlineLevel="0" collapsed="false">
      <c r="B93" s="8" t="n">
        <v>2250</v>
      </c>
      <c r="C93" s="8" t="n">
        <v>82.72</v>
      </c>
      <c r="D93" s="8" t="n">
        <v>174.15</v>
      </c>
      <c r="E93" s="8" t="n">
        <v>1856.8</v>
      </c>
      <c r="F93" s="8" t="n">
        <v>-757.53</v>
      </c>
      <c r="G93" s="8" t="n">
        <v>34.09</v>
      </c>
      <c r="H93" s="9" t="n">
        <v>2.9578</v>
      </c>
      <c r="I93" s="9" t="n">
        <v>7.9232</v>
      </c>
      <c r="J93" s="9" t="n">
        <v>3.3091</v>
      </c>
    </row>
    <row r="94" customFormat="false" ht="15" hidden="false" customHeight="false" outlineLevel="0" collapsed="false">
      <c r="B94" s="8" t="n">
        <v>2280</v>
      </c>
      <c r="C94" s="8" t="n">
        <v>84.7</v>
      </c>
      <c r="D94" s="8" t="n">
        <v>173.83</v>
      </c>
      <c r="E94" s="8" t="n">
        <v>1860.08</v>
      </c>
      <c r="F94" s="8" t="n">
        <v>-787.19</v>
      </c>
      <c r="G94" s="8" t="n">
        <v>37.21</v>
      </c>
      <c r="H94" s="9" t="n">
        <v>2.9928</v>
      </c>
      <c r="I94" s="9" t="n">
        <v>8.1856</v>
      </c>
      <c r="J94" s="9" t="n">
        <v>3.3795</v>
      </c>
    </row>
    <row r="95" customFormat="false" ht="15" hidden="false" customHeight="false" outlineLevel="0" collapsed="false">
      <c r="B95" s="8" t="n">
        <v>2310</v>
      </c>
      <c r="C95" s="8" t="n">
        <v>86.67</v>
      </c>
      <c r="D95" s="8" t="n">
        <v>173.52</v>
      </c>
      <c r="E95" s="8" t="n">
        <v>1862.34</v>
      </c>
      <c r="F95" s="8" t="n">
        <v>-816.92</v>
      </c>
      <c r="G95" s="8" t="n">
        <v>40.51</v>
      </c>
      <c r="H95" s="9" t="n">
        <v>3.0289</v>
      </c>
      <c r="I95" s="9" t="n">
        <v>8.4494</v>
      </c>
      <c r="J95" s="9" t="n">
        <v>3.4493</v>
      </c>
    </row>
    <row r="96" customFormat="false" ht="15" hidden="false" customHeight="false" outlineLevel="0" collapsed="false">
      <c r="B96" s="8" t="n">
        <v>2340</v>
      </c>
      <c r="C96" s="8" t="n">
        <v>88.65</v>
      </c>
      <c r="D96" s="8" t="n">
        <v>173.21</v>
      </c>
      <c r="E96" s="8" t="n">
        <v>1863.57</v>
      </c>
      <c r="F96" s="8" t="n">
        <v>-846.69</v>
      </c>
      <c r="G96" s="8" t="n">
        <v>43.97</v>
      </c>
      <c r="H96" s="9" t="n">
        <v>3.0654</v>
      </c>
      <c r="I96" s="9" t="n">
        <v>8.7142</v>
      </c>
      <c r="J96" s="9" t="n">
        <v>3.5192</v>
      </c>
    </row>
    <row r="97" customFormat="false" ht="15" hidden="false" customHeight="false" outlineLevel="0" collapsed="false">
      <c r="B97" s="8" t="n">
        <v>2370</v>
      </c>
      <c r="C97" s="8" t="n">
        <v>90</v>
      </c>
      <c r="D97" s="8" t="n">
        <v>173</v>
      </c>
      <c r="E97" s="8" t="n">
        <v>1863.92</v>
      </c>
      <c r="F97" s="8" t="n">
        <v>-876.47</v>
      </c>
      <c r="G97" s="8" t="n">
        <v>47.57</v>
      </c>
      <c r="H97" s="9" t="n">
        <v>3.1233</v>
      </c>
      <c r="I97" s="9" t="n">
        <v>8.981</v>
      </c>
      <c r="J97" s="9" t="n">
        <v>3.5684</v>
      </c>
    </row>
    <row r="98" customFormat="false" ht="15" hidden="false" customHeight="false" outlineLevel="0" collapsed="false">
      <c r="B98" s="8" t="n">
        <v>2400</v>
      </c>
      <c r="C98" s="8" t="n">
        <v>90</v>
      </c>
      <c r="D98" s="8" t="n">
        <v>175.95</v>
      </c>
      <c r="E98" s="8" t="n">
        <v>1863.92</v>
      </c>
      <c r="F98" s="8" t="n">
        <v>-906.33</v>
      </c>
      <c r="G98" s="8" t="n">
        <v>50.46</v>
      </c>
      <c r="H98" s="9" t="n">
        <v>3.2263</v>
      </c>
      <c r="I98" s="9" t="n">
        <v>9.2759</v>
      </c>
      <c r="J98" s="9" t="n">
        <v>3.5085</v>
      </c>
    </row>
    <row r="99" customFormat="false" ht="15" hidden="false" customHeight="false" outlineLevel="0" collapsed="false">
      <c r="B99" s="8" t="n">
        <v>2430</v>
      </c>
      <c r="C99" s="8" t="n">
        <v>90</v>
      </c>
      <c r="D99" s="8" t="n">
        <v>178.95</v>
      </c>
      <c r="E99" s="8" t="n">
        <v>1863.92</v>
      </c>
      <c r="F99" s="8" t="n">
        <v>-936.3</v>
      </c>
      <c r="G99" s="8" t="n">
        <v>51.79</v>
      </c>
      <c r="H99" s="9" t="n">
        <v>3.3302</v>
      </c>
      <c r="I99" s="9" t="n">
        <v>9.5502</v>
      </c>
      <c r="J99" s="9" t="n">
        <v>3.5029</v>
      </c>
    </row>
    <row r="100" customFormat="false" ht="15" hidden="false" customHeight="false" outlineLevel="0" collapsed="false">
      <c r="B100" s="8" t="n">
        <v>2460</v>
      </c>
      <c r="C100" s="8" t="n">
        <v>90</v>
      </c>
      <c r="D100" s="8" t="n">
        <v>181.95</v>
      </c>
      <c r="E100" s="8" t="n">
        <v>1863.92</v>
      </c>
      <c r="F100" s="8" t="n">
        <v>-966.29</v>
      </c>
      <c r="G100" s="8" t="n">
        <v>51.56</v>
      </c>
      <c r="H100" s="9" t="n">
        <v>3.4351</v>
      </c>
      <c r="I100" s="9" t="n">
        <v>9.8017</v>
      </c>
      <c r="J100" s="9" t="n">
        <v>3.5595</v>
      </c>
    </row>
    <row r="101" customFormat="false" ht="15" hidden="false" customHeight="false" outlineLevel="0" collapsed="false">
      <c r="B101" s="8" t="n">
        <v>2490</v>
      </c>
      <c r="C101" s="8" t="n">
        <v>90</v>
      </c>
      <c r="D101" s="8" t="n">
        <v>184.95</v>
      </c>
      <c r="E101" s="8" t="n">
        <v>1863.92</v>
      </c>
      <c r="F101" s="8" t="n">
        <v>-996.23</v>
      </c>
      <c r="G101" s="8" t="n">
        <v>49.75</v>
      </c>
      <c r="H101" s="9" t="n">
        <v>3.5407</v>
      </c>
      <c r="I101" s="9" t="n">
        <v>10.0294</v>
      </c>
      <c r="J101" s="9" t="n">
        <v>3.6805</v>
      </c>
    </row>
    <row r="102" customFormat="false" ht="15" hidden="false" customHeight="false" outlineLevel="0" collapsed="false">
      <c r="B102" s="8" t="n">
        <v>2520</v>
      </c>
      <c r="C102" s="8" t="n">
        <v>90</v>
      </c>
      <c r="D102" s="8" t="n">
        <v>187.95</v>
      </c>
      <c r="E102" s="8" t="n">
        <v>1863.92</v>
      </c>
      <c r="F102" s="8" t="n">
        <v>-1026.04</v>
      </c>
      <c r="G102" s="8" t="n">
        <v>46.38</v>
      </c>
      <c r="H102" s="9" t="n">
        <v>3.6471</v>
      </c>
      <c r="I102" s="9" t="n">
        <v>10.2325</v>
      </c>
      <c r="J102" s="9" t="n">
        <v>3.8644</v>
      </c>
    </row>
    <row r="103" customFormat="false" ht="15" hidden="false" customHeight="false" outlineLevel="0" collapsed="false">
      <c r="B103" s="8" t="n">
        <v>2550</v>
      </c>
      <c r="C103" s="8" t="n">
        <v>90</v>
      </c>
      <c r="D103" s="8" t="n">
        <v>190.95</v>
      </c>
      <c r="E103" s="8" t="n">
        <v>1863.92</v>
      </c>
      <c r="F103" s="8" t="n">
        <v>-1055.63</v>
      </c>
      <c r="G103" s="8" t="n">
        <v>41.46</v>
      </c>
      <c r="H103" s="9" t="n">
        <v>3.7542</v>
      </c>
      <c r="I103" s="9" t="n">
        <v>10.4103</v>
      </c>
      <c r="J103" s="9" t="n">
        <v>4.1063</v>
      </c>
    </row>
    <row r="104" customFormat="false" ht="15" hidden="false" customHeight="false" outlineLevel="0" collapsed="false">
      <c r="B104" s="8" t="n">
        <v>2580</v>
      </c>
      <c r="C104" s="8" t="n">
        <v>90</v>
      </c>
      <c r="D104" s="8" t="n">
        <v>193.95</v>
      </c>
      <c r="E104" s="8" t="n">
        <v>1863.92</v>
      </c>
      <c r="F104" s="8" t="n">
        <v>-1084.92</v>
      </c>
      <c r="G104" s="8" t="n">
        <v>34.99</v>
      </c>
      <c r="H104" s="9" t="n">
        <v>3.8619</v>
      </c>
      <c r="I104" s="9" t="n">
        <v>10.5626</v>
      </c>
      <c r="J104" s="9" t="n">
        <v>4.3994</v>
      </c>
    </row>
    <row r="105" customFormat="false" ht="15" hidden="false" customHeight="false" outlineLevel="0" collapsed="false">
      <c r="B105" s="8" t="n">
        <v>2610</v>
      </c>
      <c r="C105" s="8" t="n">
        <v>90</v>
      </c>
      <c r="D105" s="8" t="n">
        <v>196.95</v>
      </c>
      <c r="E105" s="8" t="n">
        <v>1863.92</v>
      </c>
      <c r="F105" s="8" t="n">
        <v>-1113.83</v>
      </c>
      <c r="G105" s="8" t="n">
        <v>27</v>
      </c>
      <c r="H105" s="9" t="n">
        <v>3.9701</v>
      </c>
      <c r="I105" s="9" t="n">
        <v>10.6891</v>
      </c>
      <c r="J105" s="9" t="n">
        <v>4.7361</v>
      </c>
    </row>
    <row r="106" customFormat="false" ht="15" hidden="false" customHeight="false" outlineLevel="0" collapsed="false">
      <c r="B106" s="8" t="n">
        <v>2640</v>
      </c>
      <c r="C106" s="8" t="n">
        <v>90</v>
      </c>
      <c r="D106" s="8" t="n">
        <v>199.95</v>
      </c>
      <c r="E106" s="8" t="n">
        <v>1863.92</v>
      </c>
      <c r="F106" s="8" t="n">
        <v>-1142.29</v>
      </c>
      <c r="G106" s="8" t="n">
        <v>17.51</v>
      </c>
      <c r="H106" s="9" t="n">
        <v>4.0789</v>
      </c>
      <c r="I106" s="9" t="n">
        <v>10.7898</v>
      </c>
      <c r="J106" s="9" t="n">
        <v>5.1091</v>
      </c>
    </row>
    <row r="107" customFormat="false" ht="15" hidden="false" customHeight="false" outlineLevel="0" collapsed="false">
      <c r="B107" s="8" t="n">
        <v>2670</v>
      </c>
      <c r="C107" s="8" t="n">
        <v>90</v>
      </c>
      <c r="D107" s="8" t="n">
        <v>200</v>
      </c>
      <c r="E107" s="8" t="n">
        <v>1863.92</v>
      </c>
      <c r="F107" s="8" t="n">
        <v>-1170.48</v>
      </c>
      <c r="G107" s="8" t="n">
        <v>7.26</v>
      </c>
      <c r="H107" s="9" t="n">
        <v>4.1881</v>
      </c>
      <c r="I107" s="9" t="n">
        <v>11.0582</v>
      </c>
      <c r="J107" s="9" t="n">
        <v>5.1193</v>
      </c>
    </row>
    <row r="108" customFormat="false" ht="15" hidden="false" customHeight="false" outlineLevel="0" collapsed="false">
      <c r="B108" s="8" t="n">
        <v>2700</v>
      </c>
      <c r="C108" s="8" t="n">
        <v>90</v>
      </c>
      <c r="D108" s="8" t="n">
        <v>200</v>
      </c>
      <c r="E108" s="8" t="n">
        <v>1863.92</v>
      </c>
      <c r="F108" s="8" t="n">
        <v>-1198.68</v>
      </c>
      <c r="G108" s="8" t="n">
        <v>-3</v>
      </c>
      <c r="H108" s="9" t="n">
        <v>4.2978</v>
      </c>
      <c r="I108" s="9" t="n">
        <v>11.332</v>
      </c>
      <c r="J108" s="9" t="n">
        <v>5.1232</v>
      </c>
    </row>
    <row r="109" customFormat="false" ht="15" hidden="false" customHeight="false" outlineLevel="0" collapsed="false">
      <c r="B109" s="8" t="n">
        <v>2730</v>
      </c>
      <c r="C109" s="8" t="n">
        <v>90</v>
      </c>
      <c r="D109" s="8" t="n">
        <v>200</v>
      </c>
      <c r="E109" s="8" t="n">
        <v>1863.92</v>
      </c>
      <c r="F109" s="8" t="n">
        <v>-1226.87</v>
      </c>
      <c r="G109" s="8" t="n">
        <v>-13.26</v>
      </c>
      <c r="H109" s="9" t="n">
        <v>4.408</v>
      </c>
      <c r="I109" s="9" t="n">
        <v>11.6079</v>
      </c>
      <c r="J109" s="9" t="n">
        <v>5.1271</v>
      </c>
    </row>
    <row r="110" customFormat="false" ht="15" hidden="false" customHeight="false" outlineLevel="0" collapsed="false">
      <c r="B110" s="8" t="n">
        <v>2760</v>
      </c>
      <c r="C110" s="8" t="n">
        <v>90</v>
      </c>
      <c r="D110" s="8" t="n">
        <v>200</v>
      </c>
      <c r="E110" s="8" t="n">
        <v>1863.92</v>
      </c>
      <c r="F110" s="8" t="n">
        <v>-1255.06</v>
      </c>
      <c r="G110" s="8" t="n">
        <v>-23.52</v>
      </c>
      <c r="H110" s="9" t="n">
        <v>4.5185</v>
      </c>
      <c r="I110" s="9" t="n">
        <v>11.8858</v>
      </c>
      <c r="J110" s="9" t="n">
        <v>5.1311</v>
      </c>
    </row>
    <row r="111" customFormat="false" ht="15" hidden="false" customHeight="false" outlineLevel="0" collapsed="false">
      <c r="B111" s="8" t="n">
        <v>2790</v>
      </c>
      <c r="C111" s="8" t="n">
        <v>90</v>
      </c>
      <c r="D111" s="8" t="n">
        <v>200</v>
      </c>
      <c r="E111" s="8" t="n">
        <v>1863.92</v>
      </c>
      <c r="F111" s="8" t="n">
        <v>-1283.25</v>
      </c>
      <c r="G111" s="8" t="n">
        <v>-33.78</v>
      </c>
      <c r="H111" s="9" t="n">
        <v>4.6293</v>
      </c>
      <c r="I111" s="9" t="n">
        <v>12.1657</v>
      </c>
      <c r="J111" s="9" t="n">
        <v>5.1352</v>
      </c>
    </row>
    <row r="112" customFormat="false" ht="15" hidden="false" customHeight="false" outlineLevel="0" collapsed="false">
      <c r="B112" s="8" t="n">
        <v>2820</v>
      </c>
      <c r="C112" s="8" t="n">
        <v>90</v>
      </c>
      <c r="D112" s="8" t="n">
        <v>200</v>
      </c>
      <c r="E112" s="8" t="n">
        <v>1863.92</v>
      </c>
      <c r="F112" s="8" t="n">
        <v>-1311.44</v>
      </c>
      <c r="G112" s="8" t="n">
        <v>-44.05</v>
      </c>
      <c r="H112" s="9" t="n">
        <v>4.7405</v>
      </c>
      <c r="I112" s="9" t="n">
        <v>12.4472</v>
      </c>
      <c r="J112" s="9" t="n">
        <v>5.1394</v>
      </c>
    </row>
    <row r="113" customFormat="false" ht="15" hidden="false" customHeight="false" outlineLevel="0" collapsed="false">
      <c r="B113" s="8" t="n">
        <v>2850</v>
      </c>
      <c r="C113" s="8" t="n">
        <v>90</v>
      </c>
      <c r="D113" s="8" t="n">
        <v>200</v>
      </c>
      <c r="E113" s="8" t="n">
        <v>1863.92</v>
      </c>
      <c r="F113" s="8" t="n">
        <v>-1339.63</v>
      </c>
      <c r="G113" s="8" t="n">
        <v>-54.31</v>
      </c>
      <c r="H113" s="9" t="n">
        <v>4.852</v>
      </c>
      <c r="I113" s="9" t="n">
        <v>12.7304</v>
      </c>
      <c r="J113" s="9" t="n">
        <v>5.1437</v>
      </c>
    </row>
  </sheetData>
  <sheetProtection sheet="true" password="dd1b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105</v>
      </c>
    </row>
    <row r="2" customFormat="false" ht="15" hidden="false" customHeight="false" outlineLevel="0" collapsed="false">
      <c r="A2" s="0" t="s">
        <v>106</v>
      </c>
    </row>
    <row r="3" customFormat="false" ht="15" hidden="false" customHeight="false" outlineLevel="0" collapsed="false">
      <c r="A3" s="0" t="s">
        <v>80</v>
      </c>
      <c r="B3" s="0" t="s">
        <v>81</v>
      </c>
      <c r="C3" s="0" t="s">
        <v>82</v>
      </c>
      <c r="D3" s="0" t="s">
        <v>83</v>
      </c>
      <c r="E3" s="0" t="s">
        <v>84</v>
      </c>
      <c r="F3" s="0" t="s">
        <v>85</v>
      </c>
      <c r="G3" s="0" t="s">
        <v>86</v>
      </c>
      <c r="H3" s="0" t="s">
        <v>87</v>
      </c>
      <c r="I3" s="0" t="s">
        <v>88</v>
      </c>
      <c r="J3" s="0" t="s">
        <v>89</v>
      </c>
      <c r="K3" s="0" t="s">
        <v>90</v>
      </c>
      <c r="L3" s="0" t="s">
        <v>91</v>
      </c>
      <c r="M3" s="0" t="s">
        <v>92</v>
      </c>
      <c r="O3" s="0" t="s">
        <v>93</v>
      </c>
    </row>
    <row r="4" customFormat="false" ht="15" hidden="false" customHeight="false" outlineLevel="0" collapsed="false">
      <c r="A4" s="0" t="s">
        <v>63</v>
      </c>
      <c r="B4" s="0" t="s">
        <v>94</v>
      </c>
      <c r="C4" s="0" t="s">
        <v>94</v>
      </c>
      <c r="D4" s="0" t="s">
        <v>94</v>
      </c>
      <c r="E4" s="0" t="s">
        <v>94</v>
      </c>
      <c r="F4" s="0" t="s">
        <v>94</v>
      </c>
      <c r="G4" s="0" t="s">
        <v>94</v>
      </c>
      <c r="H4" s="0" t="s">
        <v>94</v>
      </c>
      <c r="I4" s="0" t="s">
        <v>95</v>
      </c>
      <c r="J4" s="0" t="s">
        <v>94</v>
      </c>
      <c r="K4" s="0" t="s">
        <v>96</v>
      </c>
      <c r="L4" s="0" t="s">
        <v>96</v>
      </c>
      <c r="M4" s="0" t="s">
        <v>63</v>
      </c>
    </row>
    <row r="5" customFormat="false" ht="15" hidden="false" customHeight="false" outlineLevel="0" collapsed="false">
      <c r="A5" s="0" t="n">
        <v>0</v>
      </c>
      <c r="B5" s="8" t="n">
        <v>0</v>
      </c>
      <c r="C5" s="8" t="n">
        <v>0</v>
      </c>
      <c r="D5" s="8" t="n">
        <v>0</v>
      </c>
      <c r="E5" s="8" t="n">
        <v>0</v>
      </c>
      <c r="F5" s="8" t="n">
        <v>0</v>
      </c>
      <c r="G5" s="8" t="n">
        <v>0</v>
      </c>
      <c r="H5" s="8" t="n">
        <v>20</v>
      </c>
      <c r="I5" s="8" t="n">
        <v>90</v>
      </c>
      <c r="J5" s="8" t="n">
        <v>20</v>
      </c>
      <c r="K5" s="9" t="n">
        <v>0</v>
      </c>
      <c r="L5" s="9" t="n">
        <v>0</v>
      </c>
      <c r="M5" s="10" t="n">
        <f aca="false">((ref_diam+offset_diam)/2)/(12*3.281)</f>
        <v>0.761962816214569</v>
      </c>
      <c r="N5" s="8"/>
      <c r="O5" s="8" t="n">
        <f aca="false">(J5-M5-surface_margin)/(scaling_factor*(SQRT(K5^2+L5^2+sigma_pa^2)))</f>
        <v>10.8217355335917</v>
      </c>
    </row>
    <row r="6" customFormat="false" ht="15" hidden="false" customHeight="false" outlineLevel="0" collapsed="false">
      <c r="A6" s="0" t="n">
        <v>1</v>
      </c>
      <c r="B6" s="8" t="n">
        <v>1</v>
      </c>
      <c r="C6" s="8" t="n">
        <v>0</v>
      </c>
      <c r="D6" s="8" t="n">
        <v>0</v>
      </c>
      <c r="E6" s="8" t="n">
        <v>1</v>
      </c>
      <c r="F6" s="8" t="n">
        <v>1</v>
      </c>
      <c r="G6" s="8" t="n">
        <v>0</v>
      </c>
      <c r="H6" s="8" t="n">
        <v>20</v>
      </c>
      <c r="I6" s="8" t="n">
        <v>90</v>
      </c>
      <c r="J6" s="8" t="n">
        <v>20</v>
      </c>
      <c r="K6" s="9" t="n">
        <v>0.0017</v>
      </c>
      <c r="L6" s="9" t="n">
        <v>0.0017</v>
      </c>
      <c r="M6" s="10" t="n">
        <f aca="false">((ref_diam+offset_diam)/2)/(12*3.281)</f>
        <v>0.761962816214569</v>
      </c>
      <c r="N6" s="8"/>
      <c r="O6" s="8" t="n">
        <f aca="false">(J6-M6-surface_margin)/(scaling_factor*(SQRT(K6^2+L6^2+sigma_pa^2)))</f>
        <v>10.8216104364981</v>
      </c>
    </row>
    <row r="7" customFormat="false" ht="15" hidden="false" customHeight="false" outlineLevel="0" collapsed="false">
      <c r="A7" s="0" t="n">
        <v>30</v>
      </c>
      <c r="B7" s="8" t="n">
        <v>30</v>
      </c>
      <c r="C7" s="8" t="n">
        <v>0</v>
      </c>
      <c r="D7" s="8" t="n">
        <v>0</v>
      </c>
      <c r="E7" s="8" t="n">
        <v>30</v>
      </c>
      <c r="F7" s="8" t="n">
        <v>30</v>
      </c>
      <c r="G7" s="8" t="n">
        <v>0</v>
      </c>
      <c r="H7" s="8" t="n">
        <v>20</v>
      </c>
      <c r="I7" s="8" t="n">
        <v>90</v>
      </c>
      <c r="J7" s="8" t="n">
        <v>20</v>
      </c>
      <c r="K7" s="9" t="n">
        <v>0.0537</v>
      </c>
      <c r="L7" s="9" t="n">
        <v>0.0537</v>
      </c>
      <c r="M7" s="10" t="n">
        <f aca="false">((ref_diam+offset_diam)/2)/(12*3.281)</f>
        <v>0.761962816214569</v>
      </c>
      <c r="N7" s="8"/>
      <c r="O7" s="8" t="n">
        <f aca="false">(J7-M7-surface_margin)/(scaling_factor*(SQRT(K7^2+L7^2+sigma_pa^2)))</f>
        <v>10.6990284710503</v>
      </c>
    </row>
    <row r="8" customFormat="false" ht="15" hidden="false" customHeight="false" outlineLevel="0" collapsed="false">
      <c r="A8" s="0" t="n">
        <v>60</v>
      </c>
      <c r="B8" s="8" t="n">
        <v>60</v>
      </c>
      <c r="C8" s="8" t="n">
        <v>0</v>
      </c>
      <c r="D8" s="8" t="n">
        <v>0</v>
      </c>
      <c r="E8" s="8" t="n">
        <v>60</v>
      </c>
      <c r="F8" s="8" t="n">
        <v>60</v>
      </c>
      <c r="G8" s="8" t="n">
        <v>0</v>
      </c>
      <c r="H8" s="8" t="n">
        <v>20</v>
      </c>
      <c r="I8" s="8" t="n">
        <v>90</v>
      </c>
      <c r="J8" s="8" t="n">
        <v>20</v>
      </c>
      <c r="K8" s="9" t="n">
        <v>0.1074</v>
      </c>
      <c r="L8" s="9" t="n">
        <v>0.1074</v>
      </c>
      <c r="M8" s="10" t="n">
        <f aca="false">((ref_diam+offset_diam)/2)/(12*3.281)</f>
        <v>0.761962816214569</v>
      </c>
      <c r="N8" s="8"/>
      <c r="O8" s="8" t="n">
        <f aca="false">(J8-M8-surface_margin)/(scaling_factor*(SQRT(K8^2+L8^2+sigma_pa^2)))</f>
        <v>10.3545280067167</v>
      </c>
    </row>
    <row r="9" customFormat="false" ht="15" hidden="false" customHeight="false" outlineLevel="0" collapsed="false">
      <c r="A9" s="0" t="n">
        <v>90</v>
      </c>
      <c r="B9" s="8" t="n">
        <v>90</v>
      </c>
      <c r="C9" s="8" t="n">
        <v>0</v>
      </c>
      <c r="D9" s="8" t="n">
        <v>0</v>
      </c>
      <c r="E9" s="8" t="n">
        <v>90</v>
      </c>
      <c r="F9" s="8" t="n">
        <v>90</v>
      </c>
      <c r="G9" s="8" t="n">
        <v>0</v>
      </c>
      <c r="H9" s="8" t="n">
        <v>20</v>
      </c>
      <c r="I9" s="8" t="n">
        <v>90</v>
      </c>
      <c r="J9" s="8" t="n">
        <v>20</v>
      </c>
      <c r="K9" s="9" t="n">
        <v>0.1612</v>
      </c>
      <c r="L9" s="9" t="n">
        <v>0.1612</v>
      </c>
      <c r="M9" s="10" t="n">
        <f aca="false">((ref_diam+offset_diam)/2)/(12*3.281)</f>
        <v>0.761962816214569</v>
      </c>
      <c r="N9" s="8"/>
      <c r="O9" s="8" t="n">
        <f aca="false">(J9-M9-surface_margin)/(scaling_factor*(SQRT(K9^2+L9^2+sigma_pa^2)))</f>
        <v>9.84655675018056</v>
      </c>
    </row>
    <row r="10" customFormat="false" ht="15" hidden="false" customHeight="false" outlineLevel="0" collapsed="false">
      <c r="A10" s="0" t="n">
        <v>120</v>
      </c>
      <c r="B10" s="8" t="n">
        <v>120</v>
      </c>
      <c r="C10" s="8" t="n">
        <v>0</v>
      </c>
      <c r="D10" s="8" t="n">
        <v>0</v>
      </c>
      <c r="E10" s="8" t="n">
        <v>120</v>
      </c>
      <c r="F10" s="8" t="n">
        <v>120</v>
      </c>
      <c r="G10" s="8" t="n">
        <v>0</v>
      </c>
      <c r="H10" s="8" t="n">
        <v>20</v>
      </c>
      <c r="I10" s="8" t="n">
        <v>90</v>
      </c>
      <c r="J10" s="8" t="n">
        <v>20</v>
      </c>
      <c r="K10" s="9" t="n">
        <v>0.215</v>
      </c>
      <c r="L10" s="9" t="n">
        <v>0.215</v>
      </c>
      <c r="M10" s="10" t="n">
        <f aca="false">((ref_diam+offset_diam)/2)/(12*3.281)</f>
        <v>0.761962816214569</v>
      </c>
      <c r="N10" s="8"/>
      <c r="O10" s="8" t="n">
        <f aca="false">(J10-M10-surface_margin)/(scaling_factor*(SQRT(K10^2+L10^2+sigma_pa^2)))</f>
        <v>9.2463075605039</v>
      </c>
    </row>
    <row r="11" customFormat="false" ht="15" hidden="false" customHeight="false" outlineLevel="0" collapsed="false">
      <c r="A11" s="0" t="n">
        <v>150</v>
      </c>
      <c r="B11" s="8" t="n">
        <v>150</v>
      </c>
      <c r="C11" s="8" t="n">
        <v>0</v>
      </c>
      <c r="D11" s="8" t="n">
        <v>0</v>
      </c>
      <c r="E11" s="8" t="n">
        <v>150</v>
      </c>
      <c r="F11" s="8" t="n">
        <v>150</v>
      </c>
      <c r="G11" s="8" t="n">
        <v>0</v>
      </c>
      <c r="H11" s="8" t="n">
        <v>20</v>
      </c>
      <c r="I11" s="8" t="n">
        <v>90</v>
      </c>
      <c r="J11" s="8" t="n">
        <v>20</v>
      </c>
      <c r="K11" s="9" t="n">
        <v>0.2688</v>
      </c>
      <c r="L11" s="9" t="n">
        <v>0.2688</v>
      </c>
      <c r="M11" s="10" t="n">
        <f aca="false">((ref_diam+offset_diam)/2)/(12*3.281)</f>
        <v>0.761962816214569</v>
      </c>
      <c r="N11" s="8"/>
      <c r="O11" s="8" t="n">
        <f aca="false">(J11-M11-surface_margin)/(scaling_factor*(SQRT(K11^2+L11^2+sigma_pa^2)))</f>
        <v>8.61468952149481</v>
      </c>
    </row>
    <row r="12" customFormat="false" ht="15" hidden="false" customHeight="false" outlineLevel="0" collapsed="false">
      <c r="A12" s="0" t="n">
        <v>180</v>
      </c>
      <c r="B12" s="8" t="n">
        <v>180</v>
      </c>
      <c r="C12" s="8" t="n">
        <v>0</v>
      </c>
      <c r="D12" s="8" t="n">
        <v>0</v>
      </c>
      <c r="E12" s="8" t="n">
        <v>180</v>
      </c>
      <c r="F12" s="8" t="n">
        <v>180</v>
      </c>
      <c r="G12" s="8" t="n">
        <v>0</v>
      </c>
      <c r="H12" s="8" t="n">
        <v>20</v>
      </c>
      <c r="I12" s="8" t="n">
        <v>90</v>
      </c>
      <c r="J12" s="8" t="n">
        <v>20</v>
      </c>
      <c r="K12" s="9" t="n">
        <v>0.3225</v>
      </c>
      <c r="L12" s="9" t="n">
        <v>0.3225</v>
      </c>
      <c r="M12" s="10" t="n">
        <f aca="false">((ref_diam+offset_diam)/2)/(12*3.281)</f>
        <v>0.761962816214569</v>
      </c>
      <c r="N12" s="8"/>
      <c r="O12" s="8" t="n">
        <f aca="false">(J12-M12-surface_margin)/(scaling_factor*(SQRT(K12^2+L12^2+sigma_pa^2)))</f>
        <v>7.99518017382004</v>
      </c>
    </row>
    <row r="13" customFormat="false" ht="15" hidden="false" customHeight="false" outlineLevel="0" collapsed="false">
      <c r="A13" s="0" t="n">
        <v>210</v>
      </c>
      <c r="B13" s="8" t="n">
        <v>210</v>
      </c>
      <c r="C13" s="8" t="n">
        <v>0</v>
      </c>
      <c r="D13" s="8" t="n">
        <v>0</v>
      </c>
      <c r="E13" s="8" t="n">
        <v>210</v>
      </c>
      <c r="F13" s="8" t="n">
        <v>210</v>
      </c>
      <c r="G13" s="8" t="n">
        <v>0</v>
      </c>
      <c r="H13" s="8" t="n">
        <v>20</v>
      </c>
      <c r="I13" s="8" t="n">
        <v>90</v>
      </c>
      <c r="J13" s="8" t="n">
        <v>20</v>
      </c>
      <c r="K13" s="9" t="n">
        <v>0.3763</v>
      </c>
      <c r="L13" s="9" t="n">
        <v>0.3763</v>
      </c>
      <c r="M13" s="10" t="n">
        <f aca="false">((ref_diam+offset_diam)/2)/(12*3.281)</f>
        <v>0.761962816214569</v>
      </c>
      <c r="N13" s="8"/>
      <c r="O13" s="8" t="n">
        <f aca="false">(J13-M13-surface_margin)/(scaling_factor*(SQRT(K13^2+L13^2+sigma_pa^2)))</f>
        <v>7.41003865815124</v>
      </c>
    </row>
    <row r="14" customFormat="false" ht="15" hidden="false" customHeight="false" outlineLevel="0" collapsed="false">
      <c r="A14" s="0" t="n">
        <v>240</v>
      </c>
      <c r="B14" s="8" t="n">
        <v>240</v>
      </c>
      <c r="C14" s="8" t="n">
        <v>0</v>
      </c>
      <c r="D14" s="8" t="n">
        <v>0</v>
      </c>
      <c r="E14" s="8" t="n">
        <v>240</v>
      </c>
      <c r="F14" s="8" t="n">
        <v>240</v>
      </c>
      <c r="G14" s="8" t="n">
        <v>0</v>
      </c>
      <c r="H14" s="8" t="n">
        <v>20</v>
      </c>
      <c r="I14" s="8" t="n">
        <v>90</v>
      </c>
      <c r="J14" s="8" t="n">
        <v>20</v>
      </c>
      <c r="K14" s="9" t="n">
        <v>0.4301</v>
      </c>
      <c r="L14" s="9" t="n">
        <v>0.4301</v>
      </c>
      <c r="M14" s="10" t="n">
        <f aca="false">((ref_diam+offset_diam)/2)/(12*3.281)</f>
        <v>0.761962816214569</v>
      </c>
      <c r="N14" s="8"/>
      <c r="O14" s="8" t="n">
        <f aca="false">(J14-M14-surface_margin)/(scaling_factor*(SQRT(K14^2+L14^2+sigma_pa^2)))</f>
        <v>6.8719639999351</v>
      </c>
    </row>
    <row r="15" customFormat="false" ht="15" hidden="false" customHeight="false" outlineLevel="0" collapsed="false">
      <c r="A15" s="0" t="n">
        <v>270</v>
      </c>
      <c r="B15" s="8" t="n">
        <v>270</v>
      </c>
      <c r="C15" s="8" t="n">
        <v>0</v>
      </c>
      <c r="D15" s="8" t="n">
        <v>0</v>
      </c>
      <c r="E15" s="8" t="n">
        <v>270</v>
      </c>
      <c r="F15" s="8" t="n">
        <v>270</v>
      </c>
      <c r="G15" s="8" t="n">
        <v>0</v>
      </c>
      <c r="H15" s="8" t="n">
        <v>20</v>
      </c>
      <c r="I15" s="8" t="n">
        <v>90</v>
      </c>
      <c r="J15" s="8" t="n">
        <v>20</v>
      </c>
      <c r="K15" s="9" t="n">
        <v>0.4838</v>
      </c>
      <c r="L15" s="9" t="n">
        <v>0.4838</v>
      </c>
      <c r="M15" s="10" t="n">
        <f aca="false">((ref_diam+offset_diam)/2)/(12*3.281)</f>
        <v>0.761962816214569</v>
      </c>
      <c r="N15" s="8"/>
      <c r="O15" s="8" t="n">
        <f aca="false">(J15-M15-surface_margin)/(scaling_factor*(SQRT(K15^2+L15^2+sigma_pa^2)))</f>
        <v>6.38508868678696</v>
      </c>
    </row>
    <row r="16" customFormat="false" ht="15" hidden="false" customHeight="false" outlineLevel="0" collapsed="false">
      <c r="A16" s="0" t="n">
        <v>300</v>
      </c>
      <c r="B16" s="8" t="n">
        <v>300</v>
      </c>
      <c r="C16" s="8" t="n">
        <v>0</v>
      </c>
      <c r="D16" s="8" t="n">
        <v>0</v>
      </c>
      <c r="E16" s="8" t="n">
        <v>300</v>
      </c>
      <c r="F16" s="8" t="n">
        <v>300</v>
      </c>
      <c r="G16" s="8" t="n">
        <v>0</v>
      </c>
      <c r="H16" s="8" t="n">
        <v>20</v>
      </c>
      <c r="I16" s="8" t="n">
        <v>90</v>
      </c>
      <c r="J16" s="8" t="n">
        <v>20</v>
      </c>
      <c r="K16" s="9" t="n">
        <v>0.5376</v>
      </c>
      <c r="L16" s="9" t="n">
        <v>0.5376</v>
      </c>
      <c r="M16" s="10" t="n">
        <f aca="false">((ref_diam+offset_diam)/2)/(12*3.281)</f>
        <v>0.761962816214569</v>
      </c>
      <c r="N16" s="8"/>
      <c r="O16" s="8" t="n">
        <f aca="false">(J16-M16-surface_margin)/(scaling_factor*(SQRT(K16^2+L16^2+sigma_pa^2)))</f>
        <v>5.94626876618741</v>
      </c>
    </row>
    <row r="17" customFormat="false" ht="15" hidden="false" customHeight="false" outlineLevel="0" collapsed="false">
      <c r="A17" s="0" t="n">
        <v>330</v>
      </c>
      <c r="B17" s="8" t="n">
        <v>330</v>
      </c>
      <c r="C17" s="8" t="n">
        <v>0</v>
      </c>
      <c r="D17" s="8" t="n">
        <v>0</v>
      </c>
      <c r="E17" s="8" t="n">
        <v>330</v>
      </c>
      <c r="F17" s="8" t="n">
        <v>330</v>
      </c>
      <c r="G17" s="8" t="n">
        <v>0</v>
      </c>
      <c r="H17" s="8" t="n">
        <v>20</v>
      </c>
      <c r="I17" s="8" t="n">
        <v>90</v>
      </c>
      <c r="J17" s="8" t="n">
        <v>20</v>
      </c>
      <c r="K17" s="9" t="n">
        <v>0.5914</v>
      </c>
      <c r="L17" s="9" t="n">
        <v>0.5914</v>
      </c>
      <c r="M17" s="10" t="n">
        <f aca="false">((ref_diam+offset_diam)/2)/(12*3.281)</f>
        <v>0.761962816214569</v>
      </c>
      <c r="N17" s="8"/>
      <c r="O17" s="8" t="n">
        <f aca="false">(J17-M17-surface_margin)/(scaling_factor*(SQRT(K17^2+L17^2+sigma_pa^2)))</f>
        <v>5.5528715162785</v>
      </c>
    </row>
    <row r="18" customFormat="false" ht="15" hidden="false" customHeight="false" outlineLevel="0" collapsed="false">
      <c r="A18" s="0" t="n">
        <v>360</v>
      </c>
      <c r="B18" s="8" t="n">
        <v>360</v>
      </c>
      <c r="C18" s="8" t="n">
        <v>0</v>
      </c>
      <c r="D18" s="8" t="n">
        <v>0</v>
      </c>
      <c r="E18" s="8" t="n">
        <v>360</v>
      </c>
      <c r="F18" s="8" t="n">
        <v>360</v>
      </c>
      <c r="G18" s="8" t="n">
        <v>0</v>
      </c>
      <c r="H18" s="8" t="n">
        <v>20</v>
      </c>
      <c r="I18" s="8" t="n">
        <v>90</v>
      </c>
      <c r="J18" s="8" t="n">
        <v>20</v>
      </c>
      <c r="K18" s="9" t="n">
        <v>0.6452</v>
      </c>
      <c r="L18" s="9" t="n">
        <v>0.6452</v>
      </c>
      <c r="M18" s="10" t="n">
        <f aca="false">((ref_diam+offset_diam)/2)/(12*3.281)</f>
        <v>0.761962816214569</v>
      </c>
      <c r="N18" s="8"/>
      <c r="O18" s="8" t="n">
        <f aca="false">(J18-M18-surface_margin)/(scaling_factor*(SQRT(K18^2+L18^2+sigma_pa^2)))</f>
        <v>5.20043548427487</v>
      </c>
    </row>
    <row r="19" customFormat="false" ht="15" hidden="false" customHeight="false" outlineLevel="0" collapsed="false">
      <c r="A19" s="0" t="n">
        <v>390</v>
      </c>
      <c r="B19" s="8" t="n">
        <v>390</v>
      </c>
      <c r="C19" s="8" t="n">
        <v>0</v>
      </c>
      <c r="D19" s="8" t="n">
        <v>0</v>
      </c>
      <c r="E19" s="8" t="n">
        <v>390</v>
      </c>
      <c r="F19" s="8" t="n">
        <v>390</v>
      </c>
      <c r="G19" s="8" t="n">
        <v>0</v>
      </c>
      <c r="H19" s="8" t="n">
        <v>20</v>
      </c>
      <c r="I19" s="8" t="n">
        <v>90</v>
      </c>
      <c r="J19" s="8" t="n">
        <v>20</v>
      </c>
      <c r="K19" s="9" t="n">
        <v>0.6989</v>
      </c>
      <c r="L19" s="9" t="n">
        <v>0.6989</v>
      </c>
      <c r="M19" s="10" t="n">
        <f aca="false">((ref_diam+offset_diam)/2)/(12*3.281)</f>
        <v>0.761962816214569</v>
      </c>
      <c r="N19" s="8"/>
      <c r="O19" s="8" t="n">
        <f aca="false">(J19-M19-surface_margin)/(scaling_factor*(SQRT(K19^2+L19^2+sigma_pa^2)))</f>
        <v>4.88493027613375</v>
      </c>
    </row>
    <row r="20" customFormat="false" ht="15" hidden="false" customHeight="false" outlineLevel="0" collapsed="false">
      <c r="A20" s="0" t="n">
        <v>420</v>
      </c>
      <c r="B20" s="8" t="n">
        <v>420</v>
      </c>
      <c r="C20" s="8" t="n">
        <v>0</v>
      </c>
      <c r="D20" s="8" t="n">
        <v>0</v>
      </c>
      <c r="E20" s="8" t="n">
        <v>420</v>
      </c>
      <c r="F20" s="8" t="n">
        <v>420</v>
      </c>
      <c r="G20" s="8" t="n">
        <v>0</v>
      </c>
      <c r="H20" s="8" t="n">
        <v>20</v>
      </c>
      <c r="I20" s="8" t="n">
        <v>90</v>
      </c>
      <c r="J20" s="8" t="n">
        <v>20</v>
      </c>
      <c r="K20" s="9" t="n">
        <v>0.7527</v>
      </c>
      <c r="L20" s="9" t="n">
        <v>0.7527</v>
      </c>
      <c r="M20" s="10" t="n">
        <f aca="false">((ref_diam+offset_diam)/2)/(12*3.281)</f>
        <v>0.761962816214569</v>
      </c>
      <c r="N20" s="8"/>
      <c r="O20" s="8" t="n">
        <f aca="false">(J20-M20-surface_margin)/(scaling_factor*(SQRT(K20^2+L20^2+sigma_pa^2)))</f>
        <v>4.60084752664723</v>
      </c>
    </row>
    <row r="21" customFormat="false" ht="15" hidden="false" customHeight="false" outlineLevel="0" collapsed="false">
      <c r="A21" s="0" t="n">
        <v>450</v>
      </c>
      <c r="B21" s="8" t="n">
        <v>450</v>
      </c>
      <c r="C21" s="8" t="n">
        <v>0</v>
      </c>
      <c r="D21" s="8" t="n">
        <v>0</v>
      </c>
      <c r="E21" s="8" t="n">
        <v>450</v>
      </c>
      <c r="F21" s="8" t="n">
        <v>450</v>
      </c>
      <c r="G21" s="8" t="n">
        <v>0</v>
      </c>
      <c r="H21" s="8" t="n">
        <v>20</v>
      </c>
      <c r="I21" s="8" t="n">
        <v>90</v>
      </c>
      <c r="J21" s="8" t="n">
        <v>20</v>
      </c>
      <c r="K21" s="9" t="n">
        <v>0.8065</v>
      </c>
      <c r="L21" s="9" t="n">
        <v>0.8065</v>
      </c>
      <c r="M21" s="10" t="n">
        <f aca="false">((ref_diam+offset_diam)/2)/(12*3.281)</f>
        <v>0.761962816214569</v>
      </c>
      <c r="N21" s="8"/>
      <c r="O21" s="8" t="n">
        <f aca="false">(J21-M21-surface_margin)/(scaling_factor*(SQRT(K21^2+L21^2+sigma_pa^2)))</f>
        <v>4.34487406255124</v>
      </c>
    </row>
    <row r="22" customFormat="false" ht="15" hidden="false" customHeight="false" outlineLevel="0" collapsed="false">
      <c r="A22" s="0" t="n">
        <v>480</v>
      </c>
      <c r="B22" s="8" t="n">
        <v>480</v>
      </c>
      <c r="C22" s="8" t="n">
        <v>0</v>
      </c>
      <c r="D22" s="8" t="n">
        <v>0</v>
      </c>
      <c r="E22" s="8" t="n">
        <v>480</v>
      </c>
      <c r="F22" s="8" t="n">
        <v>480</v>
      </c>
      <c r="G22" s="8" t="n">
        <v>0</v>
      </c>
      <c r="H22" s="8" t="n">
        <v>20</v>
      </c>
      <c r="I22" s="8" t="n">
        <v>90</v>
      </c>
      <c r="J22" s="8" t="n">
        <v>20</v>
      </c>
      <c r="K22" s="9" t="n">
        <v>0.8602</v>
      </c>
      <c r="L22" s="9" t="n">
        <v>0.8602</v>
      </c>
      <c r="M22" s="10" t="n">
        <f aca="false">((ref_diam+offset_diam)/2)/(12*3.281)</f>
        <v>0.761962816214569</v>
      </c>
      <c r="N22" s="8"/>
      <c r="O22" s="8" t="n">
        <f aca="false">(J22-M22-surface_margin)/(scaling_factor*(SQRT(K22^2+L22^2+sigma_pa^2)))</f>
        <v>4.11393965996824</v>
      </c>
    </row>
    <row r="23" customFormat="false" ht="15" hidden="false" customHeight="false" outlineLevel="0" collapsed="false">
      <c r="A23" s="0" t="n">
        <v>510</v>
      </c>
      <c r="B23" s="8" t="n">
        <v>510</v>
      </c>
      <c r="C23" s="8" t="n">
        <v>0</v>
      </c>
      <c r="D23" s="8" t="n">
        <v>0</v>
      </c>
      <c r="E23" s="8" t="n">
        <v>510</v>
      </c>
      <c r="F23" s="8" t="n">
        <v>510</v>
      </c>
      <c r="G23" s="8" t="n">
        <v>0</v>
      </c>
      <c r="H23" s="8" t="n">
        <v>20</v>
      </c>
      <c r="I23" s="8" t="n">
        <v>90</v>
      </c>
      <c r="J23" s="8" t="n">
        <v>20</v>
      </c>
      <c r="K23" s="9" t="n">
        <v>0.914</v>
      </c>
      <c r="L23" s="9" t="n">
        <v>0.914</v>
      </c>
      <c r="M23" s="10" t="n">
        <f aca="false">((ref_diam+offset_diam)/2)/(12*3.281)</f>
        <v>0.761962816214569</v>
      </c>
      <c r="N23" s="8"/>
      <c r="O23" s="8" t="n">
        <f aca="false">(J23-M23-surface_margin)/(scaling_factor*(SQRT(K23^2+L23^2+sigma_pa^2)))</f>
        <v>3.90415230374603</v>
      </c>
    </row>
    <row r="24" customFormat="false" ht="15" hidden="false" customHeight="false" outlineLevel="0" collapsed="false">
      <c r="A24" s="0" t="n">
        <v>540</v>
      </c>
      <c r="B24" s="8" t="n">
        <v>540</v>
      </c>
      <c r="C24" s="8" t="n">
        <v>0</v>
      </c>
      <c r="D24" s="8" t="n">
        <v>0</v>
      </c>
      <c r="E24" s="8" t="n">
        <v>540</v>
      </c>
      <c r="F24" s="8" t="n">
        <v>540</v>
      </c>
      <c r="G24" s="8" t="n">
        <v>0</v>
      </c>
      <c r="H24" s="8" t="n">
        <v>20</v>
      </c>
      <c r="I24" s="8" t="n">
        <v>90</v>
      </c>
      <c r="J24" s="8" t="n">
        <v>20</v>
      </c>
      <c r="K24" s="9" t="n">
        <v>0.9678</v>
      </c>
      <c r="L24" s="9" t="n">
        <v>0.9678</v>
      </c>
      <c r="M24" s="10" t="n">
        <f aca="false">((ref_diam+offset_diam)/2)/(12*3.281)</f>
        <v>0.761962816214569</v>
      </c>
      <c r="N24" s="8"/>
      <c r="O24" s="8" t="n">
        <f aca="false">(J24-M24-surface_margin)/(scaling_factor*(SQRT(K24^2+L24^2+sigma_pa^2)))</f>
        <v>3.71333330183116</v>
      </c>
    </row>
    <row r="25" customFormat="false" ht="15" hidden="false" customHeight="false" outlineLevel="0" collapsed="false">
      <c r="A25" s="0" t="n">
        <v>570</v>
      </c>
      <c r="B25" s="8" t="n">
        <v>570</v>
      </c>
      <c r="C25" s="8" t="n">
        <v>0</v>
      </c>
      <c r="D25" s="8" t="n">
        <v>0</v>
      </c>
      <c r="E25" s="8" t="n">
        <v>570</v>
      </c>
      <c r="F25" s="8" t="n">
        <v>570</v>
      </c>
      <c r="G25" s="8" t="n">
        <v>0</v>
      </c>
      <c r="H25" s="8" t="n">
        <v>20</v>
      </c>
      <c r="I25" s="8" t="n">
        <v>90</v>
      </c>
      <c r="J25" s="8" t="n">
        <v>20</v>
      </c>
      <c r="K25" s="9" t="n">
        <v>1.0216</v>
      </c>
      <c r="L25" s="9" t="n">
        <v>1.0216</v>
      </c>
      <c r="M25" s="10" t="n">
        <f aca="false">((ref_diam+offset_diam)/2)/(12*3.281)</f>
        <v>0.761962816214569</v>
      </c>
      <c r="N25" s="8"/>
      <c r="O25" s="8" t="n">
        <f aca="false">(J25-M25-surface_margin)/(scaling_factor*(SQRT(K25^2+L25^2+sigma_pa^2)))</f>
        <v>3.53921229536915</v>
      </c>
    </row>
    <row r="26" customFormat="false" ht="15" hidden="false" customHeight="false" outlineLevel="0" collapsed="false">
      <c r="A26" s="0" t="n">
        <v>600</v>
      </c>
      <c r="B26" s="8" t="n">
        <v>600</v>
      </c>
      <c r="C26" s="8" t="n">
        <v>0</v>
      </c>
      <c r="D26" s="8" t="n">
        <v>0</v>
      </c>
      <c r="E26" s="8" t="n">
        <v>600</v>
      </c>
      <c r="F26" s="8" t="n">
        <v>600</v>
      </c>
      <c r="G26" s="8" t="n">
        <v>0</v>
      </c>
      <c r="H26" s="8" t="n">
        <v>20</v>
      </c>
      <c r="I26" s="8" t="n">
        <v>90</v>
      </c>
      <c r="J26" s="8" t="n">
        <v>20</v>
      </c>
      <c r="K26" s="9" t="n">
        <v>1.0753</v>
      </c>
      <c r="L26" s="9" t="n">
        <v>1.0753</v>
      </c>
      <c r="M26" s="10" t="n">
        <f aca="false">((ref_diam+offset_diam)/2)/(12*3.281)</f>
        <v>0.761962816214569</v>
      </c>
      <c r="N26" s="8"/>
      <c r="O26" s="8" t="n">
        <f aca="false">(J26-M26-surface_margin)/(scaling_factor*(SQRT(K26^2+L26^2+sigma_pa^2)))</f>
        <v>3.38011579688526</v>
      </c>
    </row>
    <row r="27" customFormat="false" ht="15" hidden="false" customHeight="false" outlineLevel="0" collapsed="false">
      <c r="A27" s="0" t="n">
        <v>630</v>
      </c>
      <c r="B27" s="8" t="n">
        <v>630</v>
      </c>
      <c r="C27" s="8" t="n">
        <v>0</v>
      </c>
      <c r="D27" s="8" t="n">
        <v>0</v>
      </c>
      <c r="E27" s="8" t="n">
        <v>630</v>
      </c>
      <c r="F27" s="8" t="n">
        <v>630</v>
      </c>
      <c r="G27" s="8" t="n">
        <v>0</v>
      </c>
      <c r="H27" s="8" t="n">
        <v>20</v>
      </c>
      <c r="I27" s="8" t="n">
        <v>90</v>
      </c>
      <c r="J27" s="8" t="n">
        <v>20</v>
      </c>
      <c r="K27" s="9" t="n">
        <v>1.1291</v>
      </c>
      <c r="L27" s="9" t="n">
        <v>1.1291</v>
      </c>
      <c r="M27" s="10" t="n">
        <f aca="false">((ref_diam+offset_diam)/2)/(12*3.281)</f>
        <v>0.761962816214569</v>
      </c>
      <c r="N27" s="8"/>
      <c r="O27" s="8" t="n">
        <f aca="false">(J27-M27-surface_margin)/(scaling_factor*(SQRT(K27^2+L27^2+sigma_pa^2)))</f>
        <v>3.23376580506839</v>
      </c>
    </row>
    <row r="28" customFormat="false" ht="15" hidden="false" customHeight="false" outlineLevel="0" collapsed="false">
      <c r="A28" s="0" t="n">
        <v>660</v>
      </c>
      <c r="B28" s="8" t="n">
        <v>660</v>
      </c>
      <c r="C28" s="8" t="n">
        <v>0</v>
      </c>
      <c r="D28" s="8" t="n">
        <v>0</v>
      </c>
      <c r="E28" s="8" t="n">
        <v>660</v>
      </c>
      <c r="F28" s="8" t="n">
        <v>660</v>
      </c>
      <c r="G28" s="8" t="n">
        <v>0</v>
      </c>
      <c r="H28" s="8" t="n">
        <v>20</v>
      </c>
      <c r="I28" s="8" t="n">
        <v>90</v>
      </c>
      <c r="J28" s="8" t="n">
        <v>20</v>
      </c>
      <c r="K28" s="9" t="n">
        <v>1.1829</v>
      </c>
      <c r="L28" s="9" t="n">
        <v>1.1829</v>
      </c>
      <c r="M28" s="10" t="n">
        <f aca="false">((ref_diam+offset_diam)/2)/(12*3.281)</f>
        <v>0.761962816214569</v>
      </c>
      <c r="N28" s="8"/>
      <c r="O28" s="8" t="n">
        <f aca="false">(J28-M28-surface_margin)/(scaling_factor*(SQRT(K28^2+L28^2+sigma_pa^2)))</f>
        <v>3.09901356736434</v>
      </c>
    </row>
    <row r="29" customFormat="false" ht="15" hidden="false" customHeight="false" outlineLevel="0" collapsed="false">
      <c r="A29" s="0" t="n">
        <v>690</v>
      </c>
      <c r="B29" s="8" t="n">
        <v>690</v>
      </c>
      <c r="C29" s="8" t="n">
        <v>0</v>
      </c>
      <c r="D29" s="8" t="n">
        <v>0</v>
      </c>
      <c r="E29" s="8" t="n">
        <v>690</v>
      </c>
      <c r="F29" s="8" t="n">
        <v>690</v>
      </c>
      <c r="G29" s="8" t="n">
        <v>0</v>
      </c>
      <c r="H29" s="8" t="n">
        <v>20</v>
      </c>
      <c r="I29" s="8" t="n">
        <v>90</v>
      </c>
      <c r="J29" s="8" t="n">
        <v>20</v>
      </c>
      <c r="K29" s="9" t="n">
        <v>1.2366</v>
      </c>
      <c r="L29" s="9" t="n">
        <v>1.2366</v>
      </c>
      <c r="M29" s="10" t="n">
        <f aca="false">((ref_diam+offset_diam)/2)/(12*3.281)</f>
        <v>0.761962816214569</v>
      </c>
      <c r="N29" s="8"/>
      <c r="O29" s="8" t="n">
        <f aca="false">(J29-M29-surface_margin)/(scaling_factor*(SQRT(K29^2+L29^2+sigma_pa^2)))</f>
        <v>2.97481934964591</v>
      </c>
    </row>
    <row r="30" customFormat="false" ht="15" hidden="false" customHeight="false" outlineLevel="0" collapsed="false">
      <c r="A30" s="0" t="n">
        <v>720</v>
      </c>
      <c r="B30" s="8" t="n">
        <v>720</v>
      </c>
      <c r="C30" s="8" t="n">
        <v>0</v>
      </c>
      <c r="D30" s="8" t="n">
        <v>0</v>
      </c>
      <c r="E30" s="8" t="n">
        <v>720</v>
      </c>
      <c r="F30" s="8" t="n">
        <v>720</v>
      </c>
      <c r="G30" s="8" t="n">
        <v>0</v>
      </c>
      <c r="H30" s="8" t="n">
        <v>20</v>
      </c>
      <c r="I30" s="8" t="n">
        <v>90</v>
      </c>
      <c r="J30" s="8" t="n">
        <v>20</v>
      </c>
      <c r="K30" s="9" t="n">
        <v>1.2904</v>
      </c>
      <c r="L30" s="9" t="n">
        <v>1.2904</v>
      </c>
      <c r="M30" s="10" t="n">
        <f aca="false">((ref_diam+offset_diam)/2)/(12*3.281)</f>
        <v>0.761962816214569</v>
      </c>
      <c r="N30" s="8"/>
      <c r="O30" s="8" t="n">
        <f aca="false">(J30-M30-surface_margin)/(scaling_factor*(SQRT(K30^2+L30^2+sigma_pa^2)))</f>
        <v>2.85962691055585</v>
      </c>
    </row>
    <row r="31" customFormat="false" ht="15" hidden="false" customHeight="false" outlineLevel="0" collapsed="false">
      <c r="A31" s="0" t="n">
        <v>750</v>
      </c>
      <c r="B31" s="8" t="n">
        <v>750</v>
      </c>
      <c r="C31" s="8" t="n">
        <v>0</v>
      </c>
      <c r="D31" s="8" t="n">
        <v>0</v>
      </c>
      <c r="E31" s="8" t="n">
        <v>750</v>
      </c>
      <c r="F31" s="8" t="n">
        <v>750</v>
      </c>
      <c r="G31" s="8" t="n">
        <v>0</v>
      </c>
      <c r="H31" s="8" t="n">
        <v>20</v>
      </c>
      <c r="I31" s="8" t="n">
        <v>90</v>
      </c>
      <c r="J31" s="8" t="n">
        <v>20</v>
      </c>
      <c r="K31" s="9" t="n">
        <v>1.3442</v>
      </c>
      <c r="L31" s="9" t="n">
        <v>1.3442</v>
      </c>
      <c r="M31" s="10" t="n">
        <f aca="false">((ref_diam+offset_diam)/2)/(12*3.281)</f>
        <v>0.761962816214569</v>
      </c>
      <c r="N31" s="8"/>
      <c r="O31" s="8" t="n">
        <f aca="false">(J31-M31-surface_margin)/(scaling_factor*(SQRT(K31^2+L31^2+sigma_pa^2)))</f>
        <v>2.7527233349515</v>
      </c>
    </row>
    <row r="32" customFormat="false" ht="15" hidden="false" customHeight="false" outlineLevel="0" collapsed="false">
      <c r="A32" s="0" t="n">
        <v>780</v>
      </c>
      <c r="B32" s="8" t="n">
        <v>780</v>
      </c>
      <c r="C32" s="8" t="n">
        <v>0</v>
      </c>
      <c r="D32" s="8" t="n">
        <v>0</v>
      </c>
      <c r="E32" s="8" t="n">
        <v>780</v>
      </c>
      <c r="F32" s="8" t="n">
        <v>780</v>
      </c>
      <c r="G32" s="8" t="n">
        <v>0</v>
      </c>
      <c r="H32" s="8" t="n">
        <v>20</v>
      </c>
      <c r="I32" s="8" t="n">
        <v>90</v>
      </c>
      <c r="J32" s="8" t="n">
        <v>20</v>
      </c>
      <c r="K32" s="9" t="n">
        <v>1.3979</v>
      </c>
      <c r="L32" s="9" t="n">
        <v>1.3979</v>
      </c>
      <c r="M32" s="10" t="n">
        <f aca="false">((ref_diam+offset_diam)/2)/(12*3.281)</f>
        <v>0.761962816214569</v>
      </c>
      <c r="N32" s="8"/>
      <c r="O32" s="8" t="n">
        <f aca="false">(J32-M32-surface_margin)/(scaling_factor*(SQRT(K32^2+L32^2+sigma_pa^2)))</f>
        <v>2.65345473902344</v>
      </c>
    </row>
    <row r="33" customFormat="false" ht="15" hidden="false" customHeight="false" outlineLevel="0" collapsed="false">
      <c r="A33" s="0" t="n">
        <v>810</v>
      </c>
      <c r="B33" s="8" t="n">
        <v>810</v>
      </c>
      <c r="C33" s="8" t="n">
        <v>0</v>
      </c>
      <c r="D33" s="8" t="n">
        <v>0</v>
      </c>
      <c r="E33" s="8" t="n">
        <v>810</v>
      </c>
      <c r="F33" s="8" t="n">
        <v>810</v>
      </c>
      <c r="G33" s="8" t="n">
        <v>0</v>
      </c>
      <c r="H33" s="8" t="n">
        <v>20</v>
      </c>
      <c r="I33" s="8" t="n">
        <v>90</v>
      </c>
      <c r="J33" s="8" t="n">
        <v>20</v>
      </c>
      <c r="K33" s="9" t="n">
        <v>1.4517</v>
      </c>
      <c r="L33" s="9" t="n">
        <v>1.4517</v>
      </c>
      <c r="M33" s="10" t="n">
        <f aca="false">((ref_diam+offset_diam)/2)/(12*3.281)</f>
        <v>0.761962816214569</v>
      </c>
      <c r="N33" s="8"/>
      <c r="O33" s="8" t="n">
        <f aca="false">(J33-M33-surface_margin)/(scaling_factor*(SQRT(K33^2+L33^2+sigma_pa^2)))</f>
        <v>2.56072367428024</v>
      </c>
    </row>
    <row r="34" customFormat="false" ht="15" hidden="false" customHeight="false" outlineLevel="0" collapsed="false">
      <c r="A34" s="0" t="n">
        <v>840</v>
      </c>
      <c r="B34" s="8" t="n">
        <v>840</v>
      </c>
      <c r="C34" s="8" t="n">
        <v>0</v>
      </c>
      <c r="D34" s="8" t="n">
        <v>0</v>
      </c>
      <c r="E34" s="8" t="n">
        <v>840</v>
      </c>
      <c r="F34" s="8" t="n">
        <v>840</v>
      </c>
      <c r="G34" s="8" t="n">
        <v>0</v>
      </c>
      <c r="H34" s="8" t="n">
        <v>20</v>
      </c>
      <c r="I34" s="8" t="n">
        <v>90</v>
      </c>
      <c r="J34" s="8" t="n">
        <v>20</v>
      </c>
      <c r="K34" s="9" t="n">
        <v>1.5055</v>
      </c>
      <c r="L34" s="9" t="n">
        <v>1.5055</v>
      </c>
      <c r="M34" s="10" t="n">
        <f aca="false">((ref_diam+offset_diam)/2)/(12*3.281)</f>
        <v>0.761962816214569</v>
      </c>
      <c r="N34" s="8"/>
      <c r="O34" s="8" t="n">
        <f aca="false">(J34-M34-surface_margin)/(scaling_factor*(SQRT(K34^2+L34^2+sigma_pa^2)))</f>
        <v>2.47408139532161</v>
      </c>
    </row>
    <row r="35" customFormat="false" ht="15" hidden="false" customHeight="false" outlineLevel="0" collapsed="false">
      <c r="A35" s="0" t="n">
        <v>870</v>
      </c>
      <c r="B35" s="8" t="n">
        <v>870</v>
      </c>
      <c r="C35" s="8" t="n">
        <v>0</v>
      </c>
      <c r="D35" s="8" t="n">
        <v>0</v>
      </c>
      <c r="E35" s="8" t="n">
        <v>870</v>
      </c>
      <c r="F35" s="8" t="n">
        <v>870</v>
      </c>
      <c r="G35" s="8" t="n">
        <v>0</v>
      </c>
      <c r="H35" s="8" t="n">
        <v>20</v>
      </c>
      <c r="I35" s="8" t="n">
        <v>90</v>
      </c>
      <c r="J35" s="8" t="n">
        <v>20</v>
      </c>
      <c r="K35" s="9" t="n">
        <v>1.5593</v>
      </c>
      <c r="L35" s="9" t="n">
        <v>1.5593</v>
      </c>
      <c r="M35" s="10" t="n">
        <f aca="false">((ref_diam+offset_diam)/2)/(12*3.281)</f>
        <v>0.761962816214569</v>
      </c>
      <c r="N35" s="8"/>
      <c r="O35" s="8" t="n">
        <f aca="false">(J35-M35-surface_margin)/(scaling_factor*(SQRT(K35^2+L35^2+sigma_pa^2)))</f>
        <v>2.39296373838232</v>
      </c>
    </row>
    <row r="36" customFormat="false" ht="15" hidden="false" customHeight="false" outlineLevel="0" collapsed="false">
      <c r="A36" s="0" t="n">
        <v>900</v>
      </c>
      <c r="B36" s="8" t="n">
        <v>900</v>
      </c>
      <c r="C36" s="8" t="n">
        <v>0</v>
      </c>
      <c r="D36" s="8" t="n">
        <v>0</v>
      </c>
      <c r="E36" s="8" t="n">
        <v>900</v>
      </c>
      <c r="F36" s="8" t="n">
        <v>900</v>
      </c>
      <c r="G36" s="8" t="n">
        <v>0</v>
      </c>
      <c r="H36" s="8" t="n">
        <v>20</v>
      </c>
      <c r="I36" s="8" t="n">
        <v>90</v>
      </c>
      <c r="J36" s="8" t="n">
        <v>20</v>
      </c>
      <c r="K36" s="9" t="n">
        <v>1.613</v>
      </c>
      <c r="L36" s="9" t="n">
        <v>1.613</v>
      </c>
      <c r="M36" s="10" t="n">
        <f aca="false">((ref_diam+offset_diam)/2)/(12*3.281)</f>
        <v>0.761962816214569</v>
      </c>
      <c r="N36" s="8"/>
      <c r="O36" s="8" t="n">
        <f aca="false">(J36-M36-surface_margin)/(scaling_factor*(SQRT(K36^2+L36^2+sigma_pa^2)))</f>
        <v>2.31700914957271</v>
      </c>
    </row>
    <row r="37" customFormat="false" ht="15" hidden="false" customHeight="false" outlineLevel="0" collapsed="false">
      <c r="A37" s="0" t="n">
        <v>930</v>
      </c>
      <c r="B37" s="8" t="n">
        <v>930</v>
      </c>
      <c r="C37" s="8" t="n">
        <v>0</v>
      </c>
      <c r="D37" s="8" t="n">
        <v>0</v>
      </c>
      <c r="E37" s="8" t="n">
        <v>930</v>
      </c>
      <c r="F37" s="8" t="n">
        <v>930</v>
      </c>
      <c r="G37" s="8" t="n">
        <v>0</v>
      </c>
      <c r="H37" s="8" t="n">
        <v>20</v>
      </c>
      <c r="I37" s="8" t="n">
        <v>90</v>
      </c>
      <c r="J37" s="8" t="n">
        <v>20</v>
      </c>
      <c r="K37" s="9" t="n">
        <v>1.6668</v>
      </c>
      <c r="L37" s="9" t="n">
        <v>1.6668</v>
      </c>
      <c r="M37" s="10" t="n">
        <f aca="false">((ref_diam+offset_diam)/2)/(12*3.281)</f>
        <v>0.761962816214569</v>
      </c>
      <c r="N37" s="8"/>
      <c r="O37" s="8" t="n">
        <f aca="false">(J37-M37-surface_margin)/(scaling_factor*(SQRT(K37^2+L37^2+sigma_pa^2)))</f>
        <v>2.24549339371909</v>
      </c>
    </row>
    <row r="38" customFormat="false" ht="15" hidden="false" customHeight="false" outlineLevel="0" collapsed="false">
      <c r="A38" s="0" t="n">
        <v>960</v>
      </c>
      <c r="B38" s="8" t="n">
        <v>960</v>
      </c>
      <c r="C38" s="8" t="n">
        <v>0</v>
      </c>
      <c r="D38" s="8" t="n">
        <v>0</v>
      </c>
      <c r="E38" s="8" t="n">
        <v>960</v>
      </c>
      <c r="F38" s="8" t="n">
        <v>960</v>
      </c>
      <c r="G38" s="8" t="n">
        <v>0</v>
      </c>
      <c r="H38" s="8" t="n">
        <v>20</v>
      </c>
      <c r="I38" s="8" t="n">
        <v>90</v>
      </c>
      <c r="J38" s="8" t="n">
        <v>20</v>
      </c>
      <c r="K38" s="9" t="n">
        <v>1.7206</v>
      </c>
      <c r="L38" s="9" t="n">
        <v>1.7206</v>
      </c>
      <c r="M38" s="10" t="n">
        <f aca="false">((ref_diam+offset_diam)/2)/(12*3.281)</f>
        <v>0.761962816214569</v>
      </c>
      <c r="N38" s="8"/>
      <c r="O38" s="8" t="n">
        <f aca="false">(J38-M38-surface_margin)/(scaling_factor*(SQRT(K38^2+L38^2+sigma_pa^2)))</f>
        <v>2.17816941527625</v>
      </c>
    </row>
    <row r="39" customFormat="false" ht="15" hidden="false" customHeight="false" outlineLevel="0" collapsed="false">
      <c r="A39" s="0" t="n">
        <v>990</v>
      </c>
      <c r="B39" s="8" t="n">
        <v>990</v>
      </c>
      <c r="C39" s="8" t="n">
        <v>0</v>
      </c>
      <c r="D39" s="8" t="n">
        <v>0</v>
      </c>
      <c r="E39" s="8" t="n">
        <v>990</v>
      </c>
      <c r="F39" s="8" t="n">
        <v>990</v>
      </c>
      <c r="G39" s="8" t="n">
        <v>0</v>
      </c>
      <c r="H39" s="8" t="n">
        <v>20</v>
      </c>
      <c r="I39" s="8" t="n">
        <v>90</v>
      </c>
      <c r="J39" s="8" t="n">
        <v>20</v>
      </c>
      <c r="K39" s="9" t="n">
        <v>1.7743</v>
      </c>
      <c r="L39" s="9" t="n">
        <v>1.7743</v>
      </c>
      <c r="M39" s="10" t="n">
        <f aca="false">((ref_diam+offset_diam)/2)/(12*3.281)</f>
        <v>0.761962816214569</v>
      </c>
      <c r="N39" s="8"/>
      <c r="O39" s="8" t="n">
        <f aca="false">(J39-M39-surface_margin)/(scaling_factor*(SQRT(K39^2+L39^2+sigma_pa^2)))</f>
        <v>2.11480144989224</v>
      </c>
    </row>
    <row r="40" customFormat="false" ht="15" hidden="false" customHeight="false" outlineLevel="0" collapsed="false">
      <c r="A40" s="0" t="n">
        <v>1020</v>
      </c>
      <c r="B40" s="8" t="n">
        <v>1020</v>
      </c>
      <c r="C40" s="8" t="n">
        <v>-0.35</v>
      </c>
      <c r="D40" s="8" t="n">
        <v>0</v>
      </c>
      <c r="E40" s="8" t="n">
        <v>1020.02</v>
      </c>
      <c r="F40" s="8" t="n">
        <v>1020.01</v>
      </c>
      <c r="G40" s="8" t="n">
        <v>-0.35</v>
      </c>
      <c r="H40" s="8" t="n">
        <v>19.99</v>
      </c>
      <c r="I40" s="8" t="n">
        <v>90</v>
      </c>
      <c r="J40" s="8" t="n">
        <v>19.99</v>
      </c>
      <c r="K40" s="9" t="n">
        <v>1.8253</v>
      </c>
      <c r="L40" s="9" t="n">
        <v>1.8253</v>
      </c>
      <c r="M40" s="10" t="n">
        <f aca="false">((ref_diam+offset_diam)/2)/(12*3.281)</f>
        <v>0.761962816214569</v>
      </c>
      <c r="N40" s="8"/>
      <c r="O40" s="8" t="n">
        <f aca="false">(J40-M40-surface_margin)/(scaling_factor*(SQRT(K40^2+L40^2+sigma_pa^2)))</f>
        <v>2.05679226987813</v>
      </c>
    </row>
    <row r="41" customFormat="false" ht="15" hidden="false" customHeight="false" outlineLevel="0" collapsed="false">
      <c r="A41" s="0" t="n">
        <v>1050</v>
      </c>
      <c r="B41" s="8" t="n">
        <v>1049.97</v>
      </c>
      <c r="C41" s="8" t="n">
        <v>-1.57</v>
      </c>
      <c r="D41" s="8" t="n">
        <v>0</v>
      </c>
      <c r="E41" s="8" t="n">
        <v>1050.04</v>
      </c>
      <c r="F41" s="8" t="n">
        <v>1050.01</v>
      </c>
      <c r="G41" s="8" t="n">
        <v>-1.57</v>
      </c>
      <c r="H41" s="8" t="n">
        <v>19.95</v>
      </c>
      <c r="I41" s="8" t="n">
        <v>90.004</v>
      </c>
      <c r="J41" s="8" t="n">
        <v>19.95</v>
      </c>
      <c r="K41" s="9" t="n">
        <v>1.8735</v>
      </c>
      <c r="L41" s="9" t="n">
        <v>1.8736</v>
      </c>
      <c r="M41" s="10" t="n">
        <f aca="false">((ref_diam+offset_diam)/2)/(12*3.281)</f>
        <v>0.761962816214569</v>
      </c>
      <c r="N41" s="8"/>
      <c r="O41" s="8" t="n">
        <f aca="false">(J41-M41-surface_margin)/(scaling_factor*(SQRT(K41^2+L41^2+sigma_pa^2)))</f>
        <v>2.00142929810353</v>
      </c>
    </row>
    <row r="42" customFormat="false" ht="15" hidden="false" customHeight="false" outlineLevel="0" collapsed="false">
      <c r="A42" s="0" t="n">
        <v>1080</v>
      </c>
      <c r="B42" s="8" t="n">
        <v>1079.88</v>
      </c>
      <c r="C42" s="8" t="n">
        <v>-3.83</v>
      </c>
      <c r="D42" s="8" t="n">
        <v>0</v>
      </c>
      <c r="E42" s="8" t="n">
        <v>1080.06</v>
      </c>
      <c r="F42" s="8" t="n">
        <v>1079.95</v>
      </c>
      <c r="G42" s="8" t="n">
        <v>-3.84</v>
      </c>
      <c r="H42" s="8" t="n">
        <v>19.87</v>
      </c>
      <c r="I42" s="8" t="n">
        <v>90.011</v>
      </c>
      <c r="J42" s="8" t="n">
        <v>19.87</v>
      </c>
      <c r="K42" s="9" t="n">
        <v>1.922</v>
      </c>
      <c r="L42" s="9" t="n">
        <v>1.9221</v>
      </c>
      <c r="M42" s="10" t="n">
        <f aca="false">((ref_diam+offset_diam)/2)/(12*3.281)</f>
        <v>0.761962816214569</v>
      </c>
      <c r="N42" s="8"/>
      <c r="O42" s="8" t="n">
        <f aca="false">(J42-M42-surface_margin)/(scaling_factor*(SQRT(K42^2+L42^2+sigma_pa^2)))</f>
        <v>1.94432965000978</v>
      </c>
    </row>
    <row r="43" customFormat="false" ht="15" hidden="false" customHeight="false" outlineLevel="0" collapsed="false">
      <c r="A43" s="0" t="n">
        <v>1110</v>
      </c>
      <c r="B43" s="8" t="n">
        <v>1109.7</v>
      </c>
      <c r="C43" s="8" t="n">
        <v>-7.14</v>
      </c>
      <c r="D43" s="8" t="n">
        <v>0</v>
      </c>
      <c r="E43" s="8" t="n">
        <v>1110.09</v>
      </c>
      <c r="F43" s="8" t="n">
        <v>1109.79</v>
      </c>
      <c r="G43" s="8" t="n">
        <v>-7.15</v>
      </c>
      <c r="H43" s="8" t="n">
        <v>19.75</v>
      </c>
      <c r="I43" s="8" t="n">
        <v>90.02</v>
      </c>
      <c r="J43" s="8" t="n">
        <v>19.75</v>
      </c>
      <c r="K43" s="9" t="n">
        <v>1.9709</v>
      </c>
      <c r="L43" s="9" t="n">
        <v>1.971</v>
      </c>
      <c r="M43" s="10" t="n">
        <f aca="false">((ref_diam+offset_diam)/2)/(12*3.281)</f>
        <v>0.761962816214569</v>
      </c>
      <c r="N43" s="8"/>
      <c r="O43" s="8" t="n">
        <f aca="false">(J43-M43-surface_margin)/(scaling_factor*(SQRT(K43^2+L43^2+sigma_pa^2)))</f>
        <v>1.88550524556616</v>
      </c>
    </row>
    <row r="44" customFormat="false" ht="15" hidden="false" customHeight="false" outlineLevel="0" collapsed="false">
      <c r="A44" s="0" t="n">
        <v>1140</v>
      </c>
      <c r="B44" s="8" t="n">
        <v>1139.38</v>
      </c>
      <c r="C44" s="8" t="n">
        <v>-11.49</v>
      </c>
      <c r="D44" s="8" t="n">
        <v>0</v>
      </c>
      <c r="E44" s="8" t="n">
        <v>1140.11</v>
      </c>
      <c r="F44" s="8" t="n">
        <v>1139.49</v>
      </c>
      <c r="G44" s="8" t="n">
        <v>-11.5</v>
      </c>
      <c r="H44" s="8" t="n">
        <v>19.6</v>
      </c>
      <c r="I44" s="8" t="n">
        <v>90.033</v>
      </c>
      <c r="J44" s="8" t="n">
        <v>19.6</v>
      </c>
      <c r="K44" s="9" t="n">
        <v>2.0206</v>
      </c>
      <c r="L44" s="9" t="n">
        <v>2.0208</v>
      </c>
      <c r="M44" s="10" t="n">
        <f aca="false">((ref_diam+offset_diam)/2)/(12*3.281)</f>
        <v>0.761962816214569</v>
      </c>
      <c r="N44" s="8"/>
      <c r="O44" s="8" t="n">
        <f aca="false">(J44-M44-surface_margin)/(scaling_factor*(SQRT(K44^2+L44^2+sigma_pa^2)))</f>
        <v>1.82570687141332</v>
      </c>
    </row>
    <row r="45" customFormat="false" ht="15" hidden="false" customHeight="false" outlineLevel="0" collapsed="false">
      <c r="A45" s="0" t="n">
        <v>1170</v>
      </c>
      <c r="B45" s="8" t="n">
        <v>1168.89</v>
      </c>
      <c r="C45" s="8" t="n">
        <v>-16.87</v>
      </c>
      <c r="D45" s="8" t="n">
        <v>0</v>
      </c>
      <c r="E45" s="8" t="n">
        <v>1170.14</v>
      </c>
      <c r="F45" s="8" t="n">
        <v>1169.03</v>
      </c>
      <c r="G45" s="8" t="n">
        <v>-16.88</v>
      </c>
      <c r="H45" s="8" t="n">
        <v>19.41</v>
      </c>
      <c r="I45" s="8" t="n">
        <v>90.048</v>
      </c>
      <c r="J45" s="8" t="n">
        <v>19.41</v>
      </c>
      <c r="K45" s="9" t="n">
        <v>2.0717</v>
      </c>
      <c r="L45" s="9" t="n">
        <v>2.0719</v>
      </c>
      <c r="M45" s="10" t="n">
        <f aca="false">((ref_diam+offset_diam)/2)/(12*3.281)</f>
        <v>0.761962816214569</v>
      </c>
      <c r="N45" s="8"/>
      <c r="O45" s="8" t="n">
        <f aca="false">(J45-M45-surface_margin)/(scaling_factor*(SQRT(K45^2+L45^2+sigma_pa^2)))</f>
        <v>1.76370280571792</v>
      </c>
    </row>
    <row r="46" customFormat="false" ht="15" hidden="false" customHeight="false" outlineLevel="0" collapsed="false">
      <c r="A46" s="0" t="n">
        <v>1200</v>
      </c>
      <c r="B46" s="8" t="n">
        <v>1198.2</v>
      </c>
      <c r="C46" s="8" t="n">
        <v>-23.27</v>
      </c>
      <c r="D46" s="8" t="n">
        <v>0</v>
      </c>
      <c r="E46" s="8" t="n">
        <v>1200.16</v>
      </c>
      <c r="F46" s="8" t="n">
        <v>1198.35</v>
      </c>
      <c r="G46" s="8" t="n">
        <v>-23.29</v>
      </c>
      <c r="H46" s="8" t="n">
        <v>19.19</v>
      </c>
      <c r="I46" s="8" t="n">
        <v>90.066</v>
      </c>
      <c r="J46" s="8" t="n">
        <v>19.19</v>
      </c>
      <c r="K46" s="9" t="n">
        <v>2.1246</v>
      </c>
      <c r="L46" s="9" t="n">
        <v>2.1249</v>
      </c>
      <c r="M46" s="10" t="n">
        <f aca="false">((ref_diam+offset_diam)/2)/(12*3.281)</f>
        <v>0.761962816214569</v>
      </c>
      <c r="N46" s="8"/>
      <c r="O46" s="8" t="n">
        <f aca="false">(J46-M46-surface_margin)/(scaling_factor*(SQRT(K46^2+L46^2+sigma_pa^2)))</f>
        <v>1.70031435900308</v>
      </c>
    </row>
    <row r="47" customFormat="false" ht="15" hidden="false" customHeight="false" outlineLevel="0" collapsed="false">
      <c r="A47" s="0" t="n">
        <v>1230</v>
      </c>
      <c r="B47" s="8" t="n">
        <v>1227.27</v>
      </c>
      <c r="C47" s="8" t="n">
        <v>-30.7</v>
      </c>
      <c r="D47" s="8" t="n">
        <v>0</v>
      </c>
      <c r="E47" s="8" t="n">
        <v>1230.18</v>
      </c>
      <c r="F47" s="8" t="n">
        <v>1227.44</v>
      </c>
      <c r="G47" s="8" t="n">
        <v>-30.72</v>
      </c>
      <c r="H47" s="8" t="n">
        <v>18.93</v>
      </c>
      <c r="I47" s="8" t="n">
        <v>90.087</v>
      </c>
      <c r="J47" s="8" t="n">
        <v>18.93</v>
      </c>
      <c r="K47" s="9" t="n">
        <v>2.1799</v>
      </c>
      <c r="L47" s="9" t="n">
        <v>2.1803</v>
      </c>
      <c r="M47" s="10" t="n">
        <f aca="false">((ref_diam+offset_diam)/2)/(12*3.281)</f>
        <v>0.761962816214569</v>
      </c>
      <c r="N47" s="8"/>
      <c r="O47" s="8" t="n">
        <f aca="false">(J47-M47-surface_margin)/(scaling_factor*(SQRT(K47^2+L47^2+sigma_pa^2)))</f>
        <v>1.63448223959589</v>
      </c>
    </row>
    <row r="48" customFormat="false" ht="15" hidden="false" customHeight="false" outlineLevel="0" collapsed="false">
      <c r="A48" s="0" t="n">
        <v>1260</v>
      </c>
      <c r="B48" s="8" t="n">
        <v>1256.05</v>
      </c>
      <c r="C48" s="8" t="n">
        <v>-39.13</v>
      </c>
      <c r="D48" s="8" t="n">
        <v>0</v>
      </c>
      <c r="E48" s="8" t="n">
        <v>1260.2</v>
      </c>
      <c r="F48" s="8" t="n">
        <v>1256.25</v>
      </c>
      <c r="G48" s="8" t="n">
        <v>-39.17</v>
      </c>
      <c r="H48" s="8" t="n">
        <v>18.63</v>
      </c>
      <c r="I48" s="8" t="n">
        <v>90.111</v>
      </c>
      <c r="J48" s="8" t="n">
        <v>18.63</v>
      </c>
      <c r="K48" s="9" t="n">
        <v>2.2384</v>
      </c>
      <c r="L48" s="9" t="n">
        <v>2.2388</v>
      </c>
      <c r="M48" s="10" t="n">
        <f aca="false">((ref_diam+offset_diam)/2)/(12*3.281)</f>
        <v>0.761962816214569</v>
      </c>
      <c r="N48" s="8"/>
      <c r="O48" s="8" t="n">
        <f aca="false">(J48-M48-surface_margin)/(scaling_factor*(SQRT(K48^2+L48^2+sigma_pa^2)))</f>
        <v>1.56607926856375</v>
      </c>
    </row>
    <row r="49" customFormat="false" ht="15" hidden="false" customHeight="false" outlineLevel="0" collapsed="false">
      <c r="A49" s="0" t="n">
        <v>1290</v>
      </c>
      <c r="B49" s="8" t="n">
        <v>1284.53</v>
      </c>
      <c r="C49" s="8" t="n">
        <v>-48.57</v>
      </c>
      <c r="D49" s="8" t="n">
        <v>0</v>
      </c>
      <c r="E49" s="8" t="n">
        <v>1290.22</v>
      </c>
      <c r="F49" s="8" t="n">
        <v>1284.74</v>
      </c>
      <c r="G49" s="8" t="n">
        <v>-48.61</v>
      </c>
      <c r="H49" s="8" t="n">
        <v>18.3</v>
      </c>
      <c r="I49" s="8" t="n">
        <v>90.137</v>
      </c>
      <c r="J49" s="8" t="n">
        <v>18.3</v>
      </c>
      <c r="K49" s="9" t="n">
        <v>2.3006</v>
      </c>
      <c r="L49" s="9" t="n">
        <v>2.3011</v>
      </c>
      <c r="M49" s="10" t="n">
        <f aca="false">((ref_diam+offset_diam)/2)/(12*3.281)</f>
        <v>0.761962816214569</v>
      </c>
      <c r="N49" s="8"/>
      <c r="O49" s="8" t="n">
        <f aca="false">(J49-M49-surface_margin)/(scaling_factor*(SQRT(K49^2+L49^2+sigma_pa^2)))</f>
        <v>1.49605917012165</v>
      </c>
    </row>
    <row r="50" customFormat="false" ht="15" hidden="false" customHeight="false" outlineLevel="0" collapsed="false">
      <c r="A50" s="0" t="n">
        <v>1320</v>
      </c>
      <c r="B50" s="8" t="n">
        <v>1312.66</v>
      </c>
      <c r="C50" s="8" t="n">
        <v>-58.99</v>
      </c>
      <c r="D50" s="8" t="n">
        <v>0</v>
      </c>
      <c r="E50" s="8" t="n">
        <v>1320.24</v>
      </c>
      <c r="F50" s="8" t="n">
        <v>1312.88</v>
      </c>
      <c r="G50" s="8" t="n">
        <v>-59.04</v>
      </c>
      <c r="H50" s="8" t="n">
        <v>17.94</v>
      </c>
      <c r="I50" s="8" t="n">
        <v>90.165</v>
      </c>
      <c r="J50" s="8" t="n">
        <v>17.94</v>
      </c>
      <c r="K50" s="9" t="n">
        <v>2.3672</v>
      </c>
      <c r="L50" s="9" t="n">
        <v>2.3678</v>
      </c>
      <c r="M50" s="10" t="n">
        <f aca="false">((ref_diam+offset_diam)/2)/(12*3.281)</f>
        <v>0.761962816214569</v>
      </c>
      <c r="N50" s="8"/>
      <c r="O50" s="8" t="n">
        <f aca="false">(J50-M50-surface_margin)/(scaling_factor*(SQRT(K50^2+L50^2+sigma_pa^2)))</f>
        <v>1.42449015178831</v>
      </c>
    </row>
    <row r="51" customFormat="false" ht="15" hidden="false" customHeight="false" outlineLevel="0" collapsed="false">
      <c r="A51" s="0" t="n">
        <v>1350</v>
      </c>
      <c r="B51" s="8" t="n">
        <v>1340.41</v>
      </c>
      <c r="C51" s="8" t="n">
        <v>-70.38</v>
      </c>
      <c r="D51" s="8" t="n">
        <v>0</v>
      </c>
      <c r="E51" s="8" t="n">
        <v>1350.26</v>
      </c>
      <c r="F51" s="8" t="n">
        <v>1340.65</v>
      </c>
      <c r="G51" s="8" t="n">
        <v>-70.44</v>
      </c>
      <c r="H51" s="8" t="n">
        <v>17.54</v>
      </c>
      <c r="I51" s="8" t="n">
        <v>90.196</v>
      </c>
      <c r="J51" s="8" t="n">
        <v>17.54</v>
      </c>
      <c r="K51" s="9" t="n">
        <v>2.439</v>
      </c>
      <c r="L51" s="9" t="n">
        <v>2.4396</v>
      </c>
      <c r="M51" s="10" t="n">
        <f aca="false">((ref_diam+offset_diam)/2)/(12*3.281)</f>
        <v>0.761962816214569</v>
      </c>
      <c r="N51" s="8"/>
      <c r="O51" s="8" t="n">
        <f aca="false">(J51-M51-surface_margin)/(scaling_factor*(SQRT(K51^2+L51^2+sigma_pa^2)))</f>
        <v>1.35064961030803</v>
      </c>
    </row>
    <row r="52" customFormat="false" ht="15" hidden="false" customHeight="false" outlineLevel="0" collapsed="false">
      <c r="A52" s="0" t="n">
        <v>1380</v>
      </c>
      <c r="B52" s="8" t="n">
        <v>1367.74</v>
      </c>
      <c r="C52" s="8" t="n">
        <v>-82.74</v>
      </c>
      <c r="D52" s="8" t="n">
        <v>0</v>
      </c>
      <c r="E52" s="8" t="n">
        <v>1380.28</v>
      </c>
      <c r="F52" s="8" t="n">
        <v>1367.99</v>
      </c>
      <c r="G52" s="8" t="n">
        <v>-82.81</v>
      </c>
      <c r="H52" s="8" t="n">
        <v>17.11</v>
      </c>
      <c r="I52" s="8" t="n">
        <v>90.228</v>
      </c>
      <c r="J52" s="8" t="n">
        <v>17.11</v>
      </c>
      <c r="K52" s="9" t="n">
        <v>2.5165</v>
      </c>
      <c r="L52" s="9" t="n">
        <v>2.5172</v>
      </c>
      <c r="M52" s="10" t="n">
        <f aca="false">((ref_diam+offset_diam)/2)/(12*3.281)</f>
        <v>0.761962816214569</v>
      </c>
      <c r="N52" s="8"/>
      <c r="O52" s="8" t="n">
        <f aca="false">(J52-M52-surface_margin)/(scaling_factor*(SQRT(K52^2+L52^2+sigma_pa^2)))</f>
        <v>1.27566982870833</v>
      </c>
    </row>
    <row r="53" customFormat="false" ht="15" hidden="false" customHeight="false" outlineLevel="0" collapsed="false">
      <c r="A53" s="0" t="n">
        <v>1410</v>
      </c>
      <c r="B53" s="8" t="n">
        <v>1394.63</v>
      </c>
      <c r="C53" s="8" t="n">
        <v>-96.05</v>
      </c>
      <c r="D53" s="8" t="n">
        <v>0</v>
      </c>
      <c r="E53" s="8" t="n">
        <v>1410.29</v>
      </c>
      <c r="F53" s="8" t="n">
        <v>1394.89</v>
      </c>
      <c r="G53" s="8" t="n">
        <v>-96.13</v>
      </c>
      <c r="H53" s="8" t="n">
        <v>16.64</v>
      </c>
      <c r="I53" s="8" t="n">
        <v>90.263</v>
      </c>
      <c r="J53" s="8" t="n">
        <v>16.65</v>
      </c>
      <c r="K53" s="9" t="n">
        <v>2.6003</v>
      </c>
      <c r="L53" s="9" t="n">
        <v>2.6012</v>
      </c>
      <c r="M53" s="10" t="n">
        <f aca="false">((ref_diam+offset_diam)/2)/(12*3.281)</f>
        <v>0.761962816214569</v>
      </c>
      <c r="N53" s="8"/>
      <c r="O53" s="8" t="n">
        <f aca="false">(J53-M53-surface_margin)/(scaling_factor*(SQRT(K53^2+L53^2+sigma_pa^2)))</f>
        <v>1.19986787705696</v>
      </c>
    </row>
    <row r="54" customFormat="false" ht="15" hidden="false" customHeight="false" outlineLevel="0" collapsed="false">
      <c r="A54" s="0" t="n">
        <v>1440</v>
      </c>
      <c r="B54" s="8" t="n">
        <v>1421.03</v>
      </c>
      <c r="C54" s="8" t="n">
        <v>-110.29</v>
      </c>
      <c r="D54" s="8" t="n">
        <v>0</v>
      </c>
      <c r="E54" s="8" t="n">
        <v>1440.31</v>
      </c>
      <c r="F54" s="8" t="n">
        <v>1421.3</v>
      </c>
      <c r="G54" s="8" t="n">
        <v>-110.37</v>
      </c>
      <c r="H54" s="8" t="n">
        <v>16.15</v>
      </c>
      <c r="I54" s="8" t="n">
        <v>90.299</v>
      </c>
      <c r="J54" s="8" t="n">
        <v>16.15</v>
      </c>
      <c r="K54" s="9" t="n">
        <v>2.6911</v>
      </c>
      <c r="L54" s="9" t="n">
        <v>2.6921</v>
      </c>
      <c r="M54" s="10" t="n">
        <f aca="false">((ref_diam+offset_diam)/2)/(12*3.281)</f>
        <v>0.761962816214569</v>
      </c>
      <c r="N54" s="8"/>
      <c r="O54" s="8" t="n">
        <f aca="false">(J54-M54-surface_margin)/(scaling_factor*(SQRT(K54^2+L54^2+sigma_pa^2)))</f>
        <v>1.1228570764683</v>
      </c>
    </row>
    <row r="55" customFormat="false" ht="15" hidden="false" customHeight="false" outlineLevel="0" collapsed="false">
      <c r="A55" s="0" t="n">
        <v>1470</v>
      </c>
      <c r="B55" s="8" t="n">
        <v>1446.93</v>
      </c>
      <c r="C55" s="8" t="n">
        <v>-125.43</v>
      </c>
      <c r="D55" s="8" t="n">
        <v>0</v>
      </c>
      <c r="E55" s="8" t="n">
        <v>1470.32</v>
      </c>
      <c r="F55" s="8" t="n">
        <v>1447.2</v>
      </c>
      <c r="G55" s="8" t="n">
        <v>-125.53</v>
      </c>
      <c r="H55" s="8" t="n">
        <v>15.62</v>
      </c>
      <c r="I55" s="8" t="n">
        <v>90.336</v>
      </c>
      <c r="J55" s="8" t="n">
        <v>15.62</v>
      </c>
      <c r="K55" s="9" t="n">
        <v>2.7893</v>
      </c>
      <c r="L55" s="9" t="n">
        <v>2.7905</v>
      </c>
      <c r="M55" s="10" t="n">
        <f aca="false">((ref_diam+offset_diam)/2)/(12*3.281)</f>
        <v>0.761962816214569</v>
      </c>
      <c r="N55" s="8"/>
      <c r="O55" s="8" t="n">
        <f aca="false">(J55-M55-surface_margin)/(scaling_factor*(SQRT(K55^2+L55^2+sigma_pa^2)))</f>
        <v>1.04585519811233</v>
      </c>
    </row>
    <row r="56" customFormat="false" ht="15" hidden="false" customHeight="false" outlineLevel="0" collapsed="false">
      <c r="A56" s="0" t="n">
        <v>1500</v>
      </c>
      <c r="B56" s="8" t="n">
        <v>1472.28</v>
      </c>
      <c r="C56" s="8" t="n">
        <v>-141.48</v>
      </c>
      <c r="D56" s="8" t="n">
        <v>0</v>
      </c>
      <c r="E56" s="8" t="n">
        <v>1500.34</v>
      </c>
      <c r="F56" s="8" t="n">
        <v>1472.56</v>
      </c>
      <c r="G56" s="8" t="n">
        <v>-141.58</v>
      </c>
      <c r="H56" s="8" t="n">
        <v>15.06</v>
      </c>
      <c r="I56" s="8" t="n">
        <v>90.375</v>
      </c>
      <c r="J56" s="8" t="n">
        <v>15.06</v>
      </c>
      <c r="K56" s="9" t="n">
        <v>2.8953</v>
      </c>
      <c r="L56" s="9" t="n">
        <v>2.8966</v>
      </c>
      <c r="M56" s="10" t="n">
        <f aca="false">((ref_diam+offset_diam)/2)/(12*3.281)</f>
        <v>0.761962816214569</v>
      </c>
      <c r="N56" s="8"/>
      <c r="O56" s="8" t="n">
        <f aca="false">(J56-M56-surface_margin)/(scaling_factor*(SQRT(K56^2+L56^2+sigma_pa^2)))</f>
        <v>0.969349441757887</v>
      </c>
    </row>
    <row r="57" customFormat="false" ht="15" hidden="false" customHeight="false" outlineLevel="0" collapsed="false">
      <c r="A57" s="0" t="n">
        <v>1530</v>
      </c>
      <c r="B57" s="8" t="n">
        <v>1497.05</v>
      </c>
      <c r="C57" s="8" t="n">
        <v>-158.39</v>
      </c>
      <c r="D57" s="8" t="n">
        <v>0</v>
      </c>
      <c r="E57" s="8" t="n">
        <v>1530.35</v>
      </c>
      <c r="F57" s="8" t="n">
        <v>1497.33</v>
      </c>
      <c r="G57" s="8" t="n">
        <v>-158.5</v>
      </c>
      <c r="H57" s="8" t="n">
        <v>14.47</v>
      </c>
      <c r="I57" s="8" t="n">
        <v>90.415</v>
      </c>
      <c r="J57" s="8" t="n">
        <v>14.47</v>
      </c>
      <c r="K57" s="9" t="n">
        <v>3.0094</v>
      </c>
      <c r="L57" s="9" t="n">
        <v>3.0109</v>
      </c>
      <c r="M57" s="10" t="n">
        <f aca="false">((ref_diam+offset_diam)/2)/(12*3.281)</f>
        <v>0.761962816214569</v>
      </c>
      <c r="N57" s="8"/>
      <c r="O57" s="8" t="n">
        <f aca="false">(J57-M57-surface_margin)/(scaling_factor*(SQRT(K57^2+L57^2+sigma_pa^2)))</f>
        <v>0.893755769266467</v>
      </c>
    </row>
    <row r="58" customFormat="false" ht="15" hidden="false" customHeight="false" outlineLevel="0" collapsed="false">
      <c r="A58" s="0" t="n">
        <v>1560</v>
      </c>
      <c r="B58" s="8" t="n">
        <v>1521.22</v>
      </c>
      <c r="C58" s="8" t="n">
        <v>-176.17</v>
      </c>
      <c r="D58" s="8" t="n">
        <v>0</v>
      </c>
      <c r="E58" s="8" t="n">
        <v>1560.36</v>
      </c>
      <c r="F58" s="8" t="n">
        <v>1521.5</v>
      </c>
      <c r="G58" s="8" t="n">
        <v>-176.28</v>
      </c>
      <c r="H58" s="8" t="n">
        <v>13.84</v>
      </c>
      <c r="I58" s="8" t="n">
        <v>90.455</v>
      </c>
      <c r="J58" s="8" t="n">
        <v>13.85</v>
      </c>
      <c r="K58" s="9" t="n">
        <v>3.1318</v>
      </c>
      <c r="L58" s="9" t="n">
        <v>3.1335</v>
      </c>
      <c r="M58" s="10" t="n">
        <f aca="false">((ref_diam+offset_diam)/2)/(12*3.281)</f>
        <v>0.761962816214569</v>
      </c>
      <c r="N58" s="8"/>
      <c r="O58" s="8" t="n">
        <f aca="false">(J58-M58-surface_margin)/(scaling_factor*(SQRT(K58^2+L58^2+sigma_pa^2)))</f>
        <v>0.819521776664815</v>
      </c>
    </row>
    <row r="59" customFormat="false" ht="15" hidden="false" customHeight="false" outlineLevel="0" collapsed="false">
      <c r="A59" s="0" t="n">
        <v>1590</v>
      </c>
      <c r="B59" s="8" t="n">
        <v>1544.75</v>
      </c>
      <c r="C59" s="8" t="n">
        <v>-194.77</v>
      </c>
      <c r="D59" s="8" t="n">
        <v>0</v>
      </c>
      <c r="E59" s="8" t="n">
        <v>1590.37</v>
      </c>
      <c r="F59" s="8" t="n">
        <v>1545.03</v>
      </c>
      <c r="G59" s="8" t="n">
        <v>-194.89</v>
      </c>
      <c r="H59" s="8" t="n">
        <v>13.19</v>
      </c>
      <c r="I59" s="8" t="n">
        <v>90.495</v>
      </c>
      <c r="J59" s="8" t="n">
        <v>13.2</v>
      </c>
      <c r="K59" s="9" t="n">
        <v>3.2628</v>
      </c>
      <c r="L59" s="9" t="n">
        <v>3.2647</v>
      </c>
      <c r="M59" s="10" t="n">
        <f aca="false">((ref_diam+offset_diam)/2)/(12*3.281)</f>
        <v>0.761962816214569</v>
      </c>
      <c r="N59" s="8"/>
      <c r="O59" s="8" t="n">
        <f aca="false">(J59-M59-surface_margin)/(scaling_factor*(SQRT(K59^2+L59^2+sigma_pa^2)))</f>
        <v>0.746990658858092</v>
      </c>
    </row>
    <row r="60" customFormat="false" ht="15" hidden="false" customHeight="false" outlineLevel="0" collapsed="false">
      <c r="A60" s="0" t="n">
        <v>1620</v>
      </c>
      <c r="B60" s="8" t="n">
        <v>1567.62</v>
      </c>
      <c r="C60" s="8" t="n">
        <v>-214.19</v>
      </c>
      <c r="D60" s="8" t="n">
        <v>0</v>
      </c>
      <c r="E60" s="8" t="n">
        <v>1620.37</v>
      </c>
      <c r="F60" s="8" t="n">
        <v>1567.9</v>
      </c>
      <c r="G60" s="8" t="n">
        <v>-214.3</v>
      </c>
      <c r="H60" s="8" t="n">
        <v>12.52</v>
      </c>
      <c r="I60" s="8" t="n">
        <v>90.536</v>
      </c>
      <c r="J60" s="8" t="n">
        <v>12.52</v>
      </c>
      <c r="K60" s="9" t="n">
        <v>3.4023</v>
      </c>
      <c r="L60" s="9" t="n">
        <v>3.4044</v>
      </c>
      <c r="M60" s="10" t="n">
        <f aca="false">((ref_diam+offset_diam)/2)/(12*3.281)</f>
        <v>0.761962816214569</v>
      </c>
      <c r="N60" s="8"/>
      <c r="O60" s="8" t="n">
        <f aca="false">(J60-M60-surface_margin)/(scaling_factor*(SQRT(K60^2+L60^2+sigma_pa^2)))</f>
        <v>0.676534081847072</v>
      </c>
    </row>
    <row r="61" customFormat="false" ht="15" hidden="false" customHeight="false" outlineLevel="0" collapsed="false">
      <c r="A61" s="0" t="n">
        <v>1650</v>
      </c>
      <c r="B61" s="8" t="n">
        <v>1589.79</v>
      </c>
      <c r="C61" s="8" t="n">
        <v>-234.39</v>
      </c>
      <c r="D61" s="8" t="n">
        <v>0</v>
      </c>
      <c r="E61" s="8" t="n">
        <v>1650.38</v>
      </c>
      <c r="F61" s="8" t="n">
        <v>1590.07</v>
      </c>
      <c r="G61" s="8" t="n">
        <v>-234.51</v>
      </c>
      <c r="H61" s="8" t="n">
        <v>11.81</v>
      </c>
      <c r="I61" s="8" t="n">
        <v>90.575</v>
      </c>
      <c r="J61" s="8" t="n">
        <v>11.81</v>
      </c>
      <c r="K61" s="9" t="n">
        <v>3.5505</v>
      </c>
      <c r="L61" s="9" t="n">
        <v>3.5528</v>
      </c>
      <c r="M61" s="10" t="n">
        <f aca="false">((ref_diam+offset_diam)/2)/(12*3.281)</f>
        <v>0.761962816214569</v>
      </c>
      <c r="N61" s="8"/>
      <c r="O61" s="8" t="n">
        <f aca="false">(J61-M61-surface_margin)/(scaling_factor*(SQRT(K61^2+L61^2+sigma_pa^2)))</f>
        <v>0.608379701536261</v>
      </c>
    </row>
    <row r="62" customFormat="false" ht="15" hidden="false" customHeight="false" outlineLevel="0" collapsed="false">
      <c r="A62" s="0" t="n">
        <v>1680</v>
      </c>
      <c r="B62" s="8" t="n">
        <v>1611.25</v>
      </c>
      <c r="C62" s="8" t="n">
        <v>-255.35</v>
      </c>
      <c r="D62" s="8" t="n">
        <v>0</v>
      </c>
      <c r="E62" s="8" t="n">
        <v>1680.37</v>
      </c>
      <c r="F62" s="8" t="n">
        <v>1611.51</v>
      </c>
      <c r="G62" s="8" t="n">
        <v>-255.46</v>
      </c>
      <c r="H62" s="8" t="n">
        <v>11.1</v>
      </c>
      <c r="I62" s="8" t="n">
        <v>90.562</v>
      </c>
      <c r="J62" s="8" t="n">
        <v>11.1</v>
      </c>
      <c r="K62" s="9" t="n">
        <v>3.7073</v>
      </c>
      <c r="L62" s="9" t="n">
        <v>3.7097</v>
      </c>
      <c r="M62" s="10" t="n">
        <f aca="false">((ref_diam+offset_diam)/2)/(12*3.281)</f>
        <v>0.761962816214569</v>
      </c>
      <c r="N62" s="8"/>
      <c r="O62" s="8" t="n">
        <f aca="false">(J62-M62-surface_margin)/(scaling_factor*(SQRT(K62^2+L62^2+sigma_pa^2)))</f>
        <v>0.544380710411277</v>
      </c>
    </row>
    <row r="63" customFormat="false" ht="15" hidden="false" customHeight="false" outlineLevel="0" collapsed="false">
      <c r="A63" s="0" t="n">
        <v>1710</v>
      </c>
      <c r="B63" s="8" t="n">
        <v>1631.97</v>
      </c>
      <c r="C63" s="8" t="n">
        <v>-277.05</v>
      </c>
      <c r="D63" s="8" t="n">
        <v>0</v>
      </c>
      <c r="E63" s="8" t="n">
        <v>1710.3</v>
      </c>
      <c r="F63" s="8" t="n">
        <v>1632.18</v>
      </c>
      <c r="G63" s="8" t="n">
        <v>-277.09</v>
      </c>
      <c r="H63" s="8" t="n">
        <v>10.5</v>
      </c>
      <c r="I63" s="8" t="n">
        <v>90.245</v>
      </c>
      <c r="J63" s="8" t="n">
        <v>10.5</v>
      </c>
      <c r="K63" s="9" t="n">
        <v>3.8729</v>
      </c>
      <c r="L63" s="9" t="n">
        <v>3.8746</v>
      </c>
      <c r="M63" s="10" t="n">
        <f aca="false">((ref_diam+offset_diam)/2)/(12*3.281)</f>
        <v>0.761962816214569</v>
      </c>
      <c r="N63" s="8"/>
      <c r="O63" s="8" t="n">
        <f aca="false">(J63-M63-surface_margin)/(scaling_factor*(SQRT(K63^2+L63^2+sigma_pa^2)))</f>
        <v>0.490191403076541</v>
      </c>
    </row>
    <row r="64" customFormat="false" ht="15" hidden="false" customHeight="false" outlineLevel="0" collapsed="false">
      <c r="A64" s="0" t="n">
        <v>1740</v>
      </c>
      <c r="B64" s="8" t="n">
        <v>1651.91</v>
      </c>
      <c r="C64" s="8" t="n">
        <v>-299.46</v>
      </c>
      <c r="D64" s="8" t="n">
        <v>0</v>
      </c>
      <c r="E64" s="8" t="n">
        <v>1740.23</v>
      </c>
      <c r="F64" s="8" t="n">
        <v>1652.1</v>
      </c>
      <c r="G64" s="8" t="n">
        <v>-299.43</v>
      </c>
      <c r="H64" s="8" t="n">
        <v>10.1</v>
      </c>
      <c r="I64" s="8" t="n">
        <v>89.839</v>
      </c>
      <c r="J64" s="8" t="n">
        <v>10.1</v>
      </c>
      <c r="K64" s="9" t="n">
        <v>4.0466</v>
      </c>
      <c r="L64" s="9" t="n">
        <v>4.0473</v>
      </c>
      <c r="M64" s="10" t="n">
        <f aca="false">((ref_diam+offset_diam)/2)/(12*3.281)</f>
        <v>0.761962816214569</v>
      </c>
      <c r="N64" s="8"/>
      <c r="O64" s="8" t="n">
        <f aca="false">(J64-M64-surface_margin)/(scaling_factor*(SQRT(K64^2+L64^2+sigma_pa^2)))</f>
        <v>0.44948189703467</v>
      </c>
    </row>
    <row r="65" customFormat="false" ht="15" hidden="false" customHeight="false" outlineLevel="0" collapsed="false">
      <c r="A65" s="0" t="n">
        <v>1770</v>
      </c>
      <c r="B65" s="8" t="n">
        <v>1671.06</v>
      </c>
      <c r="C65" s="8" t="n">
        <v>-322.55</v>
      </c>
      <c r="D65" s="8" t="n">
        <v>0</v>
      </c>
      <c r="E65" s="8" t="n">
        <v>1770.17</v>
      </c>
      <c r="F65" s="8" t="n">
        <v>1671.25</v>
      </c>
      <c r="G65" s="8" t="n">
        <v>-322.44</v>
      </c>
      <c r="H65" s="8" t="n">
        <v>9.9</v>
      </c>
      <c r="I65" s="8" t="n">
        <v>89.367</v>
      </c>
      <c r="J65" s="8" t="n">
        <v>9.91</v>
      </c>
      <c r="K65" s="9" t="n">
        <v>4.2281</v>
      </c>
      <c r="L65" s="9" t="n">
        <v>4.2277</v>
      </c>
      <c r="M65" s="10" t="n">
        <f aca="false">((ref_diam+offset_diam)/2)/(12*3.281)</f>
        <v>0.761962816214569</v>
      </c>
      <c r="N65" s="8"/>
      <c r="O65" s="8" t="n">
        <f aca="false">(J65-M65-surface_margin)/(scaling_factor*(SQRT(K65^2+L65^2+sigma_pa^2)))</f>
        <v>0.421333483614543</v>
      </c>
    </row>
    <row r="66" customFormat="false" ht="15" hidden="false" customHeight="false" outlineLevel="0" collapsed="false">
      <c r="A66" s="0" t="n">
        <v>1800</v>
      </c>
      <c r="B66" s="8" t="n">
        <v>1689.39</v>
      </c>
      <c r="C66" s="8" t="n">
        <v>-346.29</v>
      </c>
      <c r="D66" s="8" t="n">
        <v>0</v>
      </c>
      <c r="E66" s="8" t="n">
        <v>1800.11</v>
      </c>
      <c r="F66" s="8" t="n">
        <v>1689.6</v>
      </c>
      <c r="G66" s="8" t="n">
        <v>-346.09</v>
      </c>
      <c r="H66" s="8" t="n">
        <v>9.92</v>
      </c>
      <c r="I66" s="8" t="n">
        <v>88.832</v>
      </c>
      <c r="J66" s="8" t="n">
        <v>9.92</v>
      </c>
      <c r="K66" s="9" t="n">
        <v>4.4171</v>
      </c>
      <c r="L66" s="9" t="n">
        <v>4.4153</v>
      </c>
      <c r="M66" s="10" t="n">
        <f aca="false">((ref_diam+offset_diam)/2)/(12*3.281)</f>
        <v>0.761962816214569</v>
      </c>
      <c r="N66" s="8"/>
      <c r="O66" s="8" t="n">
        <f aca="false">(J66-M66-surface_margin)/(scaling_factor*(SQRT(K66^2+L66^2+sigma_pa^2)))</f>
        <v>0.403941419764633</v>
      </c>
    </row>
    <row r="67" customFormat="false" ht="15" hidden="false" customHeight="false" outlineLevel="0" collapsed="false">
      <c r="A67" s="0" t="n">
        <v>1830</v>
      </c>
      <c r="B67" s="8" t="n">
        <v>1706.89</v>
      </c>
      <c r="C67" s="8" t="n">
        <v>-370.66</v>
      </c>
      <c r="D67" s="8" t="n">
        <v>0</v>
      </c>
      <c r="E67" s="8" t="n">
        <v>1830.05</v>
      </c>
      <c r="F67" s="8" t="n">
        <v>1707.14</v>
      </c>
      <c r="G67" s="8" t="n">
        <v>-370.36</v>
      </c>
      <c r="H67" s="8" t="n">
        <v>10.13</v>
      </c>
      <c r="I67" s="8" t="n">
        <v>88.267</v>
      </c>
      <c r="J67" s="8" t="n">
        <v>10.14</v>
      </c>
      <c r="K67" s="9" t="n">
        <v>4.613</v>
      </c>
      <c r="L67" s="9" t="n">
        <v>4.6098</v>
      </c>
      <c r="M67" s="10" t="n">
        <f aca="false">((ref_diam+offset_diam)/2)/(12*3.281)</f>
        <v>0.761962816214569</v>
      </c>
      <c r="N67" s="8"/>
      <c r="O67" s="8" t="n">
        <f aca="false">(J67-M67-surface_margin)/(scaling_factor*(SQRT(K67^2+L67^2+sigma_pa^2)))</f>
        <v>0.396554968615822</v>
      </c>
    </row>
    <row r="68" customFormat="false" ht="15" hidden="false" customHeight="false" outlineLevel="0" collapsed="false">
      <c r="A68" s="0" t="n">
        <v>1860</v>
      </c>
      <c r="B68" s="8" t="n">
        <v>1723.52</v>
      </c>
      <c r="C68" s="8" t="n">
        <v>-395.63</v>
      </c>
      <c r="D68" s="8" t="n">
        <v>0</v>
      </c>
      <c r="E68" s="8" t="n">
        <v>1859.99</v>
      </c>
      <c r="F68" s="8" t="n">
        <v>1723.84</v>
      </c>
      <c r="G68" s="8" t="n">
        <v>-395.2</v>
      </c>
      <c r="H68" s="8" t="n">
        <v>10.55</v>
      </c>
      <c r="I68" s="8" t="n">
        <v>87.69</v>
      </c>
      <c r="J68" s="8" t="n">
        <v>10.56</v>
      </c>
      <c r="K68" s="9" t="n">
        <v>4.8156</v>
      </c>
      <c r="L68" s="9" t="n">
        <v>4.8108</v>
      </c>
      <c r="M68" s="10" t="n">
        <f aca="false">((ref_diam+offset_diam)/2)/(12*3.281)</f>
        <v>0.761962816214569</v>
      </c>
      <c r="N68" s="8"/>
      <c r="O68" s="8" t="n">
        <f aca="false">(J68-M68-surface_margin)/(scaling_factor*(SQRT(K68^2+L68^2+sigma_pa^2)))</f>
        <v>0.397601821062857</v>
      </c>
    </row>
    <row r="69" customFormat="false" ht="15" hidden="false" customHeight="false" outlineLevel="0" collapsed="false">
      <c r="A69" s="0" t="n">
        <v>1890</v>
      </c>
      <c r="B69" s="8" t="n">
        <v>1739.27</v>
      </c>
      <c r="C69" s="8" t="n">
        <v>-421.16</v>
      </c>
      <c r="D69" s="8" t="n">
        <v>0</v>
      </c>
      <c r="E69" s="8" t="n">
        <v>1889.93</v>
      </c>
      <c r="F69" s="8" t="n">
        <v>1739.67</v>
      </c>
      <c r="G69" s="8" t="n">
        <v>-420.6</v>
      </c>
      <c r="H69" s="8" t="n">
        <v>11.17</v>
      </c>
      <c r="I69" s="8" t="n">
        <v>87.135</v>
      </c>
      <c r="J69" s="8" t="n">
        <v>11.2</v>
      </c>
      <c r="K69" s="9" t="n">
        <v>5.0244</v>
      </c>
      <c r="L69" s="9" t="n">
        <v>5.018</v>
      </c>
      <c r="M69" s="10" t="n">
        <f aca="false">((ref_diam+offset_diam)/2)/(12*3.281)</f>
        <v>0.761962816214569</v>
      </c>
      <c r="N69" s="8"/>
      <c r="O69" s="8" t="n">
        <f aca="false">(J69-M69-surface_margin)/(scaling_factor*(SQRT(K69^2+L69^2+sigma_pa^2)))</f>
        <v>0.40690151073143</v>
      </c>
    </row>
    <row r="70" customFormat="false" ht="15" hidden="false" customHeight="false" outlineLevel="0" collapsed="false">
      <c r="A70" s="0" t="n">
        <v>1920</v>
      </c>
      <c r="B70" s="8" t="n">
        <v>1754.12</v>
      </c>
      <c r="C70" s="8" t="n">
        <v>-447.23</v>
      </c>
      <c r="D70" s="8" t="n">
        <v>0</v>
      </c>
      <c r="E70" s="8" t="n">
        <v>1919.86</v>
      </c>
      <c r="F70" s="8" t="n">
        <v>1754.63</v>
      </c>
      <c r="G70" s="8" t="n">
        <v>-446.52</v>
      </c>
      <c r="H70" s="8" t="n">
        <v>12</v>
      </c>
      <c r="I70" s="8" t="n">
        <v>86.625</v>
      </c>
      <c r="J70" s="8" t="n">
        <v>12.03</v>
      </c>
      <c r="K70" s="9" t="n">
        <v>5.2391</v>
      </c>
      <c r="L70" s="9" t="n">
        <v>5.2312</v>
      </c>
      <c r="M70" s="10" t="n">
        <f aca="false">((ref_diam+offset_diam)/2)/(12*3.281)</f>
        <v>0.761962816214569</v>
      </c>
      <c r="N70" s="8"/>
      <c r="O70" s="8" t="n">
        <f aca="false">(J70-M70-surface_margin)/(scaling_factor*(SQRT(K70^2+L70^2+sigma_pa^2)))</f>
        <v>0.422307195449809</v>
      </c>
    </row>
    <row r="71" customFormat="false" ht="15" hidden="false" customHeight="false" outlineLevel="0" collapsed="false">
      <c r="A71" s="0" t="n">
        <v>1950</v>
      </c>
      <c r="B71" s="8" t="n">
        <v>1768.05</v>
      </c>
      <c r="C71" s="8" t="n">
        <v>-473.79</v>
      </c>
      <c r="D71" s="8" t="n">
        <v>0</v>
      </c>
      <c r="E71" s="8" t="n">
        <v>1949.79</v>
      </c>
      <c r="F71" s="8" t="n">
        <v>1768.68</v>
      </c>
      <c r="G71" s="8" t="n">
        <v>-472.92</v>
      </c>
      <c r="H71" s="8" t="n">
        <v>13.03</v>
      </c>
      <c r="I71" s="8" t="n">
        <v>86.159</v>
      </c>
      <c r="J71" s="8" t="n">
        <v>13.07</v>
      </c>
      <c r="K71" s="9" t="n">
        <v>5.4595</v>
      </c>
      <c r="L71" s="9" t="n">
        <v>5.4501</v>
      </c>
      <c r="M71" s="10" t="n">
        <f aca="false">((ref_diam+offset_diam)/2)/(12*3.281)</f>
        <v>0.761962816214569</v>
      </c>
      <c r="N71" s="8"/>
      <c r="O71" s="8" t="n">
        <f aca="false">(J71-M71-surface_margin)/(scaling_factor*(SQRT(K71^2+L71^2+sigma_pa^2)))</f>
        <v>0.44381263842905</v>
      </c>
    </row>
    <row r="72" customFormat="false" ht="15" hidden="false" customHeight="false" outlineLevel="0" collapsed="false">
      <c r="A72" s="0" t="n">
        <v>1980</v>
      </c>
      <c r="B72" s="8" t="n">
        <v>1781.04</v>
      </c>
      <c r="C72" s="8" t="n">
        <v>-500.83</v>
      </c>
      <c r="D72" s="8" t="n">
        <v>0</v>
      </c>
      <c r="E72" s="8" t="n">
        <v>1979.71</v>
      </c>
      <c r="F72" s="8" t="n">
        <v>1781.81</v>
      </c>
      <c r="G72" s="8" t="n">
        <v>-499.77</v>
      </c>
      <c r="H72" s="8" t="n">
        <v>14.26</v>
      </c>
      <c r="I72" s="8" t="n">
        <v>85.748</v>
      </c>
      <c r="J72" s="8" t="n">
        <v>14.32</v>
      </c>
      <c r="K72" s="9" t="n">
        <v>5.6852</v>
      </c>
      <c r="L72" s="9" t="n">
        <v>5.6744</v>
      </c>
      <c r="M72" s="10" t="n">
        <f aca="false">((ref_diam+offset_diam)/2)/(12*3.281)</f>
        <v>0.761962816214569</v>
      </c>
      <c r="N72" s="8"/>
      <c r="O72" s="8" t="n">
        <f aca="false">(J72-M72-surface_margin)/(scaling_factor*(SQRT(K72^2+L72^2+sigma_pa^2)))</f>
        <v>0.470677226618191</v>
      </c>
    </row>
    <row r="73" customFormat="false" ht="15" hidden="false" customHeight="false" outlineLevel="0" collapsed="false">
      <c r="A73" s="0" t="n">
        <v>2010</v>
      </c>
      <c r="B73" s="8" t="n">
        <v>1793.09</v>
      </c>
      <c r="C73" s="8" t="n">
        <v>-528.31</v>
      </c>
      <c r="D73" s="8" t="n">
        <v>0</v>
      </c>
      <c r="E73" s="8" t="n">
        <v>2009.62</v>
      </c>
      <c r="F73" s="8" t="n">
        <v>1794.01</v>
      </c>
      <c r="G73" s="8" t="n">
        <v>-527.04</v>
      </c>
      <c r="H73" s="8" t="n">
        <v>15.68</v>
      </c>
      <c r="I73" s="8" t="n">
        <v>85.382</v>
      </c>
      <c r="J73" s="8" t="n">
        <v>15.76</v>
      </c>
      <c r="K73" s="9" t="n">
        <v>5.9159</v>
      </c>
      <c r="L73" s="9" t="n">
        <v>5.9039</v>
      </c>
      <c r="M73" s="10" t="n">
        <f aca="false">((ref_diam+offset_diam)/2)/(12*3.281)</f>
        <v>0.761962816214569</v>
      </c>
      <c r="N73" s="8"/>
      <c r="O73" s="8" t="n">
        <f aca="false">(J73-M73-surface_margin)/(scaling_factor*(SQRT(K73^2+L73^2+sigma_pa^2)))</f>
        <v>0.501556869407828</v>
      </c>
    </row>
    <row r="74" customFormat="false" ht="15" hidden="false" customHeight="false" outlineLevel="0" collapsed="false">
      <c r="A74" s="0" t="n">
        <v>2040</v>
      </c>
      <c r="B74" s="8" t="n">
        <v>1804.16</v>
      </c>
      <c r="C74" s="8" t="n">
        <v>-556.19</v>
      </c>
      <c r="D74" s="8" t="n">
        <v>0</v>
      </c>
      <c r="E74" s="8" t="n">
        <v>2039.51</v>
      </c>
      <c r="F74" s="8" t="n">
        <v>1805.27</v>
      </c>
      <c r="G74" s="8" t="n">
        <v>-554.69</v>
      </c>
      <c r="H74" s="8" t="n">
        <v>17.3</v>
      </c>
      <c r="I74" s="8" t="n">
        <v>85.056</v>
      </c>
      <c r="J74" s="8" t="n">
        <v>17.4</v>
      </c>
      <c r="K74" s="9" t="n">
        <v>6.1513</v>
      </c>
      <c r="L74" s="9" t="n">
        <v>6.1383</v>
      </c>
      <c r="M74" s="10" t="n">
        <f aca="false">((ref_diam+offset_diam)/2)/(12*3.281)</f>
        <v>0.761962816214569</v>
      </c>
      <c r="N74" s="8"/>
      <c r="O74" s="8" t="n">
        <f aca="false">(J74-M74-surface_margin)/(scaling_factor*(SQRT(K74^2+L74^2+sigma_pa^2)))</f>
        <v>0.536279460130233</v>
      </c>
    </row>
    <row r="75" customFormat="false" ht="15" hidden="false" customHeight="false" outlineLevel="0" collapsed="false">
      <c r="A75" s="0" t="n">
        <v>2070</v>
      </c>
      <c r="B75" s="8" t="n">
        <v>1814.26</v>
      </c>
      <c r="C75" s="8" t="n">
        <v>-584.43</v>
      </c>
      <c r="D75" s="8" t="n">
        <v>0</v>
      </c>
      <c r="E75" s="8" t="n">
        <v>2069.4</v>
      </c>
      <c r="F75" s="8" t="n">
        <v>1815.56</v>
      </c>
      <c r="G75" s="8" t="n">
        <v>-582.68</v>
      </c>
      <c r="H75" s="8" t="n">
        <v>19.12</v>
      </c>
      <c r="I75" s="8" t="n">
        <v>84.766</v>
      </c>
      <c r="J75" s="8" t="n">
        <v>19.24</v>
      </c>
      <c r="K75" s="9" t="n">
        <v>6.3911</v>
      </c>
      <c r="L75" s="9" t="n">
        <v>6.3771</v>
      </c>
      <c r="M75" s="10" t="n">
        <f aca="false">((ref_diam+offset_diam)/2)/(12*3.281)</f>
        <v>0.761962816214569</v>
      </c>
      <c r="N75" s="8"/>
      <c r="O75" s="8" t="n">
        <f aca="false">(J75-M75-surface_margin)/(scaling_factor*(SQRT(K75^2+L75^2+sigma_pa^2)))</f>
        <v>0.574379640211229</v>
      </c>
    </row>
    <row r="76" customFormat="false" ht="15" hidden="false" customHeight="false" outlineLevel="0" collapsed="false">
      <c r="A76" s="0" t="n">
        <v>2100</v>
      </c>
      <c r="B76" s="8" t="n">
        <v>1823.37</v>
      </c>
      <c r="C76" s="8" t="n">
        <v>-613.02</v>
      </c>
      <c r="D76" s="8" t="n">
        <v>0</v>
      </c>
      <c r="E76" s="8" t="n">
        <v>2099.26</v>
      </c>
      <c r="F76" s="8" t="n">
        <v>1824.88</v>
      </c>
      <c r="G76" s="8" t="n">
        <v>-610.99</v>
      </c>
      <c r="H76" s="8" t="n">
        <v>21.12</v>
      </c>
      <c r="I76" s="8" t="n">
        <v>84.51</v>
      </c>
      <c r="J76" s="8" t="n">
        <v>21.27</v>
      </c>
      <c r="K76" s="9" t="n">
        <v>6.6349</v>
      </c>
      <c r="L76" s="9" t="n">
        <v>6.6202</v>
      </c>
      <c r="M76" s="10" t="n">
        <f aca="false">((ref_diam+offset_diam)/2)/(12*3.281)</f>
        <v>0.761962816214569</v>
      </c>
      <c r="N76" s="8"/>
      <c r="O76" s="8" t="n">
        <f aca="false">(J76-M76-surface_margin)/(scaling_factor*(SQRT(K76^2+L76^2+sigma_pa^2)))</f>
        <v>0.615135415433614</v>
      </c>
    </row>
    <row r="77" customFormat="false" ht="15" hidden="false" customHeight="false" outlineLevel="0" collapsed="false">
      <c r="A77" s="0" t="n">
        <v>2130</v>
      </c>
      <c r="B77" s="8" t="n">
        <v>1831.47</v>
      </c>
      <c r="C77" s="8" t="n">
        <v>-641.9</v>
      </c>
      <c r="D77" s="8" t="n">
        <v>0</v>
      </c>
      <c r="E77" s="8" t="n">
        <v>2129.11</v>
      </c>
      <c r="F77" s="8" t="n">
        <v>1833.22</v>
      </c>
      <c r="G77" s="8" t="n">
        <v>-639.56</v>
      </c>
      <c r="H77" s="8" t="n">
        <v>23.32</v>
      </c>
      <c r="I77" s="8" t="n">
        <v>84.274</v>
      </c>
      <c r="J77" s="8" t="n">
        <v>23.5</v>
      </c>
      <c r="K77" s="9" t="n">
        <v>6.8823</v>
      </c>
      <c r="L77" s="9" t="n">
        <v>6.8669</v>
      </c>
      <c r="M77" s="10" t="n">
        <f aca="false">((ref_diam+offset_diam)/2)/(12*3.281)</f>
        <v>0.761962816214569</v>
      </c>
      <c r="N77" s="8"/>
      <c r="O77" s="8" t="n">
        <f aca="false">(J77-M77-surface_margin)/(scaling_factor*(SQRT(K77^2+L77^2+sigma_pa^2)))</f>
        <v>0.658537534631788</v>
      </c>
    </row>
    <row r="78" customFormat="false" ht="15" hidden="false" customHeight="false" outlineLevel="0" collapsed="false">
      <c r="A78" s="0" t="n">
        <v>2160</v>
      </c>
      <c r="B78" s="8" t="n">
        <v>1838.56</v>
      </c>
      <c r="C78" s="8" t="n">
        <v>-671.05</v>
      </c>
      <c r="D78" s="8" t="n">
        <v>0</v>
      </c>
      <c r="E78" s="8" t="n">
        <v>2158.95</v>
      </c>
      <c r="F78" s="8" t="n">
        <v>1840.56</v>
      </c>
      <c r="G78" s="8" t="n">
        <v>-668.38</v>
      </c>
      <c r="H78" s="8" t="n">
        <v>25.7</v>
      </c>
      <c r="I78" s="8" t="n">
        <v>84.062</v>
      </c>
      <c r="J78" s="8" t="n">
        <v>25.92</v>
      </c>
      <c r="K78" s="9" t="n">
        <v>7.1328</v>
      </c>
      <c r="L78" s="9" t="n">
        <v>7.117</v>
      </c>
      <c r="M78" s="10" t="n">
        <f aca="false">((ref_diam+offset_diam)/2)/(12*3.281)</f>
        <v>0.761962816214569</v>
      </c>
      <c r="N78" s="8"/>
      <c r="O78" s="8" t="n">
        <f aca="false">(J78-M78-surface_margin)/(scaling_factor*(SQRT(K78^2+L78^2+sigma_pa^2)))</f>
        <v>0.70399684522662</v>
      </c>
    </row>
    <row r="79" customFormat="false" ht="15" hidden="false" customHeight="false" outlineLevel="0" collapsed="false">
      <c r="A79" s="0" t="n">
        <v>2190</v>
      </c>
      <c r="B79" s="8" t="n">
        <v>1844.63</v>
      </c>
      <c r="C79" s="8" t="n">
        <v>-700.43</v>
      </c>
      <c r="D79" s="8" t="n">
        <v>0</v>
      </c>
      <c r="E79" s="8" t="n">
        <v>2188.76</v>
      </c>
      <c r="F79" s="8" t="n">
        <v>1846.91</v>
      </c>
      <c r="G79" s="8" t="n">
        <v>-697.39</v>
      </c>
      <c r="H79" s="8" t="n">
        <v>28.26</v>
      </c>
      <c r="I79" s="8" t="n">
        <v>83.872</v>
      </c>
      <c r="J79" s="8" t="n">
        <v>28.52</v>
      </c>
      <c r="K79" s="9" t="n">
        <v>7.3862</v>
      </c>
      <c r="L79" s="9" t="n">
        <v>7.3702</v>
      </c>
      <c r="M79" s="10" t="n">
        <f aca="false">((ref_diam+offset_diam)/2)/(12*3.281)</f>
        <v>0.761962816214569</v>
      </c>
      <c r="N79" s="8"/>
      <c r="O79" s="8" t="n">
        <f aca="false">(J79-M79-surface_margin)/(scaling_factor*(SQRT(K79^2+L79^2+sigma_pa^2)))</f>
        <v>0.75099617875637</v>
      </c>
    </row>
    <row r="80" customFormat="false" ht="15" hidden="false" customHeight="false" outlineLevel="0" collapsed="false">
      <c r="A80" s="0" t="n">
        <v>2220</v>
      </c>
      <c r="B80" s="8" t="n">
        <v>1849.66</v>
      </c>
      <c r="C80" s="8" t="n">
        <v>-730</v>
      </c>
      <c r="D80" s="8" t="n">
        <v>0</v>
      </c>
      <c r="E80" s="8" t="n">
        <v>2218.55</v>
      </c>
      <c r="F80" s="8" t="n">
        <v>1852.25</v>
      </c>
      <c r="G80" s="8" t="n">
        <v>-726.57</v>
      </c>
      <c r="H80" s="8" t="n">
        <v>31</v>
      </c>
      <c r="I80" s="8" t="n">
        <v>83.693</v>
      </c>
      <c r="J80" s="8" t="n">
        <v>31.3</v>
      </c>
      <c r="K80" s="9" t="n">
        <v>7.6419</v>
      </c>
      <c r="L80" s="9" t="n">
        <v>7.6258</v>
      </c>
      <c r="M80" s="10" t="n">
        <f aca="false">((ref_diam+offset_diam)/2)/(12*3.281)</f>
        <v>0.761962816214569</v>
      </c>
      <c r="N80" s="8"/>
      <c r="O80" s="8" t="n">
        <f aca="false">(J80-M80-surface_margin)/(scaling_factor*(SQRT(K80^2+L80^2+sigma_pa^2)))</f>
        <v>0.799394975756173</v>
      </c>
    </row>
    <row r="81" customFormat="false" ht="15" hidden="false" customHeight="false" outlineLevel="0" collapsed="false">
      <c r="A81" s="0" t="n">
        <v>2250</v>
      </c>
      <c r="B81" s="8" t="n">
        <v>1853.67</v>
      </c>
      <c r="C81" s="8" t="n">
        <v>-759.73</v>
      </c>
      <c r="D81" s="8" t="n">
        <v>0</v>
      </c>
      <c r="E81" s="8" t="n">
        <v>2248.33</v>
      </c>
      <c r="F81" s="8" t="n">
        <v>1856.58</v>
      </c>
      <c r="G81" s="8" t="n">
        <v>-755.88</v>
      </c>
      <c r="H81" s="8" t="n">
        <v>33.92</v>
      </c>
      <c r="I81" s="8" t="n">
        <v>83.532</v>
      </c>
      <c r="J81" s="8" t="n">
        <v>34.26</v>
      </c>
      <c r="K81" s="9" t="n">
        <v>7.8995</v>
      </c>
      <c r="L81" s="9" t="n">
        <v>7.8837</v>
      </c>
      <c r="M81" s="10" t="n">
        <f aca="false">((ref_diam+offset_diam)/2)/(12*3.281)</f>
        <v>0.761962816214569</v>
      </c>
      <c r="N81" s="8"/>
      <c r="O81" s="8" t="n">
        <f aca="false">(J81-M81-surface_margin)/(scaling_factor*(SQRT(K81^2+L81^2+sigma_pa^2)))</f>
        <v>0.849041020502762</v>
      </c>
    </row>
    <row r="82" customFormat="false" ht="15" hidden="false" customHeight="false" outlineLevel="0" collapsed="false">
      <c r="A82" s="0" t="n">
        <v>2280</v>
      </c>
      <c r="B82" s="8" t="n">
        <v>1856.72</v>
      </c>
      <c r="C82" s="8" t="n">
        <v>-789.57</v>
      </c>
      <c r="D82" s="8" t="n">
        <v>0</v>
      </c>
      <c r="E82" s="8" t="n">
        <v>2278.07</v>
      </c>
      <c r="F82" s="8" t="n">
        <v>1859.9</v>
      </c>
      <c r="G82" s="8" t="n">
        <v>-785.28</v>
      </c>
      <c r="H82" s="8" t="n">
        <v>37</v>
      </c>
      <c r="I82" s="8" t="n">
        <v>83.385</v>
      </c>
      <c r="J82" s="8" t="n">
        <v>37.39</v>
      </c>
      <c r="K82" s="9" t="n">
        <v>8.1599</v>
      </c>
      <c r="L82" s="9" t="n">
        <v>8.1444</v>
      </c>
      <c r="M82" s="10" t="n">
        <f aca="false">((ref_diam+offset_diam)/2)/(12*3.281)</f>
        <v>0.761962816214569</v>
      </c>
      <c r="N82" s="8"/>
      <c r="O82" s="8" t="n">
        <f aca="false">(J82-M82-surface_margin)/(scaling_factor*(SQRT(K82^2+L82^2+sigma_pa^2)))</f>
        <v>0.899453020669382</v>
      </c>
    </row>
    <row r="83" customFormat="false" ht="15" hidden="false" customHeight="false" outlineLevel="0" collapsed="false">
      <c r="A83" s="0" t="n">
        <v>2310</v>
      </c>
      <c r="B83" s="8" t="n">
        <v>1859.33</v>
      </c>
      <c r="C83" s="8" t="n">
        <v>-819.46</v>
      </c>
      <c r="D83" s="8" t="n">
        <v>0</v>
      </c>
      <c r="E83" s="8" t="n">
        <v>2307.79</v>
      </c>
      <c r="F83" s="8" t="n">
        <v>1862.21</v>
      </c>
      <c r="G83" s="8" t="n">
        <v>-814.73</v>
      </c>
      <c r="H83" s="8" t="n">
        <v>40.26</v>
      </c>
      <c r="I83" s="8" t="n">
        <v>83.296</v>
      </c>
      <c r="J83" s="8" t="n">
        <v>40.64</v>
      </c>
      <c r="K83" s="9" t="n">
        <v>8.4296</v>
      </c>
      <c r="L83" s="9" t="n">
        <v>8.4143</v>
      </c>
      <c r="M83" s="10" t="n">
        <f aca="false">((ref_diam+offset_diam)/2)/(12*3.281)</f>
        <v>0.761962816214569</v>
      </c>
      <c r="N83" s="8"/>
      <c r="O83" s="8" t="n">
        <f aca="false">(J83-M83-surface_margin)/(scaling_factor*(SQRT(K83^2+L83^2+sigma_pa^2)))</f>
        <v>0.948584505289206</v>
      </c>
    </row>
    <row r="84" customFormat="false" ht="15" hidden="false" customHeight="false" outlineLevel="0" collapsed="false">
      <c r="A84" s="0" t="n">
        <v>2340</v>
      </c>
      <c r="B84" s="8" t="n">
        <v>1861.95</v>
      </c>
      <c r="C84" s="8" t="n">
        <v>-849.34</v>
      </c>
      <c r="D84" s="8" t="n">
        <v>0</v>
      </c>
      <c r="E84" s="8" t="n">
        <v>2337.41</v>
      </c>
      <c r="F84" s="8" t="n">
        <v>1863.5</v>
      </c>
      <c r="G84" s="8" t="n">
        <v>-844.12</v>
      </c>
      <c r="H84" s="8" t="n">
        <v>43.66</v>
      </c>
      <c r="I84" s="8" t="n">
        <v>83.183</v>
      </c>
      <c r="J84" s="8" t="n">
        <v>44</v>
      </c>
      <c r="K84" s="9" t="n">
        <v>8.7048</v>
      </c>
      <c r="L84" s="9" t="n">
        <v>8.6889</v>
      </c>
      <c r="M84" s="10" t="n">
        <f aca="false">((ref_diam+offset_diam)/2)/(12*3.281)</f>
        <v>0.761962816214569</v>
      </c>
      <c r="N84" s="8"/>
      <c r="O84" s="8" t="n">
        <f aca="false">(J84-M84-surface_margin)/(scaling_factor*(SQRT(K84^2+L84^2+sigma_pa^2)))</f>
        <v>0.996640217696561</v>
      </c>
    </row>
    <row r="85" customFormat="false" ht="15" hidden="false" customHeight="false" outlineLevel="0" collapsed="false">
      <c r="A85" s="0" t="n">
        <v>2370</v>
      </c>
      <c r="B85" s="8" t="n">
        <v>1864.56</v>
      </c>
      <c r="C85" s="8" t="n">
        <v>-879.23</v>
      </c>
      <c r="D85" s="8" t="n">
        <v>0</v>
      </c>
      <c r="E85" s="8" t="n">
        <v>2366.96</v>
      </c>
      <c r="F85" s="8" t="n">
        <v>1863.92</v>
      </c>
      <c r="G85" s="8" t="n">
        <v>-873.45</v>
      </c>
      <c r="H85" s="8" t="n">
        <v>47.2</v>
      </c>
      <c r="I85" s="8" t="n">
        <v>83.023</v>
      </c>
      <c r="J85" s="8" t="n">
        <v>47.56</v>
      </c>
      <c r="K85" s="9" t="n">
        <v>8.9693</v>
      </c>
      <c r="L85" s="9" t="n">
        <v>8.9521</v>
      </c>
      <c r="M85" s="10" t="n">
        <f aca="false">((ref_diam+offset_diam)/2)/(12*3.281)</f>
        <v>0.761962816214569</v>
      </c>
      <c r="N85" s="8"/>
      <c r="O85" s="8" t="n">
        <f aca="false">(J85-M85-surface_margin)/(scaling_factor*(SQRT(K85^2+L85^2+sigma_pa^2)))</f>
        <v>1.04754250576994</v>
      </c>
    </row>
    <row r="86" customFormat="false" ht="15" hidden="false" customHeight="false" outlineLevel="0" collapsed="false">
      <c r="A86" s="0" t="n">
        <v>2400</v>
      </c>
      <c r="B86" s="8" t="n">
        <v>1867.18</v>
      </c>
      <c r="C86" s="8" t="n">
        <v>-909.12</v>
      </c>
      <c r="D86" s="8" t="n">
        <v>0</v>
      </c>
      <c r="E86" s="8" t="n">
        <v>2399.14</v>
      </c>
      <c r="F86" s="8" t="n">
        <v>1863.92</v>
      </c>
      <c r="G86" s="8" t="n">
        <v>-905.47</v>
      </c>
      <c r="H86" s="8" t="n">
        <v>50.4</v>
      </c>
      <c r="I86" s="8" t="n">
        <v>85.866</v>
      </c>
      <c r="J86" s="8" t="n">
        <v>50.63</v>
      </c>
      <c r="K86" s="9" t="n">
        <v>9.2572</v>
      </c>
      <c r="L86" s="9" t="n">
        <v>9.2477</v>
      </c>
      <c r="M86" s="10" t="n">
        <f aca="false">((ref_diam+offset_diam)/2)/(12*3.281)</f>
        <v>0.761962816214569</v>
      </c>
      <c r="N86" s="8"/>
      <c r="O86" s="8" t="n">
        <f aca="false">(J86-M86-surface_margin)/(scaling_factor*(SQRT(K86^2+L86^2+sigma_pa^2)))</f>
        <v>1.08154611115932</v>
      </c>
    </row>
    <row r="87" customFormat="false" ht="15" hidden="false" customHeight="false" outlineLevel="0" collapsed="false">
      <c r="A87" s="0" t="n">
        <v>2430</v>
      </c>
      <c r="B87" s="8" t="n">
        <v>1869.79</v>
      </c>
      <c r="C87" s="8" t="n">
        <v>-939</v>
      </c>
      <c r="D87" s="8" t="n">
        <v>0</v>
      </c>
      <c r="E87" s="8" t="n">
        <v>2431.93</v>
      </c>
      <c r="F87" s="8" t="n">
        <v>1863.92</v>
      </c>
      <c r="G87" s="8" t="n">
        <v>-938.23</v>
      </c>
      <c r="H87" s="8" t="n">
        <v>51.82</v>
      </c>
      <c r="I87" s="8" t="n">
        <v>89.143</v>
      </c>
      <c r="J87" s="8" t="n">
        <v>52.16</v>
      </c>
      <c r="K87" s="9" t="n">
        <v>9.5135</v>
      </c>
      <c r="L87" s="9" t="n">
        <v>9.5122</v>
      </c>
      <c r="M87" s="10" t="n">
        <f aca="false">((ref_diam+offset_diam)/2)/(12*3.281)</f>
        <v>0.761962816214569</v>
      </c>
      <c r="N87" s="8"/>
      <c r="O87" s="8" t="n">
        <f aca="false">(J87-M87-surface_margin)/(scaling_factor*(SQRT(K87^2+L87^2+sigma_pa^2)))</f>
        <v>1.08445313113751</v>
      </c>
    </row>
    <row r="88" customFormat="false" ht="15" hidden="false" customHeight="false" outlineLevel="0" collapsed="false">
      <c r="A88" s="0" t="n">
        <v>2460</v>
      </c>
      <c r="B88" s="8" t="n">
        <v>1872.41</v>
      </c>
      <c r="C88" s="8" t="n">
        <v>-968.89</v>
      </c>
      <c r="D88" s="8" t="n">
        <v>0</v>
      </c>
      <c r="E88" s="8" t="n">
        <v>2464.78</v>
      </c>
      <c r="F88" s="8" t="n">
        <v>1863.92</v>
      </c>
      <c r="G88" s="8" t="n">
        <v>-971.07</v>
      </c>
      <c r="H88" s="8" t="n">
        <v>51.37</v>
      </c>
      <c r="I88" s="8" t="n">
        <v>92.428</v>
      </c>
      <c r="J88" s="8" t="n">
        <v>52.12</v>
      </c>
      <c r="K88" s="9" t="n">
        <v>9.7228</v>
      </c>
      <c r="L88" s="9" t="n">
        <v>9.7285</v>
      </c>
      <c r="M88" s="10" t="n">
        <f aca="false">((ref_diam+offset_diam)/2)/(12*3.281)</f>
        <v>0.761962816214569</v>
      </c>
      <c r="N88" s="8"/>
      <c r="O88" s="8" t="n">
        <f aca="false">(J88-M88-surface_margin)/(scaling_factor*(SQRT(K88^2+L88^2+sigma_pa^2)))</f>
        <v>1.05992623965759</v>
      </c>
    </row>
    <row r="89" customFormat="false" ht="15" hidden="false" customHeight="false" outlineLevel="0" collapsed="false">
      <c r="A89" s="0" t="n">
        <v>2490</v>
      </c>
      <c r="B89" s="8" t="n">
        <v>1875.02</v>
      </c>
      <c r="C89" s="8" t="n">
        <v>-998.77</v>
      </c>
      <c r="D89" s="8" t="n">
        <v>0</v>
      </c>
      <c r="E89" s="8" t="n">
        <v>2497.47</v>
      </c>
      <c r="F89" s="8" t="n">
        <v>1863.92</v>
      </c>
      <c r="G89" s="8" t="n">
        <v>-1003.67</v>
      </c>
      <c r="H89" s="8" t="n">
        <v>49.06</v>
      </c>
      <c r="I89" s="8" t="n">
        <v>95.697</v>
      </c>
      <c r="J89" s="8" t="n">
        <v>50.54</v>
      </c>
      <c r="K89" s="9" t="n">
        <v>9.8694</v>
      </c>
      <c r="L89" s="9" t="n">
        <v>9.8808</v>
      </c>
      <c r="M89" s="10" t="n">
        <f aca="false">((ref_diam+offset_diam)/2)/(12*3.281)</f>
        <v>0.761962816214569</v>
      </c>
      <c r="N89" s="8"/>
      <c r="O89" s="8" t="n">
        <f aca="false">(J89-M89-surface_margin)/(scaling_factor*(SQRT(K89^2+L89^2+sigma_pa^2)))</f>
        <v>1.01160200301445</v>
      </c>
    </row>
    <row r="90" customFormat="false" ht="15" hidden="false" customHeight="false" outlineLevel="0" collapsed="false">
      <c r="A90" s="0" t="n">
        <v>2520</v>
      </c>
      <c r="B90" s="8" t="n">
        <v>1877.64</v>
      </c>
      <c r="C90" s="8" t="n">
        <v>-1028.66</v>
      </c>
      <c r="D90" s="8" t="n">
        <v>0</v>
      </c>
      <c r="E90" s="8" t="n">
        <v>2529.79</v>
      </c>
      <c r="F90" s="8" t="n">
        <v>1863.92</v>
      </c>
      <c r="G90" s="8" t="n">
        <v>-1035.72</v>
      </c>
      <c r="H90" s="8" t="n">
        <v>44.95</v>
      </c>
      <c r="I90" s="8" t="n">
        <v>98.928</v>
      </c>
      <c r="J90" s="8" t="n">
        <v>47.52</v>
      </c>
      <c r="K90" s="9" t="n">
        <v>9.9255</v>
      </c>
      <c r="L90" s="9" t="n">
        <v>9.941</v>
      </c>
      <c r="M90" s="10" t="n">
        <f aca="false">((ref_diam+offset_diam)/2)/(12*3.281)</f>
        <v>0.761962816214569</v>
      </c>
      <c r="N90" s="8"/>
      <c r="O90" s="8" t="n">
        <f aca="false">(J90-M90-surface_margin)/(scaling_factor*(SQRT(K90^2+L90^2+sigma_pa^2)))</f>
        <v>0.944303059793785</v>
      </c>
    </row>
    <row r="91" customFormat="false" ht="15" hidden="false" customHeight="false" outlineLevel="0" collapsed="false">
      <c r="A91" s="0" t="n">
        <v>2550</v>
      </c>
      <c r="B91" s="8" t="n">
        <v>1880.25</v>
      </c>
      <c r="C91" s="8" t="n">
        <v>-1058.55</v>
      </c>
      <c r="D91" s="8" t="n">
        <v>0</v>
      </c>
      <c r="E91" s="8" t="n">
        <v>2561.54</v>
      </c>
      <c r="F91" s="8" t="n">
        <v>1863.92</v>
      </c>
      <c r="G91" s="8" t="n">
        <v>-1066.94</v>
      </c>
      <c r="H91" s="8" t="n">
        <v>39.15</v>
      </c>
      <c r="I91" s="8" t="n">
        <v>102.104</v>
      </c>
      <c r="J91" s="8" t="n">
        <v>43.24</v>
      </c>
      <c r="K91" s="9" t="n">
        <v>9.8351</v>
      </c>
      <c r="L91" s="9" t="n">
        <v>9.8532</v>
      </c>
      <c r="M91" s="10" t="n">
        <f aca="false">((ref_diam+offset_diam)/2)/(12*3.281)</f>
        <v>0.761962816214569</v>
      </c>
      <c r="N91" s="8"/>
      <c r="O91" s="8" t="n">
        <f aca="false">(J91-M91-surface_margin)/(scaling_factor*(SQRT(K91^2+L91^2+sigma_pa^2)))</f>
        <v>0.865057550426545</v>
      </c>
    </row>
    <row r="92" customFormat="false" ht="15" hidden="false" customHeight="false" outlineLevel="0" collapsed="false">
      <c r="A92" s="0" t="n">
        <v>2580</v>
      </c>
      <c r="B92" s="8" t="n">
        <v>1882.87</v>
      </c>
      <c r="C92" s="8" t="n">
        <v>-1088.43</v>
      </c>
      <c r="D92" s="8" t="n">
        <v>0</v>
      </c>
      <c r="E92" s="8" t="n">
        <v>2592.57</v>
      </c>
      <c r="F92" s="8" t="n">
        <v>1863.92</v>
      </c>
      <c r="G92" s="8" t="n">
        <v>-1097.08</v>
      </c>
      <c r="H92" s="8" t="n">
        <v>31.83</v>
      </c>
      <c r="I92" s="8" t="n">
        <v>105.206</v>
      </c>
      <c r="J92" s="8" t="n">
        <v>38.04</v>
      </c>
      <c r="K92" s="9" t="n">
        <v>9.477</v>
      </c>
      <c r="L92" s="9" t="n">
        <v>9.4963</v>
      </c>
      <c r="M92" s="10" t="n">
        <f aca="false">((ref_diam+offset_diam)/2)/(12*3.281)</f>
        <v>0.761962816214569</v>
      </c>
      <c r="N92" s="8"/>
      <c r="O92" s="8" t="n">
        <f aca="false">(J92-M92-surface_margin)/(scaling_factor*(SQRT(K92^2+L92^2+sigma_pa^2)))</f>
        <v>0.786948504641048</v>
      </c>
    </row>
    <row r="93" customFormat="false" ht="15" hidden="false" customHeight="false" outlineLevel="0" collapsed="false">
      <c r="A93" s="0" t="n">
        <v>2610</v>
      </c>
      <c r="B93" s="8" t="n">
        <v>1885.48</v>
      </c>
      <c r="C93" s="8" t="n">
        <v>-1118.32</v>
      </c>
      <c r="D93" s="8" t="n">
        <v>0</v>
      </c>
      <c r="E93" s="8" t="n">
        <v>2622.7</v>
      </c>
      <c r="F93" s="8" t="n">
        <v>1863.92</v>
      </c>
      <c r="G93" s="8" t="n">
        <v>-1125.94</v>
      </c>
      <c r="H93" s="8" t="n">
        <v>23.16</v>
      </c>
      <c r="I93" s="8" t="n">
        <v>108.221</v>
      </c>
      <c r="J93" s="8" t="n">
        <v>32.55</v>
      </c>
      <c r="K93" s="9" t="n">
        <v>8.5849</v>
      </c>
      <c r="L93" s="9" t="n">
        <v>8.6033</v>
      </c>
      <c r="M93" s="10" t="n">
        <f aca="false">((ref_diam+offset_diam)/2)/(12*3.281)</f>
        <v>0.761962816214569</v>
      </c>
      <c r="N93" s="8"/>
      <c r="O93" s="8" t="n">
        <f aca="false">(J93-M93-surface_margin)/(scaling_factor*(SQRT(K93^2+L93^2+sigma_pa^2)))</f>
        <v>0.739596251958526</v>
      </c>
    </row>
    <row r="94" customFormat="false" ht="15" hidden="false" customHeight="false" outlineLevel="0" collapsed="false">
      <c r="A94" s="0" t="n">
        <v>2640</v>
      </c>
      <c r="B94" s="8" t="n">
        <v>1888.09</v>
      </c>
      <c r="C94" s="8" t="n">
        <v>-1148.2</v>
      </c>
      <c r="D94" s="8" t="n">
        <v>0</v>
      </c>
      <c r="E94" s="8" t="n">
        <v>2651.54</v>
      </c>
      <c r="F94" s="8" t="n">
        <v>1863.92</v>
      </c>
      <c r="G94" s="8" t="n">
        <v>-1153.13</v>
      </c>
      <c r="H94" s="8" t="n">
        <v>13.57</v>
      </c>
      <c r="I94" s="8" t="n">
        <v>109.969</v>
      </c>
      <c r="J94" s="8" t="n">
        <v>28.16</v>
      </c>
      <c r="K94" s="9" t="n">
        <v>6.7648</v>
      </c>
      <c r="L94" s="9" t="n">
        <v>6.7532</v>
      </c>
      <c r="M94" s="10" t="n">
        <f aca="false">((ref_diam+offset_diam)/2)/(12*3.281)</f>
        <v>0.761962816214569</v>
      </c>
      <c r="N94" s="8"/>
      <c r="O94" s="8" t="n">
        <f aca="false">(J94-M94-surface_margin)/(scaling_factor*(SQRT(K94^2+L94^2+sigma_pa^2)))</f>
        <v>0.80887021388919</v>
      </c>
    </row>
    <row r="95" customFormat="false" ht="15" hidden="false" customHeight="false" outlineLevel="0" collapsed="false">
      <c r="A95" s="0" t="n">
        <v>2670</v>
      </c>
      <c r="B95" s="8" t="n">
        <v>1890.71</v>
      </c>
      <c r="C95" s="8" t="n">
        <v>-1178.09</v>
      </c>
      <c r="D95" s="8" t="n">
        <v>0</v>
      </c>
      <c r="E95" s="8" t="n">
        <v>2679.63</v>
      </c>
      <c r="F95" s="8" t="n">
        <v>1863.92</v>
      </c>
      <c r="G95" s="8" t="n">
        <v>-1179.53</v>
      </c>
      <c r="H95" s="8" t="n">
        <v>3.96</v>
      </c>
      <c r="I95" s="8" t="n">
        <v>110</v>
      </c>
      <c r="J95" s="8" t="n">
        <v>27.12</v>
      </c>
      <c r="K95" s="9" t="n">
        <v>4.5918</v>
      </c>
      <c r="L95" s="9" t="n">
        <v>4.606</v>
      </c>
      <c r="M95" s="10" t="n">
        <f aca="false">((ref_diam+offset_diam)/2)/(12*3.281)</f>
        <v>0.761962816214569</v>
      </c>
      <c r="N95" s="8"/>
      <c r="O95" s="8" t="n">
        <f aca="false">(J95-M95-surface_margin)/(scaling_factor*(SQRT(K95^2+L95^2+sigma_pa^2)))</f>
        <v>1.14136505277278</v>
      </c>
    </row>
    <row r="96" customFormat="false" ht="15" hidden="false" customHeight="false" outlineLevel="0" collapsed="false">
      <c r="A96" s="0" t="n">
        <v>2700</v>
      </c>
      <c r="B96" s="8" t="n">
        <v>1893.32</v>
      </c>
      <c r="C96" s="8" t="n">
        <v>-1207.97</v>
      </c>
      <c r="D96" s="8" t="n">
        <v>0</v>
      </c>
      <c r="E96" s="8" t="n">
        <v>2707.71</v>
      </c>
      <c r="F96" s="8" t="n">
        <v>1863.92</v>
      </c>
      <c r="G96" s="8" t="n">
        <v>-1205.92</v>
      </c>
      <c r="H96" s="8" t="n">
        <v>-5.64</v>
      </c>
      <c r="I96" s="8" t="n">
        <v>290</v>
      </c>
      <c r="J96" s="8" t="n">
        <v>30.01</v>
      </c>
      <c r="K96" s="9" t="n">
        <v>4.6817</v>
      </c>
      <c r="L96" s="9" t="n">
        <v>4.7031</v>
      </c>
      <c r="M96" s="10" t="n">
        <f aca="false">((ref_diam+offset_diam)/2)/(12*3.281)</f>
        <v>0.761962816214569</v>
      </c>
      <c r="N96" s="8"/>
      <c r="O96" s="8" t="n">
        <f aca="false">(J96-M96-surface_margin)/(scaling_factor*(SQRT(K96^2+L96^2+sigma_pa^2)))</f>
        <v>1.24282696926182</v>
      </c>
    </row>
    <row r="97" customFormat="false" ht="15" hidden="false" customHeight="false" outlineLevel="0" collapsed="false">
      <c r="A97" s="0" t="n">
        <v>2730</v>
      </c>
      <c r="B97" s="8" t="n">
        <v>1895.94</v>
      </c>
      <c r="C97" s="8" t="n">
        <v>-1237.86</v>
      </c>
      <c r="D97" s="8" t="n">
        <v>0</v>
      </c>
      <c r="E97" s="8" t="n">
        <v>2735.8</v>
      </c>
      <c r="F97" s="8" t="n">
        <v>1863.92</v>
      </c>
      <c r="G97" s="8" t="n">
        <v>-1232.31</v>
      </c>
      <c r="H97" s="8" t="n">
        <v>-15.25</v>
      </c>
      <c r="I97" s="8" t="n">
        <v>290</v>
      </c>
      <c r="J97" s="8" t="n">
        <v>35.89</v>
      </c>
      <c r="K97" s="9" t="n">
        <v>6.3944</v>
      </c>
      <c r="L97" s="9" t="n">
        <v>6.4177</v>
      </c>
      <c r="M97" s="10" t="n">
        <f aca="false">((ref_diam+offset_diam)/2)/(12*3.281)</f>
        <v>0.761962816214569</v>
      </c>
      <c r="N97" s="8"/>
      <c r="O97" s="8" t="n">
        <f aca="false">(J97-M97-surface_margin)/(scaling_factor*(SQRT(K97^2+L97^2+sigma_pa^2)))</f>
        <v>1.09671679147003</v>
      </c>
    </row>
    <row r="98" customFormat="false" ht="15" hidden="false" customHeight="false" outlineLevel="0" collapsed="false">
      <c r="A98" s="0" t="n">
        <v>2760</v>
      </c>
      <c r="B98" s="8" t="n">
        <v>1898.55</v>
      </c>
      <c r="C98" s="8" t="n">
        <v>-1267.75</v>
      </c>
      <c r="D98" s="8" t="n">
        <v>0</v>
      </c>
      <c r="E98" s="8" t="n">
        <v>2763.88</v>
      </c>
      <c r="F98" s="8" t="n">
        <v>1863.92</v>
      </c>
      <c r="G98" s="8" t="n">
        <v>-1258.7</v>
      </c>
      <c r="H98" s="8" t="n">
        <v>-24.85</v>
      </c>
      <c r="I98" s="8" t="n">
        <v>290</v>
      </c>
      <c r="J98" s="8" t="n">
        <v>43.58</v>
      </c>
      <c r="K98" s="9" t="n">
        <v>7.8899</v>
      </c>
      <c r="L98" s="9" t="n">
        <v>7.9141</v>
      </c>
      <c r="M98" s="10" t="n">
        <f aca="false">((ref_diam+offset_diam)/2)/(12*3.281)</f>
        <v>0.761962816214569</v>
      </c>
      <c r="N98" s="8"/>
      <c r="O98" s="8" t="n">
        <f aca="false">(J98-M98-surface_margin)/(scaling_factor*(SQRT(K98^2+L98^2+sigma_pa^2)))</f>
        <v>1.08597134435569</v>
      </c>
    </row>
    <row r="99" customFormat="false" ht="15" hidden="false" customHeight="false" outlineLevel="0" collapsed="false">
      <c r="A99" s="0" t="n">
        <v>2790</v>
      </c>
      <c r="B99" s="8" t="n">
        <v>1900.91</v>
      </c>
      <c r="C99" s="8" t="n">
        <v>-1297.65</v>
      </c>
      <c r="D99" s="8" t="n">
        <v>0</v>
      </c>
      <c r="E99" s="8" t="n">
        <v>2791.98</v>
      </c>
      <c r="F99" s="8" t="n">
        <v>1863.92</v>
      </c>
      <c r="G99" s="8" t="n">
        <v>-1285.11</v>
      </c>
      <c r="H99" s="8" t="n">
        <v>-34.46</v>
      </c>
      <c r="I99" s="8" t="n">
        <v>290</v>
      </c>
      <c r="J99" s="8" t="n">
        <v>52.09</v>
      </c>
      <c r="K99" s="9" t="n">
        <v>9.0068</v>
      </c>
      <c r="L99" s="9" t="n">
        <v>9.0325</v>
      </c>
      <c r="M99" s="10" t="n">
        <f aca="false">((ref_diam+offset_diam)/2)/(12*3.281)</f>
        <v>0.761962816214569</v>
      </c>
      <c r="N99" s="8"/>
      <c r="O99" s="8" t="n">
        <f aca="false">(J99-M99-surface_margin)/(scaling_factor*(SQRT(K99^2+L99^2+sigma_pa^2)))</f>
        <v>1.14209520042401</v>
      </c>
    </row>
    <row r="100" customFormat="false" ht="15" hidden="false" customHeight="false" outlineLevel="0" collapsed="false">
      <c r="A100" s="0" t="n">
        <v>2820</v>
      </c>
      <c r="B100" s="8" t="n">
        <v>1902.48</v>
      </c>
      <c r="C100" s="8" t="n">
        <v>-1327.61</v>
      </c>
      <c r="D100" s="8" t="n">
        <v>0</v>
      </c>
      <c r="E100" s="8" t="n">
        <v>2820.13</v>
      </c>
      <c r="F100" s="8" t="n">
        <v>1863.92</v>
      </c>
      <c r="G100" s="8" t="n">
        <v>-1311.56</v>
      </c>
      <c r="H100" s="8" t="n">
        <v>-44.09</v>
      </c>
      <c r="I100" s="8" t="n">
        <v>290</v>
      </c>
      <c r="J100" s="8" t="n">
        <v>60.73</v>
      </c>
      <c r="K100" s="9" t="n">
        <v>9.9066</v>
      </c>
      <c r="L100" s="9" t="n">
        <v>9.9351</v>
      </c>
      <c r="M100" s="10" t="n">
        <f aca="false">((ref_diam+offset_diam)/2)/(12*3.281)</f>
        <v>0.761962816214569</v>
      </c>
      <c r="N100" s="8"/>
      <c r="O100" s="8" t="n">
        <f aca="false">(J100-M100-surface_margin)/(scaling_factor*(SQRT(K100^2+L100^2+sigma_pa^2)))</f>
        <v>1.21432174305292</v>
      </c>
    </row>
    <row r="101" customFormat="false" ht="15" hidden="false" customHeight="false" outlineLevel="0" collapsed="false">
      <c r="A101" s="0" t="n">
        <v>2850</v>
      </c>
      <c r="B101" s="8" t="n">
        <v>1903</v>
      </c>
      <c r="C101" s="8" t="n">
        <v>-1357.6</v>
      </c>
      <c r="D101" s="8" t="n">
        <v>0</v>
      </c>
      <c r="E101" s="8" t="n">
        <v>2848.32</v>
      </c>
      <c r="F101" s="8" t="n">
        <v>1863.92</v>
      </c>
      <c r="G101" s="8" t="n">
        <v>-1338.05</v>
      </c>
      <c r="H101" s="8" t="n">
        <v>-53.73</v>
      </c>
      <c r="I101" s="8" t="n">
        <v>290</v>
      </c>
      <c r="J101" s="8" t="n">
        <v>69.26</v>
      </c>
      <c r="K101" s="9" t="n">
        <v>10.6862</v>
      </c>
      <c r="L101" s="9" t="n">
        <v>10.719</v>
      </c>
      <c r="M101" s="10" t="n">
        <f aca="false">((ref_diam+offset_diam)/2)/(12*3.281)</f>
        <v>0.761962816214569</v>
      </c>
      <c r="N101" s="8"/>
      <c r="O101" s="8" t="n">
        <f aca="false">(J101-M101-surface_margin)/(scaling_factor*(SQRT(K101^2+L101^2+sigma_pa^2)))</f>
        <v>1.28665523944047</v>
      </c>
    </row>
    <row r="102" customFormat="false" ht="15" hidden="false" customHeight="false" outlineLevel="0" collapsed="false">
      <c r="A102" s="0" t="n">
        <v>2880</v>
      </c>
      <c r="B102" s="8" t="n">
        <v>1903</v>
      </c>
      <c r="C102" s="8" t="n">
        <v>-1387.6</v>
      </c>
      <c r="D102" s="8" t="n">
        <v>0</v>
      </c>
      <c r="E102" s="8" t="n">
        <v>2850</v>
      </c>
      <c r="F102" s="8" t="n">
        <v>1863.92</v>
      </c>
      <c r="G102" s="8" t="n">
        <v>-1339.63</v>
      </c>
      <c r="H102" s="8" t="n">
        <v>-54.31</v>
      </c>
      <c r="I102" s="8" t="n">
        <v>311.458</v>
      </c>
      <c r="J102" s="8" t="n">
        <v>82.33</v>
      </c>
      <c r="K102" s="9" t="n">
        <v>9.3065</v>
      </c>
      <c r="L102" s="9" t="n">
        <v>9.3999</v>
      </c>
      <c r="M102" s="10" t="n">
        <f aca="false">((ref_diam+offset_diam)/2)/(12*3.281)</f>
        <v>0.761962816214569</v>
      </c>
      <c r="N102" s="8"/>
      <c r="O102" s="8" t="n">
        <f aca="false">(J102-M102-surface_margin)/(scaling_factor*(SQRT(K102^2+L102^2+sigma_pa^2)))</f>
        <v>1.7541270687762</v>
      </c>
    </row>
    <row r="103" customFormat="false" ht="15" hidden="false" customHeight="false" outlineLevel="0" collapsed="false">
      <c r="A103" s="0" t="n">
        <v>2910</v>
      </c>
      <c r="B103" s="8" t="n">
        <v>1903</v>
      </c>
      <c r="C103" s="8" t="n">
        <v>-1417.6</v>
      </c>
      <c r="D103" s="8" t="n">
        <v>0</v>
      </c>
      <c r="E103" s="8" t="n">
        <v>2850</v>
      </c>
      <c r="F103" s="8" t="n">
        <v>1863.92</v>
      </c>
      <c r="G103" s="8" t="n">
        <v>-1339.63</v>
      </c>
      <c r="H103" s="8" t="n">
        <v>-54.31</v>
      </c>
      <c r="I103" s="8" t="n">
        <v>325.145</v>
      </c>
      <c r="J103" s="8" t="n">
        <v>102.75</v>
      </c>
      <c r="K103" s="9" t="n">
        <v>7.7799</v>
      </c>
      <c r="L103" s="9" t="n">
        <v>7.906</v>
      </c>
      <c r="M103" s="10" t="n">
        <f aca="false">((ref_diam+offset_diam)/2)/(12*3.281)</f>
        <v>0.761962816214569</v>
      </c>
      <c r="N103" s="8"/>
      <c r="O103" s="8" t="n">
        <f aca="false">(J103-M103-surface_margin)/(scaling_factor*(SQRT(K103^2+L103^2+sigma_pa^2)))</f>
        <v>2.61669164752373</v>
      </c>
    </row>
    <row r="104" customFormat="false" ht="15" hidden="false" customHeight="false" outlineLevel="0" collapsed="false">
      <c r="A104" s="0" t="n">
        <v>2940</v>
      </c>
      <c r="B104" s="8" t="n">
        <v>1903</v>
      </c>
      <c r="C104" s="8" t="n">
        <v>-1447.6</v>
      </c>
      <c r="D104" s="8" t="n">
        <v>0</v>
      </c>
      <c r="E104" s="8" t="n">
        <v>2850</v>
      </c>
      <c r="F104" s="8" t="n">
        <v>1863.92</v>
      </c>
      <c r="G104" s="8" t="n">
        <v>-1339.63</v>
      </c>
      <c r="H104" s="8" t="n">
        <v>-54.31</v>
      </c>
      <c r="I104" s="8" t="n">
        <v>333.3</v>
      </c>
      <c r="J104" s="8" t="n">
        <v>127.02</v>
      </c>
      <c r="K104" s="9" t="n">
        <v>6.6584</v>
      </c>
      <c r="L104" s="9" t="n">
        <v>6.7954</v>
      </c>
      <c r="M104" s="10" t="n">
        <f aca="false">((ref_diam+offset_diam)/2)/(12*3.281)</f>
        <v>0.761962816214569</v>
      </c>
      <c r="N104" s="8"/>
      <c r="O104" s="8" t="n">
        <f aca="false">(J104-M104-surface_margin)/(scaling_factor*(SQRT(K104^2+L104^2+sigma_pa^2)))</f>
        <v>3.77751680782993</v>
      </c>
    </row>
  </sheetData>
  <sheetProtection sheet="true" password="dd1b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33</v>
      </c>
      <c r="B1" s="0" t="s">
        <v>107</v>
      </c>
    </row>
    <row r="3" customFormat="false" ht="15" hidden="false" customHeight="false" outlineLevel="0" collapsed="false">
      <c r="A3" s="0" t="s">
        <v>35</v>
      </c>
    </row>
    <row r="4" customFormat="false" ht="15" hidden="false" customHeight="false" outlineLevel="0" collapsed="false">
      <c r="A4" s="0" t="s">
        <v>37</v>
      </c>
      <c r="B4" s="0" t="s">
        <v>38</v>
      </c>
    </row>
    <row r="5" customFormat="false" ht="15" hidden="false" customHeight="false" outlineLevel="0" collapsed="false">
      <c r="A5" s="0" t="s">
        <v>42</v>
      </c>
      <c r="B5" s="0" t="s">
        <v>43</v>
      </c>
    </row>
    <row r="6" customFormat="false" ht="15" hidden="false" customHeight="false" outlineLevel="0" collapsed="false">
      <c r="A6" s="0" t="s">
        <v>46</v>
      </c>
      <c r="B6" s="0" t="n">
        <v>0.9996</v>
      </c>
    </row>
    <row r="7" customFormat="false" ht="15" hidden="false" customHeight="false" outlineLevel="0" collapsed="false">
      <c r="A7" s="0" t="s">
        <v>49</v>
      </c>
      <c r="B7" s="0" t="s">
        <v>108</v>
      </c>
    </row>
    <row r="9" customFormat="false" ht="15" hidden="false" customHeight="false" outlineLevel="0" collapsed="false">
      <c r="A9" s="0" t="s">
        <v>56</v>
      </c>
      <c r="B9" s="0" t="s">
        <v>57</v>
      </c>
      <c r="C9" s="0" t="s">
        <v>58</v>
      </c>
      <c r="D9" s="0" t="s">
        <v>59</v>
      </c>
      <c r="E9" s="0" t="s">
        <v>60</v>
      </c>
      <c r="F9" s="0" t="s">
        <v>61</v>
      </c>
      <c r="G9" s="0" t="s">
        <v>62</v>
      </c>
    </row>
    <row r="10" customFormat="false" ht="15" hidden="false" customHeight="false" outlineLevel="0" collapsed="false">
      <c r="B10" s="0" t="s">
        <v>63</v>
      </c>
      <c r="C10" s="0" t="s">
        <v>63</v>
      </c>
      <c r="D10" s="0" t="s">
        <v>63</v>
      </c>
      <c r="E10" s="0" t="s">
        <v>63</v>
      </c>
    </row>
    <row r="11" customFormat="false" ht="15" hidden="false" customHeight="false" outlineLevel="0" collapsed="false">
      <c r="B11" s="0" t="n">
        <v>-50</v>
      </c>
      <c r="C11" s="0" t="n">
        <v>-500</v>
      </c>
      <c r="D11" s="0" t="n">
        <v>499500.2</v>
      </c>
      <c r="E11" s="0" t="n">
        <v>6651516.73</v>
      </c>
      <c r="F11" s="0" t="s">
        <v>109</v>
      </c>
      <c r="G11" s="0" t="s">
        <v>110</v>
      </c>
    </row>
    <row r="13" customFormat="false" ht="15" hidden="false" customHeight="false" outlineLevel="0" collapsed="false">
      <c r="A13" s="0" t="s">
        <v>66</v>
      </c>
    </row>
    <row r="14" customFormat="false" ht="15" hidden="false" customHeight="false" outlineLevel="0" collapsed="false">
      <c r="A14" s="0" t="s">
        <v>66</v>
      </c>
    </row>
    <row r="15" customFormat="false" ht="15" hidden="false" customHeight="false" outlineLevel="0" collapsed="false">
      <c r="B15" s="0" t="s">
        <v>67</v>
      </c>
      <c r="C15" s="0" t="s">
        <v>68</v>
      </c>
      <c r="D15" s="0" t="s">
        <v>69</v>
      </c>
      <c r="E15" s="0" t="s">
        <v>70</v>
      </c>
      <c r="F15" s="0" t="s">
        <v>71</v>
      </c>
      <c r="G15" s="0" t="s">
        <v>72</v>
      </c>
      <c r="H15" s="0" t="s">
        <v>73</v>
      </c>
      <c r="I15" s="0" t="s">
        <v>74</v>
      </c>
      <c r="J15" s="0" t="s">
        <v>75</v>
      </c>
    </row>
    <row r="16" customFormat="false" ht="15" hidden="false" customHeight="false" outlineLevel="0" collapsed="false">
      <c r="B16" s="0" t="s">
        <v>63</v>
      </c>
      <c r="C16" s="0" t="s">
        <v>76</v>
      </c>
      <c r="D16" s="0" t="s">
        <v>76</v>
      </c>
      <c r="E16" s="0" t="s">
        <v>63</v>
      </c>
      <c r="F16" s="0" t="s">
        <v>63</v>
      </c>
      <c r="G16" s="0" t="s">
        <v>63</v>
      </c>
    </row>
    <row r="17" customFormat="false" ht="15" hidden="false" customHeight="false" outlineLevel="0" collapsed="false">
      <c r="B17" s="8" t="n">
        <v>0</v>
      </c>
      <c r="C17" s="8" t="n">
        <v>0</v>
      </c>
      <c r="D17" s="8" t="n">
        <v>0</v>
      </c>
      <c r="E17" s="8" t="n">
        <v>0</v>
      </c>
      <c r="F17" s="8" t="n">
        <v>-50</v>
      </c>
      <c r="G17" s="8" t="n">
        <v>-500</v>
      </c>
      <c r="H17" s="9" t="n">
        <v>0</v>
      </c>
      <c r="I17" s="9" t="n">
        <v>0</v>
      </c>
      <c r="J17" s="9" t="n">
        <v>0</v>
      </c>
    </row>
    <row r="18" customFormat="false" ht="15" hidden="false" customHeight="false" outlineLevel="0" collapsed="false">
      <c r="B18" s="8" t="n">
        <v>1</v>
      </c>
      <c r="C18" s="8" t="n">
        <v>0</v>
      </c>
      <c r="D18" s="8" t="n">
        <v>0</v>
      </c>
      <c r="E18" s="8" t="n">
        <v>1</v>
      </c>
      <c r="F18" s="8" t="n">
        <v>-50</v>
      </c>
      <c r="G18" s="8" t="n">
        <v>-500</v>
      </c>
      <c r="H18" s="9" t="n">
        <v>0.0017</v>
      </c>
      <c r="I18" s="9" t="n">
        <v>0.0017</v>
      </c>
      <c r="J18" s="9" t="n">
        <v>0.35</v>
      </c>
    </row>
    <row r="19" customFormat="false" ht="15" hidden="false" customHeight="false" outlineLevel="0" collapsed="false">
      <c r="B19" s="8" t="n">
        <v>30</v>
      </c>
      <c r="C19" s="8" t="n">
        <v>0</v>
      </c>
      <c r="D19" s="8" t="n">
        <v>0</v>
      </c>
      <c r="E19" s="8" t="n">
        <v>30</v>
      </c>
      <c r="F19" s="8" t="n">
        <v>-50</v>
      </c>
      <c r="G19" s="8" t="n">
        <v>-500</v>
      </c>
      <c r="H19" s="9" t="n">
        <v>0.0537</v>
      </c>
      <c r="I19" s="9" t="n">
        <v>0.0537</v>
      </c>
      <c r="J19" s="9" t="n">
        <v>0.3504</v>
      </c>
    </row>
    <row r="20" customFormat="false" ht="15" hidden="false" customHeight="false" outlineLevel="0" collapsed="false">
      <c r="B20" s="8" t="n">
        <v>60</v>
      </c>
      <c r="C20" s="8" t="n">
        <v>0</v>
      </c>
      <c r="D20" s="8" t="n">
        <v>0</v>
      </c>
      <c r="E20" s="8" t="n">
        <v>60</v>
      </c>
      <c r="F20" s="8" t="n">
        <v>-50</v>
      </c>
      <c r="G20" s="8" t="n">
        <v>-500</v>
      </c>
      <c r="H20" s="9" t="n">
        <v>0.1075</v>
      </c>
      <c r="I20" s="9" t="n">
        <v>0.1075</v>
      </c>
      <c r="J20" s="9" t="n">
        <v>0.3516</v>
      </c>
    </row>
    <row r="21" customFormat="false" ht="15" hidden="false" customHeight="false" outlineLevel="0" collapsed="false">
      <c r="B21" s="8" t="n">
        <v>90</v>
      </c>
      <c r="C21" s="8" t="n">
        <v>0</v>
      </c>
      <c r="D21" s="8" t="n">
        <v>0</v>
      </c>
      <c r="E21" s="8" t="n">
        <v>90</v>
      </c>
      <c r="F21" s="8" t="n">
        <v>-50</v>
      </c>
      <c r="G21" s="8" t="n">
        <v>-500</v>
      </c>
      <c r="H21" s="9" t="n">
        <v>0.1612</v>
      </c>
      <c r="I21" s="9" t="n">
        <v>0.1612</v>
      </c>
      <c r="J21" s="9" t="n">
        <v>0.3536</v>
      </c>
    </row>
    <row r="22" customFormat="false" ht="15" hidden="false" customHeight="false" outlineLevel="0" collapsed="false">
      <c r="B22" s="8" t="n">
        <v>120</v>
      </c>
      <c r="C22" s="8" t="n">
        <v>0</v>
      </c>
      <c r="D22" s="8" t="n">
        <v>0</v>
      </c>
      <c r="E22" s="8" t="n">
        <v>120</v>
      </c>
      <c r="F22" s="8" t="n">
        <v>-50</v>
      </c>
      <c r="G22" s="8" t="n">
        <v>-500</v>
      </c>
      <c r="H22" s="9" t="n">
        <v>0.215</v>
      </c>
      <c r="I22" s="9" t="n">
        <v>0.215</v>
      </c>
      <c r="J22" s="9" t="n">
        <v>0.3564</v>
      </c>
    </row>
    <row r="23" customFormat="false" ht="15" hidden="false" customHeight="false" outlineLevel="0" collapsed="false">
      <c r="B23" s="8" t="n">
        <v>150</v>
      </c>
      <c r="C23" s="8" t="n">
        <v>0</v>
      </c>
      <c r="D23" s="8" t="n">
        <v>0</v>
      </c>
      <c r="E23" s="8" t="n">
        <v>150</v>
      </c>
      <c r="F23" s="8" t="n">
        <v>-50</v>
      </c>
      <c r="G23" s="8" t="n">
        <v>-500</v>
      </c>
      <c r="H23" s="9" t="n">
        <v>0.2688</v>
      </c>
      <c r="I23" s="9" t="n">
        <v>0.2688</v>
      </c>
      <c r="J23" s="9" t="n">
        <v>0.36</v>
      </c>
    </row>
    <row r="24" customFormat="false" ht="15" hidden="false" customHeight="false" outlineLevel="0" collapsed="false">
      <c r="B24" s="8" t="n">
        <v>180</v>
      </c>
      <c r="C24" s="8" t="n">
        <v>0</v>
      </c>
      <c r="D24" s="8" t="n">
        <v>0</v>
      </c>
      <c r="E24" s="8" t="n">
        <v>180</v>
      </c>
      <c r="F24" s="8" t="n">
        <v>-50</v>
      </c>
      <c r="G24" s="8" t="n">
        <v>-500</v>
      </c>
      <c r="H24" s="9" t="n">
        <v>0.3225</v>
      </c>
      <c r="I24" s="9" t="n">
        <v>0.3225</v>
      </c>
      <c r="J24" s="9" t="n">
        <v>0.3643</v>
      </c>
    </row>
    <row r="25" customFormat="false" ht="15" hidden="false" customHeight="false" outlineLevel="0" collapsed="false">
      <c r="B25" s="8" t="n">
        <v>210</v>
      </c>
      <c r="C25" s="8" t="n">
        <v>0</v>
      </c>
      <c r="D25" s="8" t="n">
        <v>0</v>
      </c>
      <c r="E25" s="8" t="n">
        <v>210</v>
      </c>
      <c r="F25" s="8" t="n">
        <v>-50</v>
      </c>
      <c r="G25" s="8" t="n">
        <v>-500</v>
      </c>
      <c r="H25" s="9" t="n">
        <v>0.3763</v>
      </c>
      <c r="I25" s="9" t="n">
        <v>0.3763</v>
      </c>
      <c r="J25" s="9" t="n">
        <v>0.3694</v>
      </c>
    </row>
    <row r="26" customFormat="false" ht="15" hidden="false" customHeight="false" outlineLevel="0" collapsed="false">
      <c r="B26" s="8" t="n">
        <v>240</v>
      </c>
      <c r="C26" s="8" t="n">
        <v>0</v>
      </c>
      <c r="D26" s="8" t="n">
        <v>0</v>
      </c>
      <c r="E26" s="8" t="n">
        <v>240</v>
      </c>
      <c r="F26" s="8" t="n">
        <v>-50</v>
      </c>
      <c r="G26" s="8" t="n">
        <v>-500</v>
      </c>
      <c r="H26" s="9" t="n">
        <v>0.4301</v>
      </c>
      <c r="I26" s="9" t="n">
        <v>0.4301</v>
      </c>
      <c r="J26" s="9" t="n">
        <v>0.3752</v>
      </c>
    </row>
    <row r="27" customFormat="false" ht="15" hidden="false" customHeight="false" outlineLevel="0" collapsed="false">
      <c r="B27" s="8" t="n">
        <v>270</v>
      </c>
      <c r="C27" s="8" t="n">
        <v>0</v>
      </c>
      <c r="D27" s="8" t="n">
        <v>0</v>
      </c>
      <c r="E27" s="8" t="n">
        <v>270</v>
      </c>
      <c r="F27" s="8" t="n">
        <v>-50</v>
      </c>
      <c r="G27" s="8" t="n">
        <v>-500</v>
      </c>
      <c r="H27" s="9" t="n">
        <v>0.4839</v>
      </c>
      <c r="I27" s="9" t="n">
        <v>0.4839</v>
      </c>
      <c r="J27" s="9" t="n">
        <v>0.3817</v>
      </c>
    </row>
    <row r="28" customFormat="false" ht="15" hidden="false" customHeight="false" outlineLevel="0" collapsed="false">
      <c r="B28" s="8" t="n">
        <v>300</v>
      </c>
      <c r="C28" s="8" t="n">
        <v>0</v>
      </c>
      <c r="D28" s="8" t="n">
        <v>0</v>
      </c>
      <c r="E28" s="8" t="n">
        <v>300</v>
      </c>
      <c r="F28" s="8" t="n">
        <v>-50</v>
      </c>
      <c r="G28" s="8" t="n">
        <v>-500</v>
      </c>
      <c r="H28" s="9" t="n">
        <v>0.5376</v>
      </c>
      <c r="I28" s="9" t="n">
        <v>0.5376</v>
      </c>
      <c r="J28" s="9" t="n">
        <v>0.3889</v>
      </c>
    </row>
    <row r="29" customFormat="false" ht="15" hidden="false" customHeight="false" outlineLevel="0" collapsed="false">
      <c r="B29" s="8" t="n">
        <v>330</v>
      </c>
      <c r="C29" s="8" t="n">
        <v>0</v>
      </c>
      <c r="D29" s="8" t="n">
        <v>0</v>
      </c>
      <c r="E29" s="8" t="n">
        <v>330</v>
      </c>
      <c r="F29" s="8" t="n">
        <v>-50</v>
      </c>
      <c r="G29" s="8" t="n">
        <v>-500</v>
      </c>
      <c r="H29" s="9" t="n">
        <v>0.5914</v>
      </c>
      <c r="I29" s="9" t="n">
        <v>0.5914</v>
      </c>
      <c r="J29" s="9" t="n">
        <v>0.3967</v>
      </c>
    </row>
    <row r="30" customFormat="false" ht="15" hidden="false" customHeight="false" outlineLevel="0" collapsed="false">
      <c r="B30" s="8" t="n">
        <v>360</v>
      </c>
      <c r="C30" s="8" t="n">
        <v>0</v>
      </c>
      <c r="D30" s="8" t="n">
        <v>0</v>
      </c>
      <c r="E30" s="8" t="n">
        <v>360</v>
      </c>
      <c r="F30" s="8" t="n">
        <v>-50</v>
      </c>
      <c r="G30" s="8" t="n">
        <v>-500</v>
      </c>
      <c r="H30" s="9" t="n">
        <v>0.6452</v>
      </c>
      <c r="I30" s="9" t="n">
        <v>0.6452</v>
      </c>
      <c r="J30" s="9" t="n">
        <v>0.4052</v>
      </c>
    </row>
    <row r="31" customFormat="false" ht="15" hidden="false" customHeight="false" outlineLevel="0" collapsed="false">
      <c r="B31" s="8" t="n">
        <v>390</v>
      </c>
      <c r="C31" s="8" t="n">
        <v>0</v>
      </c>
      <c r="D31" s="8" t="n">
        <v>0</v>
      </c>
      <c r="E31" s="8" t="n">
        <v>390</v>
      </c>
      <c r="F31" s="8" t="n">
        <v>-50</v>
      </c>
      <c r="G31" s="8" t="n">
        <v>-500</v>
      </c>
      <c r="H31" s="9" t="n">
        <v>0.6989</v>
      </c>
      <c r="I31" s="9" t="n">
        <v>0.6989</v>
      </c>
      <c r="J31" s="9" t="n">
        <v>0.4143</v>
      </c>
    </row>
    <row r="32" customFormat="false" ht="15" hidden="false" customHeight="false" outlineLevel="0" collapsed="false">
      <c r="B32" s="8" t="n">
        <v>420</v>
      </c>
      <c r="C32" s="8" t="n">
        <v>0</v>
      </c>
      <c r="D32" s="8" t="n">
        <v>0</v>
      </c>
      <c r="E32" s="8" t="n">
        <v>420</v>
      </c>
      <c r="F32" s="8" t="n">
        <v>-50</v>
      </c>
      <c r="G32" s="8" t="n">
        <v>-500</v>
      </c>
      <c r="H32" s="9" t="n">
        <v>0.7527</v>
      </c>
      <c r="I32" s="9" t="n">
        <v>0.7527</v>
      </c>
      <c r="J32" s="9" t="n">
        <v>0.424</v>
      </c>
    </row>
    <row r="33" customFormat="false" ht="15" hidden="false" customHeight="false" outlineLevel="0" collapsed="false">
      <c r="B33" s="8" t="n">
        <v>450</v>
      </c>
      <c r="C33" s="8" t="n">
        <v>0</v>
      </c>
      <c r="D33" s="8" t="n">
        <v>0</v>
      </c>
      <c r="E33" s="8" t="n">
        <v>450</v>
      </c>
      <c r="F33" s="8" t="n">
        <v>-50</v>
      </c>
      <c r="G33" s="8" t="n">
        <v>-500</v>
      </c>
      <c r="H33" s="9" t="n">
        <v>0.8065</v>
      </c>
      <c r="I33" s="9" t="n">
        <v>0.8065</v>
      </c>
      <c r="J33" s="9" t="n">
        <v>0.4342</v>
      </c>
    </row>
    <row r="34" customFormat="false" ht="15" hidden="false" customHeight="false" outlineLevel="0" collapsed="false">
      <c r="B34" s="8" t="n">
        <v>480</v>
      </c>
      <c r="C34" s="8" t="n">
        <v>0</v>
      </c>
      <c r="D34" s="8" t="n">
        <v>0</v>
      </c>
      <c r="E34" s="8" t="n">
        <v>480</v>
      </c>
      <c r="F34" s="8" t="n">
        <v>-50</v>
      </c>
      <c r="G34" s="8" t="n">
        <v>-500</v>
      </c>
      <c r="H34" s="9" t="n">
        <v>0.8602</v>
      </c>
      <c r="I34" s="9" t="n">
        <v>0.8602</v>
      </c>
      <c r="J34" s="9" t="n">
        <v>0.4451</v>
      </c>
    </row>
    <row r="35" customFormat="false" ht="15" hidden="false" customHeight="false" outlineLevel="0" collapsed="false">
      <c r="B35" s="8" t="n">
        <v>510</v>
      </c>
      <c r="C35" s="8" t="n">
        <v>0</v>
      </c>
      <c r="D35" s="8" t="n">
        <v>0</v>
      </c>
      <c r="E35" s="8" t="n">
        <v>510</v>
      </c>
      <c r="F35" s="8" t="n">
        <v>-50</v>
      </c>
      <c r="G35" s="8" t="n">
        <v>-500</v>
      </c>
      <c r="H35" s="9" t="n">
        <v>0.914</v>
      </c>
      <c r="I35" s="9" t="n">
        <v>0.914</v>
      </c>
      <c r="J35" s="9" t="n">
        <v>0.4564</v>
      </c>
    </row>
    <row r="36" customFormat="false" ht="15" hidden="false" customHeight="false" outlineLevel="0" collapsed="false">
      <c r="B36" s="8" t="n">
        <v>540</v>
      </c>
      <c r="C36" s="8" t="n">
        <v>0</v>
      </c>
      <c r="D36" s="8" t="n">
        <v>0</v>
      </c>
      <c r="E36" s="8" t="n">
        <v>540</v>
      </c>
      <c r="F36" s="8" t="n">
        <v>-50</v>
      </c>
      <c r="G36" s="8" t="n">
        <v>-500</v>
      </c>
      <c r="H36" s="9" t="n">
        <v>0.9678</v>
      </c>
      <c r="I36" s="9" t="n">
        <v>0.9678</v>
      </c>
      <c r="J36" s="9" t="n">
        <v>0.4683</v>
      </c>
    </row>
    <row r="37" customFormat="false" ht="15" hidden="false" customHeight="false" outlineLevel="0" collapsed="false">
      <c r="B37" s="8" t="n">
        <v>570</v>
      </c>
      <c r="C37" s="8" t="n">
        <v>0</v>
      </c>
      <c r="D37" s="8" t="n">
        <v>0</v>
      </c>
      <c r="E37" s="8" t="n">
        <v>570</v>
      </c>
      <c r="F37" s="8" t="n">
        <v>-50</v>
      </c>
      <c r="G37" s="8" t="n">
        <v>-500</v>
      </c>
      <c r="H37" s="9" t="n">
        <v>1.0216</v>
      </c>
      <c r="I37" s="9" t="n">
        <v>1.0216</v>
      </c>
      <c r="J37" s="9" t="n">
        <v>0.4806</v>
      </c>
    </row>
    <row r="38" customFormat="false" ht="15" hidden="false" customHeight="false" outlineLevel="0" collapsed="false">
      <c r="B38" s="8" t="n">
        <v>600</v>
      </c>
      <c r="C38" s="8" t="n">
        <v>0</v>
      </c>
      <c r="D38" s="8" t="n">
        <v>0</v>
      </c>
      <c r="E38" s="8" t="n">
        <v>600</v>
      </c>
      <c r="F38" s="8" t="n">
        <v>-50</v>
      </c>
      <c r="G38" s="8" t="n">
        <v>-500</v>
      </c>
      <c r="H38" s="9" t="n">
        <v>1.0753</v>
      </c>
      <c r="I38" s="9" t="n">
        <v>1.0753</v>
      </c>
      <c r="J38" s="9" t="n">
        <v>0.4935</v>
      </c>
    </row>
    <row r="39" customFormat="false" ht="15" hidden="false" customHeight="false" outlineLevel="0" collapsed="false">
      <c r="B39" s="8" t="n">
        <v>630</v>
      </c>
      <c r="C39" s="8" t="n">
        <v>0</v>
      </c>
      <c r="D39" s="8" t="n">
        <v>0</v>
      </c>
      <c r="E39" s="8" t="n">
        <v>630</v>
      </c>
      <c r="F39" s="8" t="n">
        <v>-50</v>
      </c>
      <c r="G39" s="8" t="n">
        <v>-500</v>
      </c>
      <c r="H39" s="9" t="n">
        <v>1.1291</v>
      </c>
      <c r="I39" s="9" t="n">
        <v>1.1291</v>
      </c>
      <c r="J39" s="9" t="n">
        <v>0.5068</v>
      </c>
    </row>
    <row r="40" customFormat="false" ht="15" hidden="false" customHeight="false" outlineLevel="0" collapsed="false">
      <c r="B40" s="8" t="n">
        <v>660</v>
      </c>
      <c r="C40" s="8" t="n">
        <v>0</v>
      </c>
      <c r="D40" s="8" t="n">
        <v>0</v>
      </c>
      <c r="E40" s="8" t="n">
        <v>660</v>
      </c>
      <c r="F40" s="8" t="n">
        <v>-50</v>
      </c>
      <c r="G40" s="8" t="n">
        <v>-500</v>
      </c>
      <c r="H40" s="9" t="n">
        <v>1.1829</v>
      </c>
      <c r="I40" s="9" t="n">
        <v>1.1829</v>
      </c>
      <c r="J40" s="9" t="n">
        <v>0.5205</v>
      </c>
    </row>
    <row r="41" customFormat="false" ht="15" hidden="false" customHeight="false" outlineLevel="0" collapsed="false">
      <c r="B41" s="8" t="n">
        <v>690</v>
      </c>
      <c r="C41" s="8" t="n">
        <v>0</v>
      </c>
      <c r="D41" s="8" t="n">
        <v>0</v>
      </c>
      <c r="E41" s="8" t="n">
        <v>690</v>
      </c>
      <c r="F41" s="8" t="n">
        <v>-50</v>
      </c>
      <c r="G41" s="8" t="n">
        <v>-500</v>
      </c>
      <c r="H41" s="9" t="n">
        <v>1.2366</v>
      </c>
      <c r="I41" s="9" t="n">
        <v>1.2366</v>
      </c>
      <c r="J41" s="9" t="n">
        <v>0.5348</v>
      </c>
    </row>
    <row r="42" customFormat="false" ht="15" hidden="false" customHeight="false" outlineLevel="0" collapsed="false">
      <c r="B42" s="8" t="n">
        <v>720</v>
      </c>
      <c r="C42" s="8" t="n">
        <v>0</v>
      </c>
      <c r="D42" s="8" t="n">
        <v>0</v>
      </c>
      <c r="E42" s="8" t="n">
        <v>720</v>
      </c>
      <c r="F42" s="8" t="n">
        <v>-50</v>
      </c>
      <c r="G42" s="8" t="n">
        <v>-500</v>
      </c>
      <c r="H42" s="9" t="n">
        <v>1.2904</v>
      </c>
      <c r="I42" s="9" t="n">
        <v>1.2904</v>
      </c>
      <c r="J42" s="9" t="n">
        <v>0.5494</v>
      </c>
    </row>
    <row r="43" customFormat="false" ht="15" hidden="false" customHeight="false" outlineLevel="0" collapsed="false">
      <c r="B43" s="8" t="n">
        <v>750</v>
      </c>
      <c r="C43" s="8" t="n">
        <v>0</v>
      </c>
      <c r="D43" s="8" t="n">
        <v>0</v>
      </c>
      <c r="E43" s="8" t="n">
        <v>750</v>
      </c>
      <c r="F43" s="8" t="n">
        <v>-50</v>
      </c>
      <c r="G43" s="8" t="n">
        <v>-500</v>
      </c>
      <c r="H43" s="9" t="n">
        <v>1.3442</v>
      </c>
      <c r="I43" s="9" t="n">
        <v>1.3442</v>
      </c>
      <c r="J43" s="9" t="n">
        <v>0.5645</v>
      </c>
    </row>
    <row r="44" customFormat="false" ht="15" hidden="false" customHeight="false" outlineLevel="0" collapsed="false">
      <c r="B44" s="8" t="n">
        <v>780</v>
      </c>
      <c r="C44" s="8" t="n">
        <v>0</v>
      </c>
      <c r="D44" s="8" t="n">
        <v>0</v>
      </c>
      <c r="E44" s="8" t="n">
        <v>780</v>
      </c>
      <c r="F44" s="8" t="n">
        <v>-50</v>
      </c>
      <c r="G44" s="8" t="n">
        <v>-500</v>
      </c>
      <c r="H44" s="9" t="n">
        <v>1.398</v>
      </c>
      <c r="I44" s="9" t="n">
        <v>1.398</v>
      </c>
      <c r="J44" s="9" t="n">
        <v>0.58</v>
      </c>
    </row>
    <row r="45" customFormat="false" ht="15" hidden="false" customHeight="false" outlineLevel="0" collapsed="false">
      <c r="B45" s="8" t="n">
        <v>810</v>
      </c>
      <c r="C45" s="8" t="n">
        <v>0</v>
      </c>
      <c r="D45" s="8" t="n">
        <v>0</v>
      </c>
      <c r="E45" s="8" t="n">
        <v>810</v>
      </c>
      <c r="F45" s="8" t="n">
        <v>-50</v>
      </c>
      <c r="G45" s="8" t="n">
        <v>-500</v>
      </c>
      <c r="H45" s="9" t="n">
        <v>1.4517</v>
      </c>
      <c r="I45" s="9" t="n">
        <v>1.4517</v>
      </c>
      <c r="J45" s="9" t="n">
        <v>0.596</v>
      </c>
    </row>
    <row r="46" customFormat="false" ht="15" hidden="false" customHeight="false" outlineLevel="0" collapsed="false">
      <c r="B46" s="8" t="n">
        <v>840</v>
      </c>
      <c r="C46" s="8" t="n">
        <v>0</v>
      </c>
      <c r="D46" s="8" t="n">
        <v>0</v>
      </c>
      <c r="E46" s="8" t="n">
        <v>840</v>
      </c>
      <c r="F46" s="8" t="n">
        <v>-50</v>
      </c>
      <c r="G46" s="8" t="n">
        <v>-500</v>
      </c>
      <c r="H46" s="9" t="n">
        <v>1.5055</v>
      </c>
      <c r="I46" s="9" t="n">
        <v>1.5055</v>
      </c>
      <c r="J46" s="9" t="n">
        <v>0.6123</v>
      </c>
    </row>
    <row r="47" customFormat="false" ht="15" hidden="false" customHeight="false" outlineLevel="0" collapsed="false">
      <c r="B47" s="8" t="n">
        <v>870</v>
      </c>
      <c r="C47" s="8" t="n">
        <v>0</v>
      </c>
      <c r="D47" s="8" t="n">
        <v>0</v>
      </c>
      <c r="E47" s="8" t="n">
        <v>870</v>
      </c>
      <c r="F47" s="8" t="n">
        <v>-50</v>
      </c>
      <c r="G47" s="8" t="n">
        <v>-500</v>
      </c>
      <c r="H47" s="9" t="n">
        <v>1.5593</v>
      </c>
      <c r="I47" s="9" t="n">
        <v>1.5593</v>
      </c>
      <c r="J47" s="9" t="n">
        <v>0.629</v>
      </c>
    </row>
    <row r="48" customFormat="false" ht="15" hidden="false" customHeight="false" outlineLevel="0" collapsed="false">
      <c r="B48" s="8" t="n">
        <v>900</v>
      </c>
      <c r="C48" s="8" t="n">
        <v>0</v>
      </c>
      <c r="D48" s="8" t="n">
        <v>0</v>
      </c>
      <c r="E48" s="8" t="n">
        <v>900</v>
      </c>
      <c r="F48" s="8" t="n">
        <v>-50</v>
      </c>
      <c r="G48" s="8" t="n">
        <v>-500</v>
      </c>
      <c r="H48" s="9" t="n">
        <v>1.613</v>
      </c>
      <c r="I48" s="9" t="n">
        <v>1.613</v>
      </c>
      <c r="J48" s="9" t="n">
        <v>0.6462</v>
      </c>
    </row>
    <row r="49" customFormat="false" ht="15" hidden="false" customHeight="false" outlineLevel="0" collapsed="false">
      <c r="B49" s="8" t="n">
        <v>930</v>
      </c>
      <c r="C49" s="8" t="n">
        <v>0</v>
      </c>
      <c r="D49" s="8" t="n">
        <v>0</v>
      </c>
      <c r="E49" s="8" t="n">
        <v>930</v>
      </c>
      <c r="F49" s="8" t="n">
        <v>-50</v>
      </c>
      <c r="G49" s="8" t="n">
        <v>-500</v>
      </c>
      <c r="H49" s="9" t="n">
        <v>1.6668</v>
      </c>
      <c r="I49" s="9" t="n">
        <v>1.6668</v>
      </c>
      <c r="J49" s="9" t="n">
        <v>0.6637</v>
      </c>
    </row>
    <row r="50" customFormat="false" ht="15" hidden="false" customHeight="false" outlineLevel="0" collapsed="false">
      <c r="B50" s="8" t="n">
        <v>960</v>
      </c>
      <c r="C50" s="8" t="n">
        <v>0</v>
      </c>
      <c r="D50" s="8" t="n">
        <v>0</v>
      </c>
      <c r="E50" s="8" t="n">
        <v>960</v>
      </c>
      <c r="F50" s="8" t="n">
        <v>-50</v>
      </c>
      <c r="G50" s="8" t="n">
        <v>-500</v>
      </c>
      <c r="H50" s="9" t="n">
        <v>1.7206</v>
      </c>
      <c r="I50" s="9" t="n">
        <v>1.7206</v>
      </c>
      <c r="J50" s="9" t="n">
        <v>0.6816</v>
      </c>
    </row>
    <row r="51" customFormat="false" ht="15" hidden="false" customHeight="false" outlineLevel="0" collapsed="false">
      <c r="B51" s="8" t="n">
        <v>990</v>
      </c>
      <c r="C51" s="8" t="n">
        <v>0</v>
      </c>
      <c r="D51" s="8" t="n">
        <v>0</v>
      </c>
      <c r="E51" s="8" t="n">
        <v>990</v>
      </c>
      <c r="F51" s="8" t="n">
        <v>-50</v>
      </c>
      <c r="G51" s="8" t="n">
        <v>-500</v>
      </c>
      <c r="H51" s="9" t="n">
        <v>1.7743</v>
      </c>
      <c r="I51" s="9" t="n">
        <v>1.7743</v>
      </c>
      <c r="J51" s="9" t="n">
        <v>0.6999</v>
      </c>
    </row>
    <row r="52" customFormat="false" ht="15" hidden="false" customHeight="false" outlineLevel="0" collapsed="false">
      <c r="B52" s="8" t="n">
        <v>1020</v>
      </c>
      <c r="C52" s="8" t="n">
        <v>1.33</v>
      </c>
      <c r="D52" s="8" t="n">
        <v>145</v>
      </c>
      <c r="E52" s="8" t="n">
        <v>1020</v>
      </c>
      <c r="F52" s="8" t="n">
        <v>-50.29</v>
      </c>
      <c r="G52" s="8" t="n">
        <v>-499.8</v>
      </c>
      <c r="H52" s="9" t="n">
        <v>1.8252</v>
      </c>
      <c r="I52" s="9" t="n">
        <v>1.8256</v>
      </c>
      <c r="J52" s="9" t="n">
        <v>0.7197</v>
      </c>
    </row>
    <row r="53" customFormat="false" ht="15" hidden="false" customHeight="false" outlineLevel="0" collapsed="false">
      <c r="B53" s="8" t="n">
        <v>1050</v>
      </c>
      <c r="C53" s="8" t="n">
        <v>3.33</v>
      </c>
      <c r="D53" s="8" t="n">
        <v>145</v>
      </c>
      <c r="E53" s="8" t="n">
        <v>1049.97</v>
      </c>
      <c r="F53" s="8" t="n">
        <v>-51.28</v>
      </c>
      <c r="G53" s="8" t="n">
        <v>-499.1</v>
      </c>
      <c r="H53" s="9" t="n">
        <v>1.8719</v>
      </c>
      <c r="I53" s="9" t="n">
        <v>1.8745</v>
      </c>
      <c r="J53" s="9" t="n">
        <v>0.7444</v>
      </c>
    </row>
    <row r="54" customFormat="false" ht="15" hidden="false" customHeight="false" outlineLevel="0" collapsed="false">
      <c r="B54" s="8" t="n">
        <v>1080</v>
      </c>
      <c r="C54" s="8" t="n">
        <v>5.33</v>
      </c>
      <c r="D54" s="8" t="n">
        <v>145</v>
      </c>
      <c r="E54" s="8" t="n">
        <v>1079.88</v>
      </c>
      <c r="F54" s="8" t="n">
        <v>-53.14</v>
      </c>
      <c r="G54" s="8" t="n">
        <v>-497.8</v>
      </c>
      <c r="H54" s="9" t="n">
        <v>1.9168</v>
      </c>
      <c r="I54" s="9" t="n">
        <v>1.9237</v>
      </c>
      <c r="J54" s="9" t="n">
        <v>0.7741</v>
      </c>
    </row>
    <row r="55" customFormat="false" ht="15" hidden="false" customHeight="false" outlineLevel="0" collapsed="false">
      <c r="B55" s="8" t="n">
        <v>1110</v>
      </c>
      <c r="C55" s="8" t="n">
        <v>7.33</v>
      </c>
      <c r="D55" s="8" t="n">
        <v>145</v>
      </c>
      <c r="E55" s="8" t="n">
        <v>1109.7</v>
      </c>
      <c r="F55" s="8" t="n">
        <v>-55.85</v>
      </c>
      <c r="G55" s="8" t="n">
        <v>-495.9</v>
      </c>
      <c r="H55" s="9" t="n">
        <v>1.9598</v>
      </c>
      <c r="I55" s="9" t="n">
        <v>1.9736</v>
      </c>
      <c r="J55" s="9" t="n">
        <v>0.8087</v>
      </c>
    </row>
    <row r="56" customFormat="false" ht="15" hidden="false" customHeight="false" outlineLevel="0" collapsed="false">
      <c r="B56" s="8" t="n">
        <v>1140</v>
      </c>
      <c r="C56" s="8" t="n">
        <v>9.33</v>
      </c>
      <c r="D56" s="8" t="n">
        <v>145</v>
      </c>
      <c r="E56" s="8" t="n">
        <v>1139.38</v>
      </c>
      <c r="F56" s="8" t="n">
        <v>-59.41</v>
      </c>
      <c r="G56" s="8" t="n">
        <v>-493.41</v>
      </c>
      <c r="H56" s="9" t="n">
        <v>2.0008</v>
      </c>
      <c r="I56" s="9" t="n">
        <v>2.0243</v>
      </c>
      <c r="J56" s="9" t="n">
        <v>0.8478</v>
      </c>
    </row>
    <row r="57" customFormat="false" ht="15" hidden="false" customHeight="false" outlineLevel="0" collapsed="false">
      <c r="B57" s="8" t="n">
        <v>1170</v>
      </c>
      <c r="C57" s="8" t="n">
        <v>11.33</v>
      </c>
      <c r="D57" s="8" t="n">
        <v>145</v>
      </c>
      <c r="E57" s="8" t="n">
        <v>1168.89</v>
      </c>
      <c r="F57" s="8" t="n">
        <v>-63.82</v>
      </c>
      <c r="G57" s="8" t="n">
        <v>-490.33</v>
      </c>
      <c r="H57" s="9" t="n">
        <v>2.0399</v>
      </c>
      <c r="I57" s="9" t="n">
        <v>2.0765</v>
      </c>
      <c r="J57" s="9" t="n">
        <v>0.891</v>
      </c>
    </row>
    <row r="58" customFormat="false" ht="15" hidden="false" customHeight="false" outlineLevel="0" collapsed="false">
      <c r="B58" s="8" t="n">
        <v>1200</v>
      </c>
      <c r="C58" s="8" t="n">
        <v>13.33</v>
      </c>
      <c r="D58" s="8" t="n">
        <v>145</v>
      </c>
      <c r="E58" s="8" t="n">
        <v>1198.2</v>
      </c>
      <c r="F58" s="8" t="n">
        <v>-69.06</v>
      </c>
      <c r="G58" s="8" t="n">
        <v>-486.65</v>
      </c>
      <c r="H58" s="9" t="n">
        <v>2.0771</v>
      </c>
      <c r="I58" s="9" t="n">
        <v>2.1307</v>
      </c>
      <c r="J58" s="9" t="n">
        <v>0.938</v>
      </c>
    </row>
    <row r="59" customFormat="false" ht="15" hidden="false" customHeight="false" outlineLevel="0" collapsed="false">
      <c r="B59" s="8" t="n">
        <v>1230</v>
      </c>
      <c r="C59" s="8" t="n">
        <v>15.33</v>
      </c>
      <c r="D59" s="8" t="n">
        <v>145</v>
      </c>
      <c r="E59" s="8" t="n">
        <v>1227.27</v>
      </c>
      <c r="F59" s="8" t="n">
        <v>-75.14</v>
      </c>
      <c r="G59" s="8" t="n">
        <v>-482.39</v>
      </c>
      <c r="H59" s="9" t="n">
        <v>2.1123</v>
      </c>
      <c r="I59" s="9" t="n">
        <v>2.1875</v>
      </c>
      <c r="J59" s="9" t="n">
        <v>0.9884</v>
      </c>
    </row>
    <row r="60" customFormat="false" ht="15" hidden="false" customHeight="false" outlineLevel="0" collapsed="false">
      <c r="B60" s="8" t="n">
        <v>1260</v>
      </c>
      <c r="C60" s="8" t="n">
        <v>17.33</v>
      </c>
      <c r="D60" s="8" t="n">
        <v>145</v>
      </c>
      <c r="E60" s="8" t="n">
        <v>1256.05</v>
      </c>
      <c r="F60" s="8" t="n">
        <v>-82.05</v>
      </c>
      <c r="G60" s="8" t="n">
        <v>-477.56</v>
      </c>
      <c r="H60" s="9" t="n">
        <v>2.1457</v>
      </c>
      <c r="I60" s="9" t="n">
        <v>2.2475</v>
      </c>
      <c r="J60" s="9" t="n">
        <v>1.0418</v>
      </c>
    </row>
    <row r="61" customFormat="false" ht="15" hidden="false" customHeight="false" outlineLevel="0" collapsed="false">
      <c r="B61" s="8" t="n">
        <v>1290</v>
      </c>
      <c r="C61" s="8" t="n">
        <v>19.33</v>
      </c>
      <c r="D61" s="8" t="n">
        <v>145</v>
      </c>
      <c r="E61" s="8" t="n">
        <v>1284.53</v>
      </c>
      <c r="F61" s="8" t="n">
        <v>-89.78</v>
      </c>
      <c r="G61" s="8" t="n">
        <v>-472.14</v>
      </c>
      <c r="H61" s="9" t="n">
        <v>2.1771</v>
      </c>
      <c r="I61" s="9" t="n">
        <v>2.3116</v>
      </c>
      <c r="J61" s="9" t="n">
        <v>1.098</v>
      </c>
    </row>
    <row r="62" customFormat="false" ht="15" hidden="false" customHeight="false" outlineLevel="0" collapsed="false">
      <c r="B62" s="8" t="n">
        <v>1320</v>
      </c>
      <c r="C62" s="8" t="n">
        <v>21.33</v>
      </c>
      <c r="D62" s="8" t="n">
        <v>145</v>
      </c>
      <c r="E62" s="8" t="n">
        <v>1312.66</v>
      </c>
      <c r="F62" s="8" t="n">
        <v>-98.32</v>
      </c>
      <c r="G62" s="8" t="n">
        <v>-466.17</v>
      </c>
      <c r="H62" s="9" t="n">
        <v>2.2069</v>
      </c>
      <c r="I62" s="9" t="n">
        <v>2.3806</v>
      </c>
      <c r="J62" s="9" t="n">
        <v>1.1566</v>
      </c>
    </row>
    <row r="63" customFormat="false" ht="15" hidden="false" customHeight="false" outlineLevel="0" collapsed="false">
      <c r="B63" s="8" t="n">
        <v>1350</v>
      </c>
      <c r="C63" s="8" t="n">
        <v>23.33</v>
      </c>
      <c r="D63" s="8" t="n">
        <v>145</v>
      </c>
      <c r="E63" s="8" t="n">
        <v>1340.41</v>
      </c>
      <c r="F63" s="8" t="n">
        <v>-107.66</v>
      </c>
      <c r="G63" s="8" t="n">
        <v>-459.63</v>
      </c>
      <c r="H63" s="9" t="n">
        <v>2.2349</v>
      </c>
      <c r="I63" s="9" t="n">
        <v>2.4552</v>
      </c>
      <c r="J63" s="9" t="n">
        <v>1.2174</v>
      </c>
    </row>
    <row r="64" customFormat="false" ht="15" hidden="false" customHeight="false" outlineLevel="0" collapsed="false">
      <c r="B64" s="8" t="n">
        <v>1380</v>
      </c>
      <c r="C64" s="8" t="n">
        <v>25.33</v>
      </c>
      <c r="D64" s="8" t="n">
        <v>145</v>
      </c>
      <c r="E64" s="8" t="n">
        <v>1367.74</v>
      </c>
      <c r="F64" s="8" t="n">
        <v>-117.78</v>
      </c>
      <c r="G64" s="8" t="n">
        <v>-452.54</v>
      </c>
      <c r="H64" s="9" t="n">
        <v>2.2614</v>
      </c>
      <c r="I64" s="9" t="n">
        <v>2.5363</v>
      </c>
      <c r="J64" s="9" t="n">
        <v>1.28</v>
      </c>
    </row>
    <row r="65" customFormat="false" ht="15" hidden="false" customHeight="false" outlineLevel="0" collapsed="false">
      <c r="B65" s="8" t="n">
        <v>1410</v>
      </c>
      <c r="C65" s="8" t="n">
        <v>27.33</v>
      </c>
      <c r="D65" s="8" t="n">
        <v>145</v>
      </c>
      <c r="E65" s="8" t="n">
        <v>1394.63</v>
      </c>
      <c r="F65" s="8" t="n">
        <v>-128.68</v>
      </c>
      <c r="G65" s="8" t="n">
        <v>-444.91</v>
      </c>
      <c r="H65" s="9" t="n">
        <v>2.2864</v>
      </c>
      <c r="I65" s="9" t="n">
        <v>2.6247</v>
      </c>
      <c r="J65" s="9" t="n">
        <v>1.3442</v>
      </c>
    </row>
    <row r="66" customFormat="false" ht="15" hidden="false" customHeight="false" outlineLevel="0" collapsed="false">
      <c r="B66" s="8" t="n">
        <v>1440</v>
      </c>
      <c r="C66" s="8" t="n">
        <v>29.33</v>
      </c>
      <c r="D66" s="8" t="n">
        <v>145</v>
      </c>
      <c r="E66" s="8" t="n">
        <v>1421.03</v>
      </c>
      <c r="F66" s="8" t="n">
        <v>-140.34</v>
      </c>
      <c r="G66" s="8" t="n">
        <v>-436.74</v>
      </c>
      <c r="H66" s="9" t="n">
        <v>2.3101</v>
      </c>
      <c r="I66" s="9" t="n">
        <v>2.721</v>
      </c>
      <c r="J66" s="9" t="n">
        <v>1.4099</v>
      </c>
    </row>
    <row r="67" customFormat="false" ht="15" hidden="false" customHeight="false" outlineLevel="0" collapsed="false">
      <c r="B67" s="8" t="n">
        <v>1470</v>
      </c>
      <c r="C67" s="8" t="n">
        <v>31.33</v>
      </c>
      <c r="D67" s="8" t="n">
        <v>145</v>
      </c>
      <c r="E67" s="8" t="n">
        <v>1446.93</v>
      </c>
      <c r="F67" s="8" t="n">
        <v>-152.75</v>
      </c>
      <c r="G67" s="8" t="n">
        <v>-428.05</v>
      </c>
      <c r="H67" s="9" t="n">
        <v>2.3325</v>
      </c>
      <c r="I67" s="9" t="n">
        <v>2.826</v>
      </c>
      <c r="J67" s="9" t="n">
        <v>1.4768</v>
      </c>
    </row>
    <row r="68" customFormat="false" ht="15" hidden="false" customHeight="false" outlineLevel="0" collapsed="false">
      <c r="B68" s="8" t="n">
        <v>1500</v>
      </c>
      <c r="C68" s="8" t="n">
        <v>33.33</v>
      </c>
      <c r="D68" s="8" t="n">
        <v>145</v>
      </c>
      <c r="E68" s="8" t="n">
        <v>1472.28</v>
      </c>
      <c r="F68" s="8" t="n">
        <v>-165.89</v>
      </c>
      <c r="G68" s="8" t="n">
        <v>-418.85</v>
      </c>
      <c r="H68" s="9" t="n">
        <v>2.3539</v>
      </c>
      <c r="I68" s="9" t="n">
        <v>2.9403</v>
      </c>
      <c r="J68" s="9" t="n">
        <v>1.5448</v>
      </c>
    </row>
    <row r="69" customFormat="false" ht="15" hidden="false" customHeight="false" outlineLevel="0" collapsed="false">
      <c r="B69" s="8" t="n">
        <v>1530</v>
      </c>
      <c r="C69" s="8" t="n">
        <v>35.33</v>
      </c>
      <c r="D69" s="8" t="n">
        <v>145</v>
      </c>
      <c r="E69" s="8" t="n">
        <v>1497.05</v>
      </c>
      <c r="F69" s="8" t="n">
        <v>-179.75</v>
      </c>
      <c r="G69" s="8" t="n">
        <v>-409.15</v>
      </c>
      <c r="H69" s="9" t="n">
        <v>2.3743</v>
      </c>
      <c r="I69" s="9" t="n">
        <v>3.0645</v>
      </c>
      <c r="J69" s="9" t="n">
        <v>1.6136</v>
      </c>
    </row>
    <row r="70" customFormat="false" ht="15" hidden="false" customHeight="false" outlineLevel="0" collapsed="false">
      <c r="B70" s="8" t="n">
        <v>1560</v>
      </c>
      <c r="C70" s="8" t="n">
        <v>37.33</v>
      </c>
      <c r="D70" s="8" t="n">
        <v>145</v>
      </c>
      <c r="E70" s="8" t="n">
        <v>1521.22</v>
      </c>
      <c r="F70" s="8" t="n">
        <v>-194.31</v>
      </c>
      <c r="G70" s="8" t="n">
        <v>-398.95</v>
      </c>
      <c r="H70" s="9" t="n">
        <v>2.394</v>
      </c>
      <c r="I70" s="9" t="n">
        <v>3.1989</v>
      </c>
      <c r="J70" s="9" t="n">
        <v>1.6832</v>
      </c>
    </row>
    <row r="71" customFormat="false" ht="15" hidden="false" customHeight="false" outlineLevel="0" collapsed="false">
      <c r="B71" s="8" t="n">
        <v>1590</v>
      </c>
      <c r="C71" s="8" t="n">
        <v>39.33</v>
      </c>
      <c r="D71" s="8" t="n">
        <v>145</v>
      </c>
      <c r="E71" s="8" t="n">
        <v>1544.75</v>
      </c>
      <c r="F71" s="8" t="n">
        <v>-209.55</v>
      </c>
      <c r="G71" s="8" t="n">
        <v>-388.28</v>
      </c>
      <c r="H71" s="9" t="n">
        <v>2.4131</v>
      </c>
      <c r="I71" s="9" t="n">
        <v>3.3441</v>
      </c>
      <c r="J71" s="9" t="n">
        <v>1.7533</v>
      </c>
    </row>
    <row r="72" customFormat="false" ht="15" hidden="false" customHeight="false" outlineLevel="0" collapsed="false">
      <c r="B72" s="8" t="n">
        <v>1620</v>
      </c>
      <c r="C72" s="8" t="n">
        <v>41.33</v>
      </c>
      <c r="D72" s="8" t="n">
        <v>145</v>
      </c>
      <c r="E72" s="8" t="n">
        <v>1567.62</v>
      </c>
      <c r="F72" s="8" t="n">
        <v>-225.45</v>
      </c>
      <c r="G72" s="8" t="n">
        <v>-377.15</v>
      </c>
      <c r="H72" s="9" t="n">
        <v>2.4317</v>
      </c>
      <c r="I72" s="9" t="n">
        <v>3.5</v>
      </c>
      <c r="J72" s="9" t="n">
        <v>1.8239</v>
      </c>
    </row>
    <row r="73" customFormat="false" ht="15" hidden="false" customHeight="false" outlineLevel="0" collapsed="false">
      <c r="B73" s="8" t="n">
        <v>1650</v>
      </c>
      <c r="C73" s="8" t="n">
        <v>43.33</v>
      </c>
      <c r="D73" s="8" t="n">
        <v>145</v>
      </c>
      <c r="E73" s="8" t="n">
        <v>1589.79</v>
      </c>
      <c r="F73" s="8" t="n">
        <v>-242</v>
      </c>
      <c r="G73" s="8" t="n">
        <v>-365.56</v>
      </c>
      <c r="H73" s="9" t="n">
        <v>2.4501</v>
      </c>
      <c r="I73" s="9" t="n">
        <v>3.6671</v>
      </c>
      <c r="J73" s="9" t="n">
        <v>1.8949</v>
      </c>
    </row>
    <row r="74" customFormat="false" ht="15" hidden="false" customHeight="false" outlineLevel="0" collapsed="false">
      <c r="B74" s="8" t="n">
        <v>1680</v>
      </c>
      <c r="C74" s="8" t="n">
        <v>45.33</v>
      </c>
      <c r="D74" s="8" t="n">
        <v>145</v>
      </c>
      <c r="E74" s="8" t="n">
        <v>1611.25</v>
      </c>
      <c r="F74" s="8" t="n">
        <v>-259.17</v>
      </c>
      <c r="G74" s="8" t="n">
        <v>-353.54</v>
      </c>
      <c r="H74" s="9" t="n">
        <v>2.4683</v>
      </c>
      <c r="I74" s="9" t="n">
        <v>3.8453</v>
      </c>
      <c r="J74" s="9" t="n">
        <v>1.966</v>
      </c>
    </row>
    <row r="75" customFormat="false" ht="15" hidden="false" customHeight="false" outlineLevel="0" collapsed="false">
      <c r="B75" s="8" t="n">
        <v>1710</v>
      </c>
      <c r="C75" s="8" t="n">
        <v>47.33</v>
      </c>
      <c r="D75" s="8" t="n">
        <v>145</v>
      </c>
      <c r="E75" s="8" t="n">
        <v>1631.97</v>
      </c>
      <c r="F75" s="8" t="n">
        <v>-276.95</v>
      </c>
      <c r="G75" s="8" t="n">
        <v>-341.09</v>
      </c>
      <c r="H75" s="9" t="n">
        <v>2.4865</v>
      </c>
      <c r="I75" s="9" t="n">
        <v>4.0345</v>
      </c>
      <c r="J75" s="9" t="n">
        <v>2.0374</v>
      </c>
    </row>
    <row r="76" customFormat="false" ht="15" hidden="false" customHeight="false" outlineLevel="0" collapsed="false">
      <c r="B76" s="8" t="n">
        <v>1740</v>
      </c>
      <c r="C76" s="8" t="n">
        <v>49.33</v>
      </c>
      <c r="D76" s="8" t="n">
        <v>145</v>
      </c>
      <c r="E76" s="8" t="n">
        <v>1651.91</v>
      </c>
      <c r="F76" s="8" t="n">
        <v>-295.3</v>
      </c>
      <c r="G76" s="8" t="n">
        <v>-328.24</v>
      </c>
      <c r="H76" s="9" t="n">
        <v>2.5049</v>
      </c>
      <c r="I76" s="9" t="n">
        <v>4.2348</v>
      </c>
      <c r="J76" s="9" t="n">
        <v>2.1087</v>
      </c>
    </row>
    <row r="77" customFormat="false" ht="15" hidden="false" customHeight="false" outlineLevel="0" collapsed="false">
      <c r="B77" s="8" t="n">
        <v>1770</v>
      </c>
      <c r="C77" s="8" t="n">
        <v>51.33</v>
      </c>
      <c r="D77" s="8" t="n">
        <v>145</v>
      </c>
      <c r="E77" s="8" t="n">
        <v>1671.06</v>
      </c>
      <c r="F77" s="8" t="n">
        <v>-314.22</v>
      </c>
      <c r="G77" s="8" t="n">
        <v>-314.99</v>
      </c>
      <c r="H77" s="9" t="n">
        <v>2.5237</v>
      </c>
      <c r="I77" s="9" t="n">
        <v>4.446</v>
      </c>
      <c r="J77" s="9" t="n">
        <v>2.18</v>
      </c>
    </row>
    <row r="78" customFormat="false" ht="15" hidden="false" customHeight="false" outlineLevel="0" collapsed="false">
      <c r="B78" s="8" t="n">
        <v>1800</v>
      </c>
      <c r="C78" s="8" t="n">
        <v>53.33</v>
      </c>
      <c r="D78" s="8" t="n">
        <v>145</v>
      </c>
      <c r="E78" s="8" t="n">
        <v>1689.39</v>
      </c>
      <c r="F78" s="8" t="n">
        <v>-333.67</v>
      </c>
      <c r="G78" s="8" t="n">
        <v>-301.37</v>
      </c>
      <c r="H78" s="9" t="n">
        <v>2.5429</v>
      </c>
      <c r="I78" s="9" t="n">
        <v>4.6677</v>
      </c>
      <c r="J78" s="9" t="n">
        <v>2.2512</v>
      </c>
    </row>
    <row r="79" customFormat="false" ht="15" hidden="false" customHeight="false" outlineLevel="0" collapsed="false">
      <c r="B79" s="8" t="n">
        <v>1830</v>
      </c>
      <c r="C79" s="8" t="n">
        <v>55.33</v>
      </c>
      <c r="D79" s="8" t="n">
        <v>145</v>
      </c>
      <c r="E79" s="8" t="n">
        <v>1706.89</v>
      </c>
      <c r="F79" s="8" t="n">
        <v>-353.63</v>
      </c>
      <c r="G79" s="8" t="n">
        <v>-287.4</v>
      </c>
      <c r="H79" s="9" t="n">
        <v>2.5627</v>
      </c>
      <c r="I79" s="9" t="n">
        <v>4.8998</v>
      </c>
      <c r="J79" s="9" t="n">
        <v>2.3223</v>
      </c>
    </row>
    <row r="80" customFormat="false" ht="15" hidden="false" customHeight="false" outlineLevel="0" collapsed="false">
      <c r="B80" s="8" t="n">
        <v>1860</v>
      </c>
      <c r="C80" s="8" t="n">
        <v>57.33</v>
      </c>
      <c r="D80" s="8" t="n">
        <v>145</v>
      </c>
      <c r="E80" s="8" t="n">
        <v>1723.52</v>
      </c>
      <c r="F80" s="8" t="n">
        <v>-374.08</v>
      </c>
      <c r="G80" s="8" t="n">
        <v>-273.08</v>
      </c>
      <c r="H80" s="9" t="n">
        <v>2.5832</v>
      </c>
      <c r="I80" s="9" t="n">
        <v>5.1418</v>
      </c>
      <c r="J80" s="9" t="n">
        <v>2.393</v>
      </c>
    </row>
    <row r="81" customFormat="false" ht="15" hidden="false" customHeight="false" outlineLevel="0" collapsed="false">
      <c r="B81" s="8" t="n">
        <v>1890</v>
      </c>
      <c r="C81" s="8" t="n">
        <v>59.33</v>
      </c>
      <c r="D81" s="8" t="n">
        <v>145</v>
      </c>
      <c r="E81" s="8" t="n">
        <v>1739.27</v>
      </c>
      <c r="F81" s="8" t="n">
        <v>-394.99</v>
      </c>
      <c r="G81" s="8" t="n">
        <v>-258.43</v>
      </c>
      <c r="H81" s="9" t="n">
        <v>2.6046</v>
      </c>
      <c r="I81" s="9" t="n">
        <v>5.3935</v>
      </c>
      <c r="J81" s="9" t="n">
        <v>2.4635</v>
      </c>
    </row>
    <row r="82" customFormat="false" ht="15" hidden="false" customHeight="false" outlineLevel="0" collapsed="false">
      <c r="B82" s="8" t="n">
        <v>1920</v>
      </c>
      <c r="C82" s="8" t="n">
        <v>61.33</v>
      </c>
      <c r="D82" s="8" t="n">
        <v>145</v>
      </c>
      <c r="E82" s="8" t="n">
        <v>1754.12</v>
      </c>
      <c r="F82" s="8" t="n">
        <v>-416.35</v>
      </c>
      <c r="G82" s="8" t="n">
        <v>-243.48</v>
      </c>
      <c r="H82" s="9" t="n">
        <v>2.6268</v>
      </c>
      <c r="I82" s="9" t="n">
        <v>5.6545</v>
      </c>
      <c r="J82" s="9" t="n">
        <v>2.5336</v>
      </c>
    </row>
    <row r="83" customFormat="false" ht="15" hidden="false" customHeight="false" outlineLevel="0" collapsed="false">
      <c r="B83" s="8" t="n">
        <v>1950</v>
      </c>
      <c r="C83" s="8" t="n">
        <v>63.33</v>
      </c>
      <c r="D83" s="8" t="n">
        <v>145</v>
      </c>
      <c r="E83" s="8" t="n">
        <v>1768.05</v>
      </c>
      <c r="F83" s="8" t="n">
        <v>-438.11</v>
      </c>
      <c r="G83" s="8" t="n">
        <v>-228.24</v>
      </c>
      <c r="H83" s="9" t="n">
        <v>2.65</v>
      </c>
      <c r="I83" s="9" t="n">
        <v>5.9241</v>
      </c>
      <c r="J83" s="9" t="n">
        <v>2.6033</v>
      </c>
    </row>
    <row r="84" customFormat="false" ht="15" hidden="false" customHeight="false" outlineLevel="0" collapsed="false">
      <c r="B84" s="8" t="n">
        <v>1980</v>
      </c>
      <c r="C84" s="8" t="n">
        <v>65.33</v>
      </c>
      <c r="D84" s="8" t="n">
        <v>145</v>
      </c>
      <c r="E84" s="8" t="n">
        <v>1781.04</v>
      </c>
      <c r="F84" s="8" t="n">
        <v>-460.26</v>
      </c>
      <c r="G84" s="8" t="n">
        <v>-212.73</v>
      </c>
      <c r="H84" s="9" t="n">
        <v>2.6743</v>
      </c>
      <c r="I84" s="9" t="n">
        <v>6.2021</v>
      </c>
      <c r="J84" s="9" t="n">
        <v>2.6726</v>
      </c>
    </row>
    <row r="85" customFormat="false" ht="15" hidden="false" customHeight="false" outlineLevel="0" collapsed="false">
      <c r="B85" s="8" t="n">
        <v>2010</v>
      </c>
      <c r="C85" s="8" t="n">
        <v>67.33</v>
      </c>
      <c r="D85" s="8" t="n">
        <v>145</v>
      </c>
      <c r="E85" s="8" t="n">
        <v>1793.09</v>
      </c>
      <c r="F85" s="8" t="n">
        <v>-482.76</v>
      </c>
      <c r="G85" s="8" t="n">
        <v>-196.98</v>
      </c>
      <c r="H85" s="9" t="n">
        <v>2.6997</v>
      </c>
      <c r="I85" s="9" t="n">
        <v>6.4879</v>
      </c>
      <c r="J85" s="9" t="n">
        <v>2.7415</v>
      </c>
    </row>
    <row r="86" customFormat="false" ht="15" hidden="false" customHeight="false" outlineLevel="0" collapsed="false">
      <c r="B86" s="8" t="n">
        <v>2040</v>
      </c>
      <c r="C86" s="8" t="n">
        <v>69.33</v>
      </c>
      <c r="D86" s="8" t="n">
        <v>145</v>
      </c>
      <c r="E86" s="8" t="n">
        <v>1804.16</v>
      </c>
      <c r="F86" s="8" t="n">
        <v>-505.6</v>
      </c>
      <c r="G86" s="8" t="n">
        <v>-180.99</v>
      </c>
      <c r="H86" s="9" t="n">
        <v>2.7262</v>
      </c>
      <c r="I86" s="9" t="n">
        <v>6.781</v>
      </c>
      <c r="J86" s="9" t="n">
        <v>2.8098</v>
      </c>
    </row>
    <row r="87" customFormat="false" ht="15" hidden="false" customHeight="false" outlineLevel="0" collapsed="false">
      <c r="B87" s="8" t="n">
        <v>2070</v>
      </c>
      <c r="C87" s="8" t="n">
        <v>71.33</v>
      </c>
      <c r="D87" s="8" t="n">
        <v>145</v>
      </c>
      <c r="E87" s="8" t="n">
        <v>1814.26</v>
      </c>
      <c r="F87" s="8" t="n">
        <v>-528.74</v>
      </c>
      <c r="G87" s="8" t="n">
        <v>-164.78</v>
      </c>
      <c r="H87" s="9" t="n">
        <v>2.7538</v>
      </c>
      <c r="I87" s="9" t="n">
        <v>7.0808</v>
      </c>
      <c r="J87" s="9" t="n">
        <v>2.8776</v>
      </c>
    </row>
    <row r="88" customFormat="false" ht="15" hidden="false" customHeight="false" outlineLevel="0" collapsed="false">
      <c r="B88" s="8" t="n">
        <v>2100</v>
      </c>
      <c r="C88" s="8" t="n">
        <v>73.33</v>
      </c>
      <c r="D88" s="8" t="n">
        <v>145</v>
      </c>
      <c r="E88" s="8" t="n">
        <v>1823.37</v>
      </c>
      <c r="F88" s="8" t="n">
        <v>-552.15</v>
      </c>
      <c r="G88" s="8" t="n">
        <v>-148.39</v>
      </c>
      <c r="H88" s="9" t="n">
        <v>2.7825</v>
      </c>
      <c r="I88" s="9" t="n">
        <v>7.3869</v>
      </c>
      <c r="J88" s="9" t="n">
        <v>2.9449</v>
      </c>
    </row>
    <row r="89" customFormat="false" ht="15" hidden="false" customHeight="false" outlineLevel="0" collapsed="false">
      <c r="B89" s="8" t="n">
        <v>2130</v>
      </c>
      <c r="C89" s="8" t="n">
        <v>75.33</v>
      </c>
      <c r="D89" s="8" t="n">
        <v>145</v>
      </c>
      <c r="E89" s="8" t="n">
        <v>1831.47</v>
      </c>
      <c r="F89" s="8" t="n">
        <v>-575.81</v>
      </c>
      <c r="G89" s="8" t="n">
        <v>-131.82</v>
      </c>
      <c r="H89" s="9" t="n">
        <v>2.8124</v>
      </c>
      <c r="I89" s="9" t="n">
        <v>7.6985</v>
      </c>
      <c r="J89" s="9" t="n">
        <v>3.0116</v>
      </c>
    </row>
    <row r="90" customFormat="false" ht="15" hidden="false" customHeight="false" outlineLevel="0" collapsed="false">
      <c r="B90" s="8" t="n">
        <v>2160</v>
      </c>
      <c r="C90" s="8" t="n">
        <v>77</v>
      </c>
      <c r="D90" s="8" t="n">
        <v>145</v>
      </c>
      <c r="E90" s="8" t="n">
        <v>1838.64</v>
      </c>
      <c r="F90" s="8" t="n">
        <v>-599.67</v>
      </c>
      <c r="G90" s="8" t="n">
        <v>-115.11</v>
      </c>
      <c r="H90" s="9" t="n">
        <v>2.8539</v>
      </c>
      <c r="I90" s="9" t="n">
        <v>8.0151</v>
      </c>
      <c r="J90" s="9" t="n">
        <v>3.0681</v>
      </c>
    </row>
    <row r="91" customFormat="false" ht="15" hidden="false" customHeight="false" outlineLevel="0" collapsed="false">
      <c r="B91" s="8" t="n">
        <v>2190</v>
      </c>
      <c r="C91" s="8" t="n">
        <v>77</v>
      </c>
      <c r="D91" s="8" t="n">
        <v>145</v>
      </c>
      <c r="E91" s="8" t="n">
        <v>1845.39</v>
      </c>
      <c r="F91" s="8" t="n">
        <v>-623.62</v>
      </c>
      <c r="G91" s="8" t="n">
        <v>-98.35</v>
      </c>
      <c r="H91" s="9" t="n">
        <v>2.9502</v>
      </c>
      <c r="I91" s="9" t="n">
        <v>8.3351</v>
      </c>
      <c r="J91" s="9" t="n">
        <v>3.0749</v>
      </c>
    </row>
    <row r="92" customFormat="false" ht="15" hidden="false" customHeight="false" outlineLevel="0" collapsed="false">
      <c r="B92" s="8" t="n">
        <v>2220</v>
      </c>
      <c r="C92" s="8" t="n">
        <v>77</v>
      </c>
      <c r="D92" s="8" t="n">
        <v>145</v>
      </c>
      <c r="E92" s="8" t="n">
        <v>1852.14</v>
      </c>
      <c r="F92" s="8" t="n">
        <v>-647.56</v>
      </c>
      <c r="G92" s="8" t="n">
        <v>-81.58</v>
      </c>
      <c r="H92" s="9" t="n">
        <v>3.0478</v>
      </c>
      <c r="I92" s="9" t="n">
        <v>8.6574</v>
      </c>
      <c r="J92" s="9" t="n">
        <v>3.0819</v>
      </c>
    </row>
    <row r="93" customFormat="false" ht="15" hidden="false" customHeight="false" outlineLevel="0" collapsed="false">
      <c r="B93" s="8" t="n">
        <v>2250</v>
      </c>
      <c r="C93" s="8" t="n">
        <v>77</v>
      </c>
      <c r="D93" s="8" t="n">
        <v>145</v>
      </c>
      <c r="E93" s="8" t="n">
        <v>1858.89</v>
      </c>
      <c r="F93" s="8" t="n">
        <v>-671.51</v>
      </c>
      <c r="G93" s="8" t="n">
        <v>-64.82</v>
      </c>
      <c r="H93" s="9" t="n">
        <v>3.1466</v>
      </c>
      <c r="I93" s="9" t="n">
        <v>8.9817</v>
      </c>
      <c r="J93" s="9" t="n">
        <v>3.0891</v>
      </c>
    </row>
    <row r="94" customFormat="false" ht="15" hidden="false" customHeight="false" outlineLevel="0" collapsed="false">
      <c r="B94" s="8" t="n">
        <v>2280</v>
      </c>
      <c r="C94" s="8" t="n">
        <v>77</v>
      </c>
      <c r="D94" s="8" t="n">
        <v>145</v>
      </c>
      <c r="E94" s="8" t="n">
        <v>1865.64</v>
      </c>
      <c r="F94" s="8" t="n">
        <v>-695.45</v>
      </c>
      <c r="G94" s="8" t="n">
        <v>-48.05</v>
      </c>
      <c r="H94" s="9" t="n">
        <v>3.2465</v>
      </c>
      <c r="I94" s="9" t="n">
        <v>9.3079</v>
      </c>
      <c r="J94" s="9" t="n">
        <v>3.0966</v>
      </c>
    </row>
    <row r="95" customFormat="false" ht="15" hidden="false" customHeight="false" outlineLevel="0" collapsed="false">
      <c r="B95" s="8" t="n">
        <v>2310</v>
      </c>
      <c r="C95" s="8" t="n">
        <v>77</v>
      </c>
      <c r="D95" s="8" t="n">
        <v>145</v>
      </c>
      <c r="E95" s="8" t="n">
        <v>1872.38</v>
      </c>
      <c r="F95" s="8" t="n">
        <v>-719.4</v>
      </c>
      <c r="G95" s="8" t="n">
        <v>-31.28</v>
      </c>
      <c r="H95" s="9" t="n">
        <v>3.3474</v>
      </c>
      <c r="I95" s="9" t="n">
        <v>9.6356</v>
      </c>
      <c r="J95" s="9" t="n">
        <v>3.1042</v>
      </c>
    </row>
    <row r="96" customFormat="false" ht="15" hidden="false" customHeight="false" outlineLevel="0" collapsed="false">
      <c r="B96" s="8" t="n">
        <v>2340</v>
      </c>
      <c r="C96" s="8" t="n">
        <v>77</v>
      </c>
      <c r="D96" s="8" t="n">
        <v>145</v>
      </c>
      <c r="E96" s="8" t="n">
        <v>1879.13</v>
      </c>
      <c r="F96" s="8" t="n">
        <v>-743.34</v>
      </c>
      <c r="G96" s="8" t="n">
        <v>-14.52</v>
      </c>
      <c r="H96" s="9" t="n">
        <v>3.4492</v>
      </c>
      <c r="I96" s="9" t="n">
        <v>9.9648</v>
      </c>
      <c r="J96" s="9" t="n">
        <v>3.112</v>
      </c>
    </row>
    <row r="97" customFormat="false" ht="15" hidden="false" customHeight="false" outlineLevel="0" collapsed="false">
      <c r="B97" s="8" t="n">
        <v>2370</v>
      </c>
      <c r="C97" s="8" t="n">
        <v>77</v>
      </c>
      <c r="D97" s="8" t="n">
        <v>145</v>
      </c>
      <c r="E97" s="8" t="n">
        <v>1885.88</v>
      </c>
      <c r="F97" s="8" t="n">
        <v>-767.29</v>
      </c>
      <c r="G97" s="8" t="n">
        <v>2.25</v>
      </c>
      <c r="H97" s="9" t="n">
        <v>3.5518</v>
      </c>
      <c r="I97" s="9" t="n">
        <v>10.2954</v>
      </c>
      <c r="J97" s="9" t="n">
        <v>3.12</v>
      </c>
    </row>
    <row r="98" customFormat="false" ht="15" hidden="false" customHeight="false" outlineLevel="0" collapsed="false">
      <c r="B98" s="8" t="n">
        <v>2400</v>
      </c>
      <c r="C98" s="8" t="n">
        <v>77</v>
      </c>
      <c r="D98" s="8" t="n">
        <v>145</v>
      </c>
      <c r="E98" s="8" t="n">
        <v>1892.63</v>
      </c>
      <c r="F98" s="8" t="n">
        <v>-791.23</v>
      </c>
      <c r="G98" s="8" t="n">
        <v>19.02</v>
      </c>
      <c r="H98" s="9" t="n">
        <v>3.6552</v>
      </c>
      <c r="I98" s="9" t="n">
        <v>10.6271</v>
      </c>
      <c r="J98" s="9" t="n">
        <v>3.1282</v>
      </c>
    </row>
    <row r="99" customFormat="false" ht="15" hidden="false" customHeight="false" outlineLevel="0" collapsed="false">
      <c r="B99" s="8" t="n">
        <v>2430</v>
      </c>
      <c r="C99" s="8" t="n">
        <v>77</v>
      </c>
      <c r="D99" s="8" t="n">
        <v>145</v>
      </c>
      <c r="E99" s="8" t="n">
        <v>1899.38</v>
      </c>
      <c r="F99" s="8" t="n">
        <v>-815.18</v>
      </c>
      <c r="G99" s="8" t="n">
        <v>35.78</v>
      </c>
      <c r="H99" s="9" t="n">
        <v>3.7593</v>
      </c>
      <c r="I99" s="9" t="n">
        <v>10.96</v>
      </c>
      <c r="J99" s="9" t="n">
        <v>3.1365</v>
      </c>
    </row>
    <row r="100" customFormat="false" ht="15" hidden="false" customHeight="false" outlineLevel="0" collapsed="false">
      <c r="B100" s="8" t="n">
        <v>2460</v>
      </c>
      <c r="C100" s="8" t="n">
        <v>77</v>
      </c>
      <c r="D100" s="8" t="n">
        <v>145</v>
      </c>
      <c r="E100" s="8" t="n">
        <v>1906.13</v>
      </c>
      <c r="F100" s="8" t="n">
        <v>-839.12</v>
      </c>
      <c r="G100" s="8" t="n">
        <v>52.55</v>
      </c>
      <c r="H100" s="9" t="n">
        <v>3.8641</v>
      </c>
      <c r="I100" s="9" t="n">
        <v>11.2938</v>
      </c>
      <c r="J100" s="9" t="n">
        <v>3.1451</v>
      </c>
    </row>
    <row r="101" customFormat="false" ht="15" hidden="false" customHeight="false" outlineLevel="0" collapsed="false">
      <c r="B101" s="8" t="n">
        <v>2490</v>
      </c>
      <c r="C101" s="8" t="n">
        <v>77</v>
      </c>
      <c r="D101" s="8" t="n">
        <v>145</v>
      </c>
      <c r="E101" s="8" t="n">
        <v>1912.88</v>
      </c>
      <c r="F101" s="8" t="n">
        <v>-863.07</v>
      </c>
      <c r="G101" s="8" t="n">
        <v>69.32</v>
      </c>
      <c r="H101" s="9" t="n">
        <v>3.9694</v>
      </c>
      <c r="I101" s="9" t="n">
        <v>11.6286</v>
      </c>
      <c r="J101" s="9" t="n">
        <v>3.1539</v>
      </c>
    </row>
    <row r="102" customFormat="false" ht="15" hidden="false" customHeight="false" outlineLevel="0" collapsed="false">
      <c r="B102" s="8" t="n">
        <v>2520</v>
      </c>
      <c r="C102" s="8" t="n">
        <v>77</v>
      </c>
      <c r="D102" s="8" t="n">
        <v>145</v>
      </c>
      <c r="E102" s="8" t="n">
        <v>1919.62</v>
      </c>
      <c r="F102" s="8" t="n">
        <v>-887.01</v>
      </c>
      <c r="G102" s="8" t="n">
        <v>86.08</v>
      </c>
      <c r="H102" s="9" t="n">
        <v>4.0753</v>
      </c>
      <c r="I102" s="9" t="n">
        <v>11.9641</v>
      </c>
      <c r="J102" s="9" t="n">
        <v>3.1629</v>
      </c>
    </row>
    <row r="103" customFormat="false" ht="15" hidden="false" customHeight="false" outlineLevel="0" collapsed="false">
      <c r="B103" s="8" t="n">
        <v>2550</v>
      </c>
      <c r="C103" s="8" t="n">
        <v>77</v>
      </c>
      <c r="D103" s="8" t="n">
        <v>145</v>
      </c>
      <c r="E103" s="8" t="n">
        <v>1926.37</v>
      </c>
      <c r="F103" s="8" t="n">
        <v>-910.96</v>
      </c>
      <c r="G103" s="8" t="n">
        <v>102.85</v>
      </c>
      <c r="H103" s="9" t="n">
        <v>4.1817</v>
      </c>
      <c r="I103" s="9" t="n">
        <v>12.3005</v>
      </c>
      <c r="J103" s="9" t="n">
        <v>3.1721</v>
      </c>
    </row>
    <row r="104" customFormat="false" ht="15" hidden="false" customHeight="false" outlineLevel="0" collapsed="false">
      <c r="B104" s="8" t="n">
        <v>2580</v>
      </c>
      <c r="C104" s="8" t="n">
        <v>77</v>
      </c>
      <c r="D104" s="8" t="n">
        <v>145</v>
      </c>
      <c r="E104" s="8" t="n">
        <v>1933.12</v>
      </c>
      <c r="F104" s="8" t="n">
        <v>-934.9</v>
      </c>
      <c r="G104" s="8" t="n">
        <v>119.61</v>
      </c>
      <c r="H104" s="9" t="n">
        <v>4.2885</v>
      </c>
      <c r="I104" s="9" t="n">
        <v>12.6376</v>
      </c>
      <c r="J104" s="9" t="n">
        <v>3.1815</v>
      </c>
    </row>
    <row r="105" customFormat="false" ht="15" hidden="false" customHeight="false" outlineLevel="0" collapsed="false">
      <c r="B105" s="8" t="n">
        <v>2610</v>
      </c>
      <c r="C105" s="8" t="n">
        <v>77</v>
      </c>
      <c r="D105" s="8" t="n">
        <v>145</v>
      </c>
      <c r="E105" s="8" t="n">
        <v>1939.87</v>
      </c>
      <c r="F105" s="8" t="n">
        <v>-958.85</v>
      </c>
      <c r="G105" s="8" t="n">
        <v>136.38</v>
      </c>
      <c r="H105" s="9" t="n">
        <v>4.3958</v>
      </c>
      <c r="I105" s="9" t="n">
        <v>12.9753</v>
      </c>
      <c r="J105" s="9" t="n">
        <v>3.1911</v>
      </c>
    </row>
    <row r="106" customFormat="false" ht="15" hidden="false" customHeight="false" outlineLevel="0" collapsed="false">
      <c r="B106" s="8" t="n">
        <v>2640</v>
      </c>
      <c r="C106" s="8" t="n">
        <v>77</v>
      </c>
      <c r="D106" s="8" t="n">
        <v>145</v>
      </c>
      <c r="E106" s="8" t="n">
        <v>1946.62</v>
      </c>
      <c r="F106" s="8" t="n">
        <v>-982.79</v>
      </c>
      <c r="G106" s="8" t="n">
        <v>153.15</v>
      </c>
      <c r="H106" s="9" t="n">
        <v>4.5035</v>
      </c>
      <c r="I106" s="9" t="n">
        <v>13.3136</v>
      </c>
      <c r="J106" s="9" t="n">
        <v>3.2009</v>
      </c>
    </row>
    <row r="107" customFormat="false" ht="15" hidden="false" customHeight="false" outlineLevel="0" collapsed="false">
      <c r="B107" s="8" t="n">
        <v>2655</v>
      </c>
      <c r="C107" s="8" t="n">
        <v>77</v>
      </c>
      <c r="D107" s="8" t="n">
        <v>145</v>
      </c>
      <c r="E107" s="8" t="n">
        <v>1949.99</v>
      </c>
      <c r="F107" s="8" t="n">
        <v>-994.76</v>
      </c>
      <c r="G107" s="8" t="n">
        <v>161.53</v>
      </c>
      <c r="H107" s="9" t="n">
        <v>4.5575</v>
      </c>
      <c r="I107" s="9" t="n">
        <v>13.4829</v>
      </c>
      <c r="J107" s="9" t="n">
        <v>3.2059</v>
      </c>
    </row>
  </sheetData>
  <sheetProtection sheet="true" password="dd1b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111</v>
      </c>
    </row>
    <row r="2" customFormat="false" ht="15" hidden="false" customHeight="false" outlineLevel="0" collapsed="false">
      <c r="A2" s="0" t="s">
        <v>107</v>
      </c>
    </row>
    <row r="3" customFormat="false" ht="15" hidden="false" customHeight="false" outlineLevel="0" collapsed="false">
      <c r="A3" s="0" t="s">
        <v>80</v>
      </c>
      <c r="B3" s="0" t="s">
        <v>81</v>
      </c>
      <c r="C3" s="0" t="s">
        <v>82</v>
      </c>
      <c r="D3" s="0" t="s">
        <v>83</v>
      </c>
      <c r="E3" s="0" t="s">
        <v>84</v>
      </c>
      <c r="F3" s="0" t="s">
        <v>85</v>
      </c>
      <c r="G3" s="0" t="s">
        <v>86</v>
      </c>
      <c r="H3" s="0" t="s">
        <v>87</v>
      </c>
      <c r="I3" s="0" t="s">
        <v>88</v>
      </c>
      <c r="J3" s="0" t="s">
        <v>89</v>
      </c>
      <c r="K3" s="0" t="s">
        <v>90</v>
      </c>
      <c r="L3" s="0" t="s">
        <v>91</v>
      </c>
      <c r="M3" s="0" t="s">
        <v>92</v>
      </c>
      <c r="O3" s="0" t="s">
        <v>93</v>
      </c>
    </row>
    <row r="4" customFormat="false" ht="15" hidden="false" customHeight="false" outlineLevel="0" collapsed="false">
      <c r="A4" s="0" t="s">
        <v>63</v>
      </c>
      <c r="B4" s="0" t="s">
        <v>94</v>
      </c>
      <c r="C4" s="0" t="s">
        <v>94</v>
      </c>
      <c r="D4" s="0" t="s">
        <v>94</v>
      </c>
      <c r="E4" s="0" t="s">
        <v>94</v>
      </c>
      <c r="F4" s="0" t="s">
        <v>94</v>
      </c>
      <c r="G4" s="0" t="s">
        <v>94</v>
      </c>
      <c r="H4" s="0" t="s">
        <v>94</v>
      </c>
      <c r="I4" s="0" t="s">
        <v>95</v>
      </c>
      <c r="J4" s="0" t="s">
        <v>94</v>
      </c>
      <c r="K4" s="0" t="s">
        <v>96</v>
      </c>
      <c r="L4" s="0" t="s">
        <v>96</v>
      </c>
      <c r="M4" s="0" t="s">
        <v>63</v>
      </c>
    </row>
    <row r="5" customFormat="false" ht="15" hidden="false" customHeight="false" outlineLevel="0" collapsed="false">
      <c r="A5" s="0" t="n">
        <v>0</v>
      </c>
      <c r="B5" s="8" t="n">
        <v>0</v>
      </c>
      <c r="C5" s="8" t="n">
        <v>0</v>
      </c>
      <c r="D5" s="8" t="n">
        <v>0</v>
      </c>
      <c r="E5" s="8" t="n">
        <v>0</v>
      </c>
      <c r="F5" s="8" t="n">
        <v>0</v>
      </c>
      <c r="G5" s="8" t="n">
        <v>-50</v>
      </c>
      <c r="H5" s="8" t="n">
        <v>-500</v>
      </c>
      <c r="I5" s="8" t="n">
        <v>264.289</v>
      </c>
      <c r="J5" s="8" t="n">
        <v>502.49</v>
      </c>
      <c r="K5" s="9" t="n">
        <v>0</v>
      </c>
      <c r="L5" s="9" t="n">
        <v>0</v>
      </c>
      <c r="M5" s="10" t="n">
        <f aca="false">((ref_diam+offset_diam)/2)/(12*3.281)</f>
        <v>0.761962816214569</v>
      </c>
      <c r="N5" s="8"/>
      <c r="O5" s="8" t="n">
        <f aca="false">(J5-M5-surface_margin)/(scaling_factor*(SQRT(K5^2+L5^2+sigma_pa^2)))</f>
        <v>286.530306962163</v>
      </c>
    </row>
    <row r="6" customFormat="false" ht="15" hidden="false" customHeight="false" outlineLevel="0" collapsed="false">
      <c r="A6" s="0" t="n">
        <v>1</v>
      </c>
      <c r="B6" s="8" t="n">
        <v>1</v>
      </c>
      <c r="C6" s="8" t="n">
        <v>0</v>
      </c>
      <c r="D6" s="8" t="n">
        <v>0</v>
      </c>
      <c r="E6" s="8" t="n">
        <v>1</v>
      </c>
      <c r="F6" s="8" t="n">
        <v>1</v>
      </c>
      <c r="G6" s="8" t="n">
        <v>-50</v>
      </c>
      <c r="H6" s="8" t="n">
        <v>-500</v>
      </c>
      <c r="I6" s="8" t="n">
        <v>264.289</v>
      </c>
      <c r="J6" s="8" t="n">
        <v>502.49</v>
      </c>
      <c r="K6" s="9" t="n">
        <v>0.0017</v>
      </c>
      <c r="L6" s="9" t="n">
        <v>0.0017</v>
      </c>
      <c r="M6" s="10" t="n">
        <f aca="false">((ref_diam+offset_diam)/2)/(12*3.281)</f>
        <v>0.761962816214569</v>
      </c>
      <c r="N6" s="8"/>
      <c r="O6" s="8" t="n">
        <f aca="false">(J6-M6-surface_margin)/(scaling_factor*(SQRT(K6^2+L6^2+sigma_pa^2)))</f>
        <v>286.526994729249</v>
      </c>
    </row>
    <row r="7" customFormat="false" ht="15" hidden="false" customHeight="false" outlineLevel="0" collapsed="false">
      <c r="A7" s="0" t="n">
        <v>30</v>
      </c>
      <c r="B7" s="8" t="n">
        <v>30</v>
      </c>
      <c r="C7" s="8" t="n">
        <v>0</v>
      </c>
      <c r="D7" s="8" t="n">
        <v>0</v>
      </c>
      <c r="E7" s="8" t="n">
        <v>30</v>
      </c>
      <c r="F7" s="8" t="n">
        <v>30</v>
      </c>
      <c r="G7" s="8" t="n">
        <v>-50</v>
      </c>
      <c r="H7" s="8" t="n">
        <v>-500</v>
      </c>
      <c r="I7" s="8" t="n">
        <v>264.289</v>
      </c>
      <c r="J7" s="8" t="n">
        <v>502.49</v>
      </c>
      <c r="K7" s="9" t="n">
        <v>0.0537</v>
      </c>
      <c r="L7" s="9" t="n">
        <v>0.0537</v>
      </c>
      <c r="M7" s="10" t="n">
        <f aca="false">((ref_diam+offset_diam)/2)/(12*3.281)</f>
        <v>0.761962816214569</v>
      </c>
      <c r="N7" s="8"/>
      <c r="O7" s="8" t="n">
        <f aca="false">(J7-M7-surface_margin)/(scaling_factor*(SQRT(K7^2+L7^2+sigma_pa^2)))</f>
        <v>283.281355609836</v>
      </c>
    </row>
    <row r="8" customFormat="false" ht="15" hidden="false" customHeight="false" outlineLevel="0" collapsed="false">
      <c r="A8" s="0" t="n">
        <v>60</v>
      </c>
      <c r="B8" s="8" t="n">
        <v>60</v>
      </c>
      <c r="C8" s="8" t="n">
        <v>0</v>
      </c>
      <c r="D8" s="8" t="n">
        <v>0</v>
      </c>
      <c r="E8" s="8" t="n">
        <v>60</v>
      </c>
      <c r="F8" s="8" t="n">
        <v>60</v>
      </c>
      <c r="G8" s="8" t="n">
        <v>-50</v>
      </c>
      <c r="H8" s="8" t="n">
        <v>-500</v>
      </c>
      <c r="I8" s="8" t="n">
        <v>264.289</v>
      </c>
      <c r="J8" s="8" t="n">
        <v>502.49</v>
      </c>
      <c r="K8" s="9" t="n">
        <v>0.1074</v>
      </c>
      <c r="L8" s="9" t="n">
        <v>0.1075</v>
      </c>
      <c r="M8" s="10" t="n">
        <f aca="false">((ref_diam+offset_diam)/2)/(12*3.281)</f>
        <v>0.761962816214569</v>
      </c>
      <c r="N8" s="8"/>
      <c r="O8" s="8" t="n">
        <f aca="false">(J8-M8-surface_margin)/(scaling_factor*(SQRT(K8^2+L8^2+sigma_pa^2)))</f>
        <v>274.149127192166</v>
      </c>
    </row>
    <row r="9" customFormat="false" ht="15" hidden="false" customHeight="false" outlineLevel="0" collapsed="false">
      <c r="A9" s="0" t="n">
        <v>90</v>
      </c>
      <c r="B9" s="8" t="n">
        <v>90</v>
      </c>
      <c r="C9" s="8" t="n">
        <v>0</v>
      </c>
      <c r="D9" s="8" t="n">
        <v>0</v>
      </c>
      <c r="E9" s="8" t="n">
        <v>90</v>
      </c>
      <c r="F9" s="8" t="n">
        <v>90</v>
      </c>
      <c r="G9" s="8" t="n">
        <v>-50</v>
      </c>
      <c r="H9" s="8" t="n">
        <v>-500</v>
      </c>
      <c r="I9" s="8" t="n">
        <v>264.289</v>
      </c>
      <c r="J9" s="8" t="n">
        <v>502.49</v>
      </c>
      <c r="K9" s="9" t="n">
        <v>0.1612</v>
      </c>
      <c r="L9" s="9" t="n">
        <v>0.1612</v>
      </c>
      <c r="M9" s="10" t="n">
        <f aca="false">((ref_diam+offset_diam)/2)/(12*3.281)</f>
        <v>0.761962816214569</v>
      </c>
      <c r="N9" s="8"/>
      <c r="O9" s="8" t="n">
        <f aca="false">(J9-M9-surface_margin)/(scaling_factor*(SQRT(K9^2+L9^2+sigma_pa^2)))</f>
        <v>260.710208579012</v>
      </c>
    </row>
    <row r="10" customFormat="false" ht="15" hidden="false" customHeight="false" outlineLevel="0" collapsed="false">
      <c r="A10" s="0" t="n">
        <v>120</v>
      </c>
      <c r="B10" s="8" t="n">
        <v>120</v>
      </c>
      <c r="C10" s="8" t="n">
        <v>0</v>
      </c>
      <c r="D10" s="8" t="n">
        <v>0</v>
      </c>
      <c r="E10" s="8" t="n">
        <v>120</v>
      </c>
      <c r="F10" s="8" t="n">
        <v>120</v>
      </c>
      <c r="G10" s="8" t="n">
        <v>-50</v>
      </c>
      <c r="H10" s="8" t="n">
        <v>-500</v>
      </c>
      <c r="I10" s="8" t="n">
        <v>264.289</v>
      </c>
      <c r="J10" s="8" t="n">
        <v>502.49</v>
      </c>
      <c r="K10" s="9" t="n">
        <v>0.215</v>
      </c>
      <c r="L10" s="9" t="n">
        <v>0.215</v>
      </c>
      <c r="M10" s="10" t="n">
        <f aca="false">((ref_diam+offset_diam)/2)/(12*3.281)</f>
        <v>0.761962816214569</v>
      </c>
      <c r="N10" s="8"/>
      <c r="O10" s="8" t="n">
        <f aca="false">(J10-M10-surface_margin)/(scaling_factor*(SQRT(K10^2+L10^2+sigma_pa^2)))</f>
        <v>244.817232444272</v>
      </c>
    </row>
    <row r="11" customFormat="false" ht="15" hidden="false" customHeight="false" outlineLevel="0" collapsed="false">
      <c r="A11" s="0" t="n">
        <v>150</v>
      </c>
      <c r="B11" s="8" t="n">
        <v>150</v>
      </c>
      <c r="C11" s="8" t="n">
        <v>0</v>
      </c>
      <c r="D11" s="8" t="n">
        <v>0</v>
      </c>
      <c r="E11" s="8" t="n">
        <v>150</v>
      </c>
      <c r="F11" s="8" t="n">
        <v>150</v>
      </c>
      <c r="G11" s="8" t="n">
        <v>-50</v>
      </c>
      <c r="H11" s="8" t="n">
        <v>-500</v>
      </c>
      <c r="I11" s="8" t="n">
        <v>264.289</v>
      </c>
      <c r="J11" s="8" t="n">
        <v>502.49</v>
      </c>
      <c r="K11" s="9" t="n">
        <v>0.2688</v>
      </c>
      <c r="L11" s="9" t="n">
        <v>0.2688</v>
      </c>
      <c r="M11" s="10" t="n">
        <f aca="false">((ref_diam+offset_diam)/2)/(12*3.281)</f>
        <v>0.761962816214569</v>
      </c>
      <c r="N11" s="8"/>
      <c r="O11" s="8" t="n">
        <f aca="false">(J11-M11-surface_margin)/(scaling_factor*(SQRT(K11^2+L11^2+sigma_pa^2)))</f>
        <v>228.093693965777</v>
      </c>
    </row>
    <row r="12" customFormat="false" ht="15" hidden="false" customHeight="false" outlineLevel="0" collapsed="false">
      <c r="A12" s="0" t="n">
        <v>180</v>
      </c>
      <c r="B12" s="8" t="n">
        <v>180</v>
      </c>
      <c r="C12" s="8" t="n">
        <v>0</v>
      </c>
      <c r="D12" s="8" t="n">
        <v>0</v>
      </c>
      <c r="E12" s="8" t="n">
        <v>180</v>
      </c>
      <c r="F12" s="8" t="n">
        <v>180</v>
      </c>
      <c r="G12" s="8" t="n">
        <v>-50</v>
      </c>
      <c r="H12" s="8" t="n">
        <v>-500</v>
      </c>
      <c r="I12" s="8" t="n">
        <v>264.289</v>
      </c>
      <c r="J12" s="8" t="n">
        <v>502.49</v>
      </c>
      <c r="K12" s="9" t="n">
        <v>0.3225</v>
      </c>
      <c r="L12" s="9" t="n">
        <v>0.3225</v>
      </c>
      <c r="M12" s="10" t="n">
        <f aca="false">((ref_diam+offset_diam)/2)/(12*3.281)</f>
        <v>0.761962816214569</v>
      </c>
      <c r="N12" s="8"/>
      <c r="O12" s="8" t="n">
        <f aca="false">(J12-M12-surface_margin)/(scaling_factor*(SQRT(K12^2+L12^2+sigma_pa^2)))</f>
        <v>211.690760905347</v>
      </c>
    </row>
    <row r="13" customFormat="false" ht="15" hidden="false" customHeight="false" outlineLevel="0" collapsed="false">
      <c r="A13" s="0" t="n">
        <v>210</v>
      </c>
      <c r="B13" s="8" t="n">
        <v>210</v>
      </c>
      <c r="C13" s="8" t="n">
        <v>0</v>
      </c>
      <c r="D13" s="8" t="n">
        <v>0</v>
      </c>
      <c r="E13" s="8" t="n">
        <v>210</v>
      </c>
      <c r="F13" s="8" t="n">
        <v>210</v>
      </c>
      <c r="G13" s="8" t="n">
        <v>-50</v>
      </c>
      <c r="H13" s="8" t="n">
        <v>-500</v>
      </c>
      <c r="I13" s="8" t="n">
        <v>264.289</v>
      </c>
      <c r="J13" s="8" t="n">
        <v>502.49</v>
      </c>
      <c r="K13" s="9" t="n">
        <v>0.3763</v>
      </c>
      <c r="L13" s="9" t="n">
        <v>0.3763</v>
      </c>
      <c r="M13" s="10" t="n">
        <f aca="false">((ref_diam+offset_diam)/2)/(12*3.281)</f>
        <v>0.761962816214569</v>
      </c>
      <c r="N13" s="8"/>
      <c r="O13" s="8" t="n">
        <f aca="false">(J13-M13-surface_margin)/(scaling_factor*(SQRT(K13^2+L13^2+sigma_pa^2)))</f>
        <v>196.197795143945</v>
      </c>
    </row>
    <row r="14" customFormat="false" ht="15" hidden="false" customHeight="false" outlineLevel="0" collapsed="false">
      <c r="A14" s="0" t="n">
        <v>240</v>
      </c>
      <c r="B14" s="8" t="n">
        <v>240</v>
      </c>
      <c r="C14" s="8" t="n">
        <v>0</v>
      </c>
      <c r="D14" s="8" t="n">
        <v>0</v>
      </c>
      <c r="E14" s="8" t="n">
        <v>240</v>
      </c>
      <c r="F14" s="8" t="n">
        <v>240</v>
      </c>
      <c r="G14" s="8" t="n">
        <v>-50</v>
      </c>
      <c r="H14" s="8" t="n">
        <v>-500</v>
      </c>
      <c r="I14" s="8" t="n">
        <v>264.289</v>
      </c>
      <c r="J14" s="8" t="n">
        <v>502.49</v>
      </c>
      <c r="K14" s="9" t="n">
        <v>0.4301</v>
      </c>
      <c r="L14" s="9" t="n">
        <v>0.4301</v>
      </c>
      <c r="M14" s="10" t="n">
        <f aca="false">((ref_diam+offset_diam)/2)/(12*3.281)</f>
        <v>0.761962816214569</v>
      </c>
      <c r="N14" s="8"/>
      <c r="O14" s="8" t="n">
        <f aca="false">(J14-M14-surface_margin)/(scaling_factor*(SQRT(K14^2+L14^2+sigma_pa^2)))</f>
        <v>181.951032551322</v>
      </c>
    </row>
    <row r="15" customFormat="false" ht="15" hidden="false" customHeight="false" outlineLevel="0" collapsed="false">
      <c r="A15" s="0" t="n">
        <v>270</v>
      </c>
      <c r="B15" s="8" t="n">
        <v>270</v>
      </c>
      <c r="C15" s="8" t="n">
        <v>0</v>
      </c>
      <c r="D15" s="8" t="n">
        <v>0</v>
      </c>
      <c r="E15" s="8" t="n">
        <v>270</v>
      </c>
      <c r="F15" s="8" t="n">
        <v>270</v>
      </c>
      <c r="G15" s="8" t="n">
        <v>-50</v>
      </c>
      <c r="H15" s="8" t="n">
        <v>-500</v>
      </c>
      <c r="I15" s="8" t="n">
        <v>264.289</v>
      </c>
      <c r="J15" s="8" t="n">
        <v>502.49</v>
      </c>
      <c r="K15" s="9" t="n">
        <v>0.4838</v>
      </c>
      <c r="L15" s="9" t="n">
        <v>0.4839</v>
      </c>
      <c r="M15" s="10" t="n">
        <f aca="false">((ref_diam+offset_diam)/2)/(12*3.281)</f>
        <v>0.761962816214569</v>
      </c>
      <c r="N15" s="8"/>
      <c r="O15" s="8" t="n">
        <f aca="false">(J15-M15-surface_margin)/(scaling_factor*(SQRT(K15^2+L15^2+sigma_pa^2)))</f>
        <v>169.048500656276</v>
      </c>
    </row>
    <row r="16" customFormat="false" ht="15" hidden="false" customHeight="false" outlineLevel="0" collapsed="false">
      <c r="A16" s="0" t="n">
        <v>300</v>
      </c>
      <c r="B16" s="8" t="n">
        <v>300</v>
      </c>
      <c r="C16" s="8" t="n">
        <v>0</v>
      </c>
      <c r="D16" s="8" t="n">
        <v>0</v>
      </c>
      <c r="E16" s="8" t="n">
        <v>300</v>
      </c>
      <c r="F16" s="8" t="n">
        <v>300</v>
      </c>
      <c r="G16" s="8" t="n">
        <v>-50</v>
      </c>
      <c r="H16" s="8" t="n">
        <v>-500</v>
      </c>
      <c r="I16" s="8" t="n">
        <v>264.289</v>
      </c>
      <c r="J16" s="8" t="n">
        <v>502.49</v>
      </c>
      <c r="K16" s="9" t="n">
        <v>0.5376</v>
      </c>
      <c r="L16" s="9" t="n">
        <v>0.5376</v>
      </c>
      <c r="M16" s="10" t="n">
        <f aca="false">((ref_diam+offset_diam)/2)/(12*3.281)</f>
        <v>0.761962816214569</v>
      </c>
      <c r="N16" s="8"/>
      <c r="O16" s="8" t="n">
        <f aca="false">(J16-M16-surface_margin)/(scaling_factor*(SQRT(K16^2+L16^2+sigma_pa^2)))</f>
        <v>157.441124814637</v>
      </c>
    </row>
    <row r="17" customFormat="false" ht="15" hidden="false" customHeight="false" outlineLevel="0" collapsed="false">
      <c r="A17" s="0" t="n">
        <v>330</v>
      </c>
      <c r="B17" s="8" t="n">
        <v>330</v>
      </c>
      <c r="C17" s="8" t="n">
        <v>0</v>
      </c>
      <c r="D17" s="8" t="n">
        <v>0</v>
      </c>
      <c r="E17" s="8" t="n">
        <v>330</v>
      </c>
      <c r="F17" s="8" t="n">
        <v>330</v>
      </c>
      <c r="G17" s="8" t="n">
        <v>-50</v>
      </c>
      <c r="H17" s="8" t="n">
        <v>-500</v>
      </c>
      <c r="I17" s="8" t="n">
        <v>264.289</v>
      </c>
      <c r="J17" s="8" t="n">
        <v>502.49</v>
      </c>
      <c r="K17" s="9" t="n">
        <v>0.5914</v>
      </c>
      <c r="L17" s="9" t="n">
        <v>0.5914</v>
      </c>
      <c r="M17" s="10" t="n">
        <f aca="false">((ref_diam+offset_diam)/2)/(12*3.281)</f>
        <v>0.761962816214569</v>
      </c>
      <c r="N17" s="8"/>
      <c r="O17" s="8" t="n">
        <f aca="false">(J17-M17-surface_margin)/(scaling_factor*(SQRT(K17^2+L17^2+sigma_pa^2)))</f>
        <v>147.025028946782</v>
      </c>
    </row>
    <row r="18" customFormat="false" ht="15" hidden="false" customHeight="false" outlineLevel="0" collapsed="false">
      <c r="A18" s="0" t="n">
        <v>360</v>
      </c>
      <c r="B18" s="8" t="n">
        <v>360</v>
      </c>
      <c r="C18" s="8" t="n">
        <v>0</v>
      </c>
      <c r="D18" s="8" t="n">
        <v>0</v>
      </c>
      <c r="E18" s="8" t="n">
        <v>360</v>
      </c>
      <c r="F18" s="8" t="n">
        <v>360</v>
      </c>
      <c r="G18" s="8" t="n">
        <v>-50</v>
      </c>
      <c r="H18" s="8" t="n">
        <v>-500</v>
      </c>
      <c r="I18" s="8" t="n">
        <v>264.289</v>
      </c>
      <c r="J18" s="8" t="n">
        <v>502.49</v>
      </c>
      <c r="K18" s="9" t="n">
        <v>0.6452</v>
      </c>
      <c r="L18" s="9" t="n">
        <v>0.6452</v>
      </c>
      <c r="M18" s="10" t="n">
        <f aca="false">((ref_diam+offset_diam)/2)/(12*3.281)</f>
        <v>0.761962816214569</v>
      </c>
      <c r="N18" s="8"/>
      <c r="O18" s="8" t="n">
        <f aca="false">(J18-M18-surface_margin)/(scaling_factor*(SQRT(K18^2+L18^2+sigma_pa^2)))</f>
        <v>137.693475415367</v>
      </c>
    </row>
    <row r="19" customFormat="false" ht="15" hidden="false" customHeight="false" outlineLevel="0" collapsed="false">
      <c r="A19" s="0" t="n">
        <v>390</v>
      </c>
      <c r="B19" s="8" t="n">
        <v>390</v>
      </c>
      <c r="C19" s="8" t="n">
        <v>0</v>
      </c>
      <c r="D19" s="8" t="n">
        <v>0</v>
      </c>
      <c r="E19" s="8" t="n">
        <v>390</v>
      </c>
      <c r="F19" s="8" t="n">
        <v>390</v>
      </c>
      <c r="G19" s="8" t="n">
        <v>-50</v>
      </c>
      <c r="H19" s="8" t="n">
        <v>-500</v>
      </c>
      <c r="I19" s="8" t="n">
        <v>264.289</v>
      </c>
      <c r="J19" s="8" t="n">
        <v>502.49</v>
      </c>
      <c r="K19" s="9" t="n">
        <v>0.6989</v>
      </c>
      <c r="L19" s="9" t="n">
        <v>0.6989</v>
      </c>
      <c r="M19" s="10" t="n">
        <f aca="false">((ref_diam+offset_diam)/2)/(12*3.281)</f>
        <v>0.761962816214569</v>
      </c>
      <c r="N19" s="8"/>
      <c r="O19" s="8" t="n">
        <f aca="false">(J19-M19-surface_margin)/(scaling_factor*(SQRT(K19^2+L19^2+sigma_pa^2)))</f>
        <v>129.339750279854</v>
      </c>
    </row>
    <row r="20" customFormat="false" ht="15" hidden="false" customHeight="false" outlineLevel="0" collapsed="false">
      <c r="A20" s="0" t="n">
        <v>420</v>
      </c>
      <c r="B20" s="8" t="n">
        <v>420</v>
      </c>
      <c r="C20" s="8" t="n">
        <v>0</v>
      </c>
      <c r="D20" s="8" t="n">
        <v>0</v>
      </c>
      <c r="E20" s="8" t="n">
        <v>420</v>
      </c>
      <c r="F20" s="8" t="n">
        <v>420</v>
      </c>
      <c r="G20" s="8" t="n">
        <v>-50</v>
      </c>
      <c r="H20" s="8" t="n">
        <v>-500</v>
      </c>
      <c r="I20" s="8" t="n">
        <v>264.289</v>
      </c>
      <c r="J20" s="8" t="n">
        <v>502.49</v>
      </c>
      <c r="K20" s="9" t="n">
        <v>0.7527</v>
      </c>
      <c r="L20" s="9" t="n">
        <v>0.7527</v>
      </c>
      <c r="M20" s="10" t="n">
        <f aca="false">((ref_diam+offset_diam)/2)/(12*3.281)</f>
        <v>0.761962816214569</v>
      </c>
      <c r="N20" s="8"/>
      <c r="O20" s="8" t="n">
        <f aca="false">(J20-M20-surface_margin)/(scaling_factor*(SQRT(K20^2+L20^2+sigma_pa^2)))</f>
        <v>121.818006918046</v>
      </c>
    </row>
    <row r="21" customFormat="false" ht="15" hidden="false" customHeight="false" outlineLevel="0" collapsed="false">
      <c r="A21" s="0" t="n">
        <v>450</v>
      </c>
      <c r="B21" s="8" t="n">
        <v>450</v>
      </c>
      <c r="C21" s="8" t="n">
        <v>0</v>
      </c>
      <c r="D21" s="8" t="n">
        <v>0</v>
      </c>
      <c r="E21" s="8" t="n">
        <v>450</v>
      </c>
      <c r="F21" s="8" t="n">
        <v>450</v>
      </c>
      <c r="G21" s="8" t="n">
        <v>-50</v>
      </c>
      <c r="H21" s="8" t="n">
        <v>-500</v>
      </c>
      <c r="I21" s="8" t="n">
        <v>264.289</v>
      </c>
      <c r="J21" s="8" t="n">
        <v>502.49</v>
      </c>
      <c r="K21" s="9" t="n">
        <v>0.8065</v>
      </c>
      <c r="L21" s="9" t="n">
        <v>0.8065</v>
      </c>
      <c r="M21" s="10" t="n">
        <f aca="false">((ref_diam+offset_diam)/2)/(12*3.281)</f>
        <v>0.761962816214569</v>
      </c>
      <c r="N21" s="8"/>
      <c r="O21" s="8" t="n">
        <f aca="false">(J21-M21-surface_margin)/(scaling_factor*(SQRT(K21^2+L21^2+sigma_pa^2)))</f>
        <v>115.040521457057</v>
      </c>
    </row>
    <row r="22" customFormat="false" ht="15" hidden="false" customHeight="false" outlineLevel="0" collapsed="false">
      <c r="A22" s="0" t="n">
        <v>480</v>
      </c>
      <c r="B22" s="8" t="n">
        <v>480</v>
      </c>
      <c r="C22" s="8" t="n">
        <v>0</v>
      </c>
      <c r="D22" s="8" t="n">
        <v>0</v>
      </c>
      <c r="E22" s="8" t="n">
        <v>480</v>
      </c>
      <c r="F22" s="8" t="n">
        <v>480</v>
      </c>
      <c r="G22" s="8" t="n">
        <v>-50</v>
      </c>
      <c r="H22" s="8" t="n">
        <v>-500</v>
      </c>
      <c r="I22" s="8" t="n">
        <v>264.289</v>
      </c>
      <c r="J22" s="8" t="n">
        <v>502.49</v>
      </c>
      <c r="K22" s="9" t="n">
        <v>0.8602</v>
      </c>
      <c r="L22" s="9" t="n">
        <v>0.8602</v>
      </c>
      <c r="M22" s="10" t="n">
        <f aca="false">((ref_diam+offset_diam)/2)/(12*3.281)</f>
        <v>0.761962816214569</v>
      </c>
      <c r="N22" s="8"/>
      <c r="O22" s="8" t="n">
        <f aca="false">(J22-M22-surface_margin)/(scaling_factor*(SQRT(K22^2+L22^2+sigma_pa^2)))</f>
        <v>108.926002667087</v>
      </c>
    </row>
    <row r="23" customFormat="false" ht="15" hidden="false" customHeight="false" outlineLevel="0" collapsed="false">
      <c r="A23" s="0" t="n">
        <v>510</v>
      </c>
      <c r="B23" s="8" t="n">
        <v>510</v>
      </c>
      <c r="C23" s="8" t="n">
        <v>0</v>
      </c>
      <c r="D23" s="8" t="n">
        <v>0</v>
      </c>
      <c r="E23" s="8" t="n">
        <v>510</v>
      </c>
      <c r="F23" s="8" t="n">
        <v>510</v>
      </c>
      <c r="G23" s="8" t="n">
        <v>-50</v>
      </c>
      <c r="H23" s="8" t="n">
        <v>-500</v>
      </c>
      <c r="I23" s="8" t="n">
        <v>264.289</v>
      </c>
      <c r="J23" s="8" t="n">
        <v>502.49</v>
      </c>
      <c r="K23" s="9" t="n">
        <v>0.914</v>
      </c>
      <c r="L23" s="9" t="n">
        <v>0.914</v>
      </c>
      <c r="M23" s="10" t="n">
        <f aca="false">((ref_diam+offset_diam)/2)/(12*3.281)</f>
        <v>0.761962816214569</v>
      </c>
      <c r="N23" s="8"/>
      <c r="O23" s="8" t="n">
        <f aca="false">(J23-M23-surface_margin)/(scaling_factor*(SQRT(K23^2+L23^2+sigma_pa^2)))</f>
        <v>103.371400506598</v>
      </c>
    </row>
    <row r="24" customFormat="false" ht="15" hidden="false" customHeight="false" outlineLevel="0" collapsed="false">
      <c r="A24" s="0" t="n">
        <v>540</v>
      </c>
      <c r="B24" s="8" t="n">
        <v>540</v>
      </c>
      <c r="C24" s="8" t="n">
        <v>0</v>
      </c>
      <c r="D24" s="8" t="n">
        <v>0</v>
      </c>
      <c r="E24" s="8" t="n">
        <v>540</v>
      </c>
      <c r="F24" s="8" t="n">
        <v>540</v>
      </c>
      <c r="G24" s="8" t="n">
        <v>-50</v>
      </c>
      <c r="H24" s="8" t="n">
        <v>-500</v>
      </c>
      <c r="I24" s="8" t="n">
        <v>264.289</v>
      </c>
      <c r="J24" s="8" t="n">
        <v>502.49</v>
      </c>
      <c r="K24" s="9" t="n">
        <v>0.9678</v>
      </c>
      <c r="L24" s="9" t="n">
        <v>0.9678</v>
      </c>
      <c r="M24" s="10" t="n">
        <f aca="false">((ref_diam+offset_diam)/2)/(12*3.281)</f>
        <v>0.761962816214569</v>
      </c>
      <c r="N24" s="8"/>
      <c r="O24" s="8" t="n">
        <f aca="false">(J24-M24-surface_margin)/(scaling_factor*(SQRT(K24^2+L24^2+sigma_pa^2)))</f>
        <v>98.3190290987803</v>
      </c>
    </row>
    <row r="25" customFormat="false" ht="15" hidden="false" customHeight="false" outlineLevel="0" collapsed="false">
      <c r="A25" s="0" t="n">
        <v>570</v>
      </c>
      <c r="B25" s="8" t="n">
        <v>570</v>
      </c>
      <c r="C25" s="8" t="n">
        <v>0</v>
      </c>
      <c r="D25" s="8" t="n">
        <v>0</v>
      </c>
      <c r="E25" s="8" t="n">
        <v>570</v>
      </c>
      <c r="F25" s="8" t="n">
        <v>570</v>
      </c>
      <c r="G25" s="8" t="n">
        <v>-50</v>
      </c>
      <c r="H25" s="8" t="n">
        <v>-500</v>
      </c>
      <c r="I25" s="8" t="n">
        <v>264.289</v>
      </c>
      <c r="J25" s="8" t="n">
        <v>502.49</v>
      </c>
      <c r="K25" s="9" t="n">
        <v>1.0216</v>
      </c>
      <c r="L25" s="9" t="n">
        <v>1.0216</v>
      </c>
      <c r="M25" s="10" t="n">
        <f aca="false">((ref_diam+offset_diam)/2)/(12*3.281)</f>
        <v>0.761962816214569</v>
      </c>
      <c r="N25" s="8"/>
      <c r="O25" s="8" t="n">
        <f aca="false">(J25-M25-surface_margin)/(scaling_factor*(SQRT(K25^2+L25^2+sigma_pa^2)))</f>
        <v>93.7087754776996</v>
      </c>
    </row>
    <row r="26" customFormat="false" ht="15" hidden="false" customHeight="false" outlineLevel="0" collapsed="false">
      <c r="A26" s="0" t="n">
        <v>600</v>
      </c>
      <c r="B26" s="8" t="n">
        <v>600</v>
      </c>
      <c r="C26" s="8" t="n">
        <v>0</v>
      </c>
      <c r="D26" s="8" t="n">
        <v>0</v>
      </c>
      <c r="E26" s="8" t="n">
        <v>600</v>
      </c>
      <c r="F26" s="8" t="n">
        <v>600</v>
      </c>
      <c r="G26" s="8" t="n">
        <v>-50</v>
      </c>
      <c r="H26" s="8" t="n">
        <v>-500</v>
      </c>
      <c r="I26" s="8" t="n">
        <v>264.289</v>
      </c>
      <c r="J26" s="8" t="n">
        <v>502.49</v>
      </c>
      <c r="K26" s="9" t="n">
        <v>1.0753</v>
      </c>
      <c r="L26" s="9" t="n">
        <v>1.0753</v>
      </c>
      <c r="M26" s="10" t="n">
        <f aca="false">((ref_diam+offset_diam)/2)/(12*3.281)</f>
        <v>0.761962816214569</v>
      </c>
      <c r="N26" s="8"/>
      <c r="O26" s="8" t="n">
        <f aca="false">(J26-M26-surface_margin)/(scaling_factor*(SQRT(K26^2+L26^2+sigma_pa^2)))</f>
        <v>89.4963302182777</v>
      </c>
    </row>
    <row r="27" customFormat="false" ht="15" hidden="false" customHeight="false" outlineLevel="0" collapsed="false">
      <c r="A27" s="0" t="n">
        <v>630</v>
      </c>
      <c r="B27" s="8" t="n">
        <v>630</v>
      </c>
      <c r="C27" s="8" t="n">
        <v>0</v>
      </c>
      <c r="D27" s="8" t="n">
        <v>0</v>
      </c>
      <c r="E27" s="8" t="n">
        <v>630</v>
      </c>
      <c r="F27" s="8" t="n">
        <v>630</v>
      </c>
      <c r="G27" s="8" t="n">
        <v>-50</v>
      </c>
      <c r="H27" s="8" t="n">
        <v>-500</v>
      </c>
      <c r="I27" s="8" t="n">
        <v>264.289</v>
      </c>
      <c r="J27" s="8" t="n">
        <v>502.49</v>
      </c>
      <c r="K27" s="9" t="n">
        <v>1.1291</v>
      </c>
      <c r="L27" s="9" t="n">
        <v>1.1291</v>
      </c>
      <c r="M27" s="10" t="n">
        <f aca="false">((ref_diam+offset_diam)/2)/(12*3.281)</f>
        <v>0.761962816214569</v>
      </c>
      <c r="N27" s="8"/>
      <c r="O27" s="8" t="n">
        <f aca="false">(J27-M27-surface_margin)/(scaling_factor*(SQRT(K27^2+L27^2+sigma_pa^2)))</f>
        <v>85.6213780029854</v>
      </c>
    </row>
    <row r="28" customFormat="false" ht="15" hidden="false" customHeight="false" outlineLevel="0" collapsed="false">
      <c r="A28" s="0" t="n">
        <v>660</v>
      </c>
      <c r="B28" s="8" t="n">
        <v>660</v>
      </c>
      <c r="C28" s="8" t="n">
        <v>0</v>
      </c>
      <c r="D28" s="8" t="n">
        <v>0</v>
      </c>
      <c r="E28" s="8" t="n">
        <v>660</v>
      </c>
      <c r="F28" s="8" t="n">
        <v>660</v>
      </c>
      <c r="G28" s="8" t="n">
        <v>-50</v>
      </c>
      <c r="H28" s="8" t="n">
        <v>-500</v>
      </c>
      <c r="I28" s="8" t="n">
        <v>264.289</v>
      </c>
      <c r="J28" s="8" t="n">
        <v>502.49</v>
      </c>
      <c r="K28" s="9" t="n">
        <v>1.1829</v>
      </c>
      <c r="L28" s="9" t="n">
        <v>1.1829</v>
      </c>
      <c r="M28" s="10" t="n">
        <f aca="false">((ref_diam+offset_diam)/2)/(12*3.281)</f>
        <v>0.761962816214569</v>
      </c>
      <c r="N28" s="8"/>
      <c r="O28" s="8" t="n">
        <f aca="false">(J28-M28-surface_margin)/(scaling_factor*(SQRT(K28^2+L28^2+sigma_pa^2)))</f>
        <v>82.0535029691399</v>
      </c>
    </row>
    <row r="29" customFormat="false" ht="15" hidden="false" customHeight="false" outlineLevel="0" collapsed="false">
      <c r="A29" s="0" t="n">
        <v>690</v>
      </c>
      <c r="B29" s="8" t="n">
        <v>690</v>
      </c>
      <c r="C29" s="8" t="n">
        <v>0</v>
      </c>
      <c r="D29" s="8" t="n">
        <v>0</v>
      </c>
      <c r="E29" s="8" t="n">
        <v>690</v>
      </c>
      <c r="F29" s="8" t="n">
        <v>690</v>
      </c>
      <c r="G29" s="8" t="n">
        <v>-50</v>
      </c>
      <c r="H29" s="8" t="n">
        <v>-500</v>
      </c>
      <c r="I29" s="8" t="n">
        <v>264.289</v>
      </c>
      <c r="J29" s="8" t="n">
        <v>502.49</v>
      </c>
      <c r="K29" s="9" t="n">
        <v>1.2366</v>
      </c>
      <c r="L29" s="9" t="n">
        <v>1.2366</v>
      </c>
      <c r="M29" s="10" t="n">
        <f aca="false">((ref_diam+offset_diam)/2)/(12*3.281)</f>
        <v>0.761962816214569</v>
      </c>
      <c r="N29" s="8"/>
      <c r="O29" s="8" t="n">
        <f aca="false">(J29-M29-surface_margin)/(scaling_factor*(SQRT(K29^2+L29^2+sigma_pa^2)))</f>
        <v>78.7651757673407</v>
      </c>
    </row>
    <row r="30" customFormat="false" ht="15" hidden="false" customHeight="false" outlineLevel="0" collapsed="false">
      <c r="A30" s="0" t="n">
        <v>720</v>
      </c>
      <c r="B30" s="8" t="n">
        <v>720</v>
      </c>
      <c r="C30" s="8" t="n">
        <v>0</v>
      </c>
      <c r="D30" s="8" t="n">
        <v>0</v>
      </c>
      <c r="E30" s="8" t="n">
        <v>720</v>
      </c>
      <c r="F30" s="8" t="n">
        <v>720</v>
      </c>
      <c r="G30" s="8" t="n">
        <v>-50</v>
      </c>
      <c r="H30" s="8" t="n">
        <v>-500</v>
      </c>
      <c r="I30" s="8" t="n">
        <v>264.289</v>
      </c>
      <c r="J30" s="8" t="n">
        <v>502.49</v>
      </c>
      <c r="K30" s="9" t="n">
        <v>1.2904</v>
      </c>
      <c r="L30" s="9" t="n">
        <v>1.2904</v>
      </c>
      <c r="M30" s="10" t="n">
        <f aca="false">((ref_diam+offset_diam)/2)/(12*3.281)</f>
        <v>0.761962816214569</v>
      </c>
      <c r="N30" s="8"/>
      <c r="O30" s="8" t="n">
        <f aca="false">(J30-M30-surface_margin)/(scaling_factor*(SQRT(K30^2+L30^2+sigma_pa^2)))</f>
        <v>75.7151913327977</v>
      </c>
    </row>
    <row r="31" customFormat="false" ht="15" hidden="false" customHeight="false" outlineLevel="0" collapsed="false">
      <c r="A31" s="0" t="n">
        <v>750</v>
      </c>
      <c r="B31" s="8" t="n">
        <v>750</v>
      </c>
      <c r="C31" s="8" t="n">
        <v>0</v>
      </c>
      <c r="D31" s="8" t="n">
        <v>0</v>
      </c>
      <c r="E31" s="8" t="n">
        <v>750</v>
      </c>
      <c r="F31" s="8" t="n">
        <v>750</v>
      </c>
      <c r="G31" s="8" t="n">
        <v>-50</v>
      </c>
      <c r="H31" s="8" t="n">
        <v>-500</v>
      </c>
      <c r="I31" s="8" t="n">
        <v>264.289</v>
      </c>
      <c r="J31" s="8" t="n">
        <v>502.49</v>
      </c>
      <c r="K31" s="9" t="n">
        <v>1.3442</v>
      </c>
      <c r="L31" s="9" t="n">
        <v>1.3442</v>
      </c>
      <c r="M31" s="10" t="n">
        <f aca="false">((ref_diam+offset_diam)/2)/(12*3.281)</f>
        <v>0.761962816214569</v>
      </c>
      <c r="N31" s="8"/>
      <c r="O31" s="8" t="n">
        <f aca="false">(J31-M31-surface_margin)/(scaling_factor*(SQRT(K31^2+L31^2+sigma_pa^2)))</f>
        <v>72.8846735994652</v>
      </c>
    </row>
    <row r="32" customFormat="false" ht="15" hidden="false" customHeight="false" outlineLevel="0" collapsed="false">
      <c r="A32" s="0" t="n">
        <v>780</v>
      </c>
      <c r="B32" s="8" t="n">
        <v>780</v>
      </c>
      <c r="C32" s="8" t="n">
        <v>0</v>
      </c>
      <c r="D32" s="8" t="n">
        <v>0</v>
      </c>
      <c r="E32" s="8" t="n">
        <v>780</v>
      </c>
      <c r="F32" s="8" t="n">
        <v>780</v>
      </c>
      <c r="G32" s="8" t="n">
        <v>-50</v>
      </c>
      <c r="H32" s="8" t="n">
        <v>-500</v>
      </c>
      <c r="I32" s="8" t="n">
        <v>264.289</v>
      </c>
      <c r="J32" s="8" t="n">
        <v>502.49</v>
      </c>
      <c r="K32" s="9" t="n">
        <v>1.3979</v>
      </c>
      <c r="L32" s="9" t="n">
        <v>1.398</v>
      </c>
      <c r="M32" s="10" t="n">
        <f aca="false">((ref_diam+offset_diam)/2)/(12*3.281)</f>
        <v>0.761962816214569</v>
      </c>
      <c r="N32" s="8"/>
      <c r="O32" s="8" t="n">
        <f aca="false">(J32-M32-surface_margin)/(scaling_factor*(SQRT(K32^2+L32^2+sigma_pa^2)))</f>
        <v>70.2539476833965</v>
      </c>
    </row>
    <row r="33" customFormat="false" ht="15" hidden="false" customHeight="false" outlineLevel="0" collapsed="false">
      <c r="A33" s="0" t="n">
        <v>810</v>
      </c>
      <c r="B33" s="8" t="n">
        <v>810</v>
      </c>
      <c r="C33" s="8" t="n">
        <v>0</v>
      </c>
      <c r="D33" s="8" t="n">
        <v>0</v>
      </c>
      <c r="E33" s="8" t="n">
        <v>810</v>
      </c>
      <c r="F33" s="8" t="n">
        <v>810</v>
      </c>
      <c r="G33" s="8" t="n">
        <v>-50</v>
      </c>
      <c r="H33" s="8" t="n">
        <v>-500</v>
      </c>
      <c r="I33" s="8" t="n">
        <v>264.289</v>
      </c>
      <c r="J33" s="8" t="n">
        <v>502.49</v>
      </c>
      <c r="K33" s="9" t="n">
        <v>1.4517</v>
      </c>
      <c r="L33" s="9" t="n">
        <v>1.4517</v>
      </c>
      <c r="M33" s="10" t="n">
        <f aca="false">((ref_diam+offset_diam)/2)/(12*3.281)</f>
        <v>0.761962816214569</v>
      </c>
      <c r="N33" s="8"/>
      <c r="O33" s="8" t="n">
        <f aca="false">(J33-M33-surface_margin)/(scaling_factor*(SQRT(K33^2+L33^2+sigma_pa^2)))</f>
        <v>67.8010415389698</v>
      </c>
    </row>
    <row r="34" customFormat="false" ht="15" hidden="false" customHeight="false" outlineLevel="0" collapsed="false">
      <c r="A34" s="0" t="n">
        <v>840</v>
      </c>
      <c r="B34" s="8" t="n">
        <v>840</v>
      </c>
      <c r="C34" s="8" t="n">
        <v>0</v>
      </c>
      <c r="D34" s="8" t="n">
        <v>0</v>
      </c>
      <c r="E34" s="8" t="n">
        <v>840</v>
      </c>
      <c r="F34" s="8" t="n">
        <v>840</v>
      </c>
      <c r="G34" s="8" t="n">
        <v>-50</v>
      </c>
      <c r="H34" s="8" t="n">
        <v>-500</v>
      </c>
      <c r="I34" s="8" t="n">
        <v>264.289</v>
      </c>
      <c r="J34" s="8" t="n">
        <v>502.49</v>
      </c>
      <c r="K34" s="9" t="n">
        <v>1.5055</v>
      </c>
      <c r="L34" s="9" t="n">
        <v>1.5055</v>
      </c>
      <c r="M34" s="10" t="n">
        <f aca="false">((ref_diam+offset_diam)/2)/(12*3.281)</f>
        <v>0.761962816214569</v>
      </c>
      <c r="N34" s="8"/>
      <c r="O34" s="8" t="n">
        <f aca="false">(J34-M34-surface_margin)/(scaling_factor*(SQRT(K34^2+L34^2+sigma_pa^2)))</f>
        <v>65.5069881767474</v>
      </c>
    </row>
    <row r="35" customFormat="false" ht="15" hidden="false" customHeight="false" outlineLevel="0" collapsed="false">
      <c r="A35" s="0" t="n">
        <v>870</v>
      </c>
      <c r="B35" s="8" t="n">
        <v>870</v>
      </c>
      <c r="C35" s="8" t="n">
        <v>0</v>
      </c>
      <c r="D35" s="8" t="n">
        <v>0</v>
      </c>
      <c r="E35" s="8" t="n">
        <v>870</v>
      </c>
      <c r="F35" s="8" t="n">
        <v>870</v>
      </c>
      <c r="G35" s="8" t="n">
        <v>-50</v>
      </c>
      <c r="H35" s="8" t="n">
        <v>-500</v>
      </c>
      <c r="I35" s="8" t="n">
        <v>264.289</v>
      </c>
      <c r="J35" s="8" t="n">
        <v>502.49</v>
      </c>
      <c r="K35" s="9" t="n">
        <v>1.5593</v>
      </c>
      <c r="L35" s="9" t="n">
        <v>1.5593</v>
      </c>
      <c r="M35" s="10" t="n">
        <f aca="false">((ref_diam+offset_diam)/2)/(12*3.281)</f>
        <v>0.761962816214569</v>
      </c>
      <c r="N35" s="8"/>
      <c r="O35" s="8" t="n">
        <f aca="false">(J35-M35-surface_margin)/(scaling_factor*(SQRT(K35^2+L35^2+sigma_pa^2)))</f>
        <v>63.3592118731481</v>
      </c>
    </row>
    <row r="36" customFormat="false" ht="15" hidden="false" customHeight="false" outlineLevel="0" collapsed="false">
      <c r="A36" s="0" t="n">
        <v>900</v>
      </c>
      <c r="B36" s="8" t="n">
        <v>900</v>
      </c>
      <c r="C36" s="8" t="n">
        <v>0</v>
      </c>
      <c r="D36" s="8" t="n">
        <v>0</v>
      </c>
      <c r="E36" s="8" t="n">
        <v>900</v>
      </c>
      <c r="F36" s="8" t="n">
        <v>900</v>
      </c>
      <c r="G36" s="8" t="n">
        <v>-50</v>
      </c>
      <c r="H36" s="8" t="n">
        <v>-500</v>
      </c>
      <c r="I36" s="8" t="n">
        <v>264.289</v>
      </c>
      <c r="J36" s="8" t="n">
        <v>502.49</v>
      </c>
      <c r="K36" s="9" t="n">
        <v>1.613</v>
      </c>
      <c r="L36" s="9" t="n">
        <v>1.613</v>
      </c>
      <c r="M36" s="10" t="n">
        <f aca="false">((ref_diam+offset_diam)/2)/(12*3.281)</f>
        <v>0.761962816214569</v>
      </c>
      <c r="N36" s="8"/>
      <c r="O36" s="8" t="n">
        <f aca="false">(J36-M36-surface_margin)/(scaling_factor*(SQRT(K36^2+L36^2+sigma_pa^2)))</f>
        <v>61.3481396584144</v>
      </c>
    </row>
    <row r="37" customFormat="false" ht="15" hidden="false" customHeight="false" outlineLevel="0" collapsed="false">
      <c r="A37" s="0" t="n">
        <v>930</v>
      </c>
      <c r="B37" s="8" t="n">
        <v>930</v>
      </c>
      <c r="C37" s="8" t="n">
        <v>0</v>
      </c>
      <c r="D37" s="8" t="n">
        <v>0</v>
      </c>
      <c r="E37" s="8" t="n">
        <v>930</v>
      </c>
      <c r="F37" s="8" t="n">
        <v>930</v>
      </c>
      <c r="G37" s="8" t="n">
        <v>-50</v>
      </c>
      <c r="H37" s="8" t="n">
        <v>-500</v>
      </c>
      <c r="I37" s="8" t="n">
        <v>264.289</v>
      </c>
      <c r="J37" s="8" t="n">
        <v>502.49</v>
      </c>
      <c r="K37" s="9" t="n">
        <v>1.6668</v>
      </c>
      <c r="L37" s="9" t="n">
        <v>1.6668</v>
      </c>
      <c r="M37" s="10" t="n">
        <f aca="false">((ref_diam+offset_diam)/2)/(12*3.281)</f>
        <v>0.761962816214569</v>
      </c>
      <c r="N37" s="8"/>
      <c r="O37" s="8" t="n">
        <f aca="false">(J37-M37-surface_margin)/(scaling_factor*(SQRT(K37^2+L37^2+sigma_pa^2)))</f>
        <v>59.4545957426755</v>
      </c>
    </row>
    <row r="38" customFormat="false" ht="15" hidden="false" customHeight="false" outlineLevel="0" collapsed="false">
      <c r="A38" s="0" t="n">
        <v>960</v>
      </c>
      <c r="B38" s="8" t="n">
        <v>960</v>
      </c>
      <c r="C38" s="8" t="n">
        <v>0</v>
      </c>
      <c r="D38" s="8" t="n">
        <v>0</v>
      </c>
      <c r="E38" s="8" t="n">
        <v>960</v>
      </c>
      <c r="F38" s="8" t="n">
        <v>960</v>
      </c>
      <c r="G38" s="8" t="n">
        <v>-50</v>
      </c>
      <c r="H38" s="8" t="n">
        <v>-500</v>
      </c>
      <c r="I38" s="8" t="n">
        <v>264.289</v>
      </c>
      <c r="J38" s="8" t="n">
        <v>502.49</v>
      </c>
      <c r="K38" s="9" t="n">
        <v>1.7206</v>
      </c>
      <c r="L38" s="9" t="n">
        <v>1.7206</v>
      </c>
      <c r="M38" s="10" t="n">
        <f aca="false">((ref_diam+offset_diam)/2)/(12*3.281)</f>
        <v>0.761962816214569</v>
      </c>
      <c r="N38" s="8"/>
      <c r="O38" s="8" t="n">
        <f aca="false">(J38-M38-surface_margin)/(scaling_factor*(SQRT(K38^2+L38^2+sigma_pa^2)))</f>
        <v>57.6720387628581</v>
      </c>
    </row>
    <row r="39" customFormat="false" ht="15" hidden="false" customHeight="false" outlineLevel="0" collapsed="false">
      <c r="A39" s="0" t="n">
        <v>990</v>
      </c>
      <c r="B39" s="8" t="n">
        <v>990</v>
      </c>
      <c r="C39" s="8" t="n">
        <v>0</v>
      </c>
      <c r="D39" s="8" t="n">
        <v>0</v>
      </c>
      <c r="E39" s="8" t="n">
        <v>990</v>
      </c>
      <c r="F39" s="8" t="n">
        <v>990</v>
      </c>
      <c r="G39" s="8" t="n">
        <v>-50</v>
      </c>
      <c r="H39" s="8" t="n">
        <v>-500</v>
      </c>
      <c r="I39" s="8" t="n">
        <v>264.289</v>
      </c>
      <c r="J39" s="8" t="n">
        <v>502.49</v>
      </c>
      <c r="K39" s="9" t="n">
        <v>1.7743</v>
      </c>
      <c r="L39" s="9" t="n">
        <v>1.7743</v>
      </c>
      <c r="M39" s="10" t="n">
        <f aca="false">((ref_diam+offset_diam)/2)/(12*3.281)</f>
        <v>0.761962816214569</v>
      </c>
      <c r="N39" s="8"/>
      <c r="O39" s="8" t="n">
        <f aca="false">(J39-M39-surface_margin)/(scaling_factor*(SQRT(K39^2+L39^2+sigma_pa^2)))</f>
        <v>55.9942263161681</v>
      </c>
    </row>
    <row r="40" customFormat="false" ht="15" hidden="false" customHeight="false" outlineLevel="0" collapsed="false">
      <c r="A40" s="0" t="n">
        <v>1020</v>
      </c>
      <c r="B40" s="8" t="n">
        <v>1020</v>
      </c>
      <c r="C40" s="8" t="n">
        <v>-0.35</v>
      </c>
      <c r="D40" s="8" t="n">
        <v>0</v>
      </c>
      <c r="E40" s="8" t="n">
        <v>1027.99</v>
      </c>
      <c r="F40" s="8" t="n">
        <v>1027.98</v>
      </c>
      <c r="G40" s="8" t="n">
        <v>-50.47</v>
      </c>
      <c r="H40" s="8" t="n">
        <v>-499.67</v>
      </c>
      <c r="I40" s="8" t="n">
        <v>264.272</v>
      </c>
      <c r="J40" s="8" t="n">
        <v>502.24</v>
      </c>
      <c r="K40" s="9" t="n">
        <v>1.8251</v>
      </c>
      <c r="L40" s="9" t="n">
        <v>1.8384</v>
      </c>
      <c r="M40" s="10" t="n">
        <f aca="false">((ref_diam+offset_diam)/2)/(12*3.281)</f>
        <v>0.761962816214569</v>
      </c>
      <c r="N40" s="8"/>
      <c r="O40" s="8" t="n">
        <f aca="false">(J40-M40-surface_margin)/(scaling_factor*(SQRT(K40^2+L40^2+sigma_pa^2)))</f>
        <v>54.2746942733908</v>
      </c>
    </row>
    <row r="41" customFormat="false" ht="15" hidden="false" customHeight="false" outlineLevel="0" collapsed="false">
      <c r="A41" s="0" t="n">
        <v>1050</v>
      </c>
      <c r="B41" s="8" t="n">
        <v>1049.97</v>
      </c>
      <c r="C41" s="8" t="n">
        <v>-1.57</v>
      </c>
      <c r="D41" s="8" t="n">
        <v>0</v>
      </c>
      <c r="E41" s="8" t="n">
        <v>1069.95</v>
      </c>
      <c r="F41" s="8" t="n">
        <v>1069.87</v>
      </c>
      <c r="G41" s="8" t="n">
        <v>-52.42</v>
      </c>
      <c r="H41" s="8" t="n">
        <v>-498.3</v>
      </c>
      <c r="I41" s="8" t="n">
        <v>264.173</v>
      </c>
      <c r="J41" s="8" t="n">
        <v>501.29</v>
      </c>
      <c r="K41" s="9" t="n">
        <v>1.8723</v>
      </c>
      <c r="L41" s="9" t="n">
        <v>1.9058</v>
      </c>
      <c r="M41" s="10" t="n">
        <f aca="false">((ref_diam+offset_diam)/2)/(12*3.281)</f>
        <v>0.761962816214569</v>
      </c>
      <c r="N41" s="8"/>
      <c r="O41" s="8" t="n">
        <f aca="false">(J41-M41-surface_margin)/(scaling_factor*(SQRT(K41^2+L41^2+sigma_pa^2)))</f>
        <v>52.5834237104369</v>
      </c>
    </row>
    <row r="42" customFormat="false" ht="15" hidden="false" customHeight="false" outlineLevel="0" collapsed="false">
      <c r="A42" s="0" t="n">
        <v>1080</v>
      </c>
      <c r="B42" s="8" t="n">
        <v>1079.88</v>
      </c>
      <c r="C42" s="8" t="n">
        <v>-3.83</v>
      </c>
      <c r="D42" s="8" t="n">
        <v>0</v>
      </c>
      <c r="E42" s="8" t="n">
        <v>1111.79</v>
      </c>
      <c r="F42" s="8" t="n">
        <v>1111.47</v>
      </c>
      <c r="G42" s="8" t="n">
        <v>-56.04</v>
      </c>
      <c r="H42" s="8" t="n">
        <v>-495.77</v>
      </c>
      <c r="I42" s="8" t="n">
        <v>263.989</v>
      </c>
      <c r="J42" s="8" t="n">
        <v>499.51</v>
      </c>
      <c r="K42" s="9" t="n">
        <v>1.9187</v>
      </c>
      <c r="L42" s="9" t="n">
        <v>1.9726</v>
      </c>
      <c r="M42" s="10" t="n">
        <f aca="false">((ref_diam+offset_diam)/2)/(12*3.281)</f>
        <v>0.761962816214569</v>
      </c>
      <c r="N42" s="8"/>
      <c r="O42" s="8" t="n">
        <f aca="false">(J42-M42-surface_margin)/(scaling_factor*(SQRT(K42^2+L42^2+sigma_pa^2)))</f>
        <v>50.9187087522271</v>
      </c>
    </row>
    <row r="43" customFormat="false" ht="15" hidden="false" customHeight="false" outlineLevel="0" collapsed="false">
      <c r="A43" s="0" t="n">
        <v>1110</v>
      </c>
      <c r="B43" s="8" t="n">
        <v>1109.7</v>
      </c>
      <c r="C43" s="8" t="n">
        <v>-7.14</v>
      </c>
      <c r="D43" s="8" t="n">
        <v>0</v>
      </c>
      <c r="E43" s="8" t="n">
        <v>1153.43</v>
      </c>
      <c r="F43" s="8" t="n">
        <v>1152.62</v>
      </c>
      <c r="G43" s="8" t="n">
        <v>-61.28</v>
      </c>
      <c r="H43" s="8" t="n">
        <v>-492.1</v>
      </c>
      <c r="I43" s="8" t="n">
        <v>263.722</v>
      </c>
      <c r="J43" s="8" t="n">
        <v>496.93</v>
      </c>
      <c r="K43" s="9" t="n">
        <v>1.9647</v>
      </c>
      <c r="L43" s="9" t="n">
        <v>2.0397</v>
      </c>
      <c r="M43" s="10" t="n">
        <f aca="false">((ref_diam+offset_diam)/2)/(12*3.281)</f>
        <v>0.761962816214569</v>
      </c>
      <c r="N43" s="8"/>
      <c r="O43" s="8" t="n">
        <f aca="false">(J43-M43-surface_margin)/(scaling_factor*(SQRT(K43^2+L43^2+sigma_pa^2)))</f>
        <v>49.2645172219586</v>
      </c>
    </row>
    <row r="44" customFormat="false" ht="15" hidden="false" customHeight="false" outlineLevel="0" collapsed="false">
      <c r="A44" s="0" t="n">
        <v>1140</v>
      </c>
      <c r="B44" s="8" t="n">
        <v>1139.38</v>
      </c>
      <c r="C44" s="8" t="n">
        <v>-11.49</v>
      </c>
      <c r="D44" s="8" t="n">
        <v>0</v>
      </c>
      <c r="E44" s="8" t="n">
        <v>1194.8</v>
      </c>
      <c r="F44" s="8" t="n">
        <v>1193.14</v>
      </c>
      <c r="G44" s="8" t="n">
        <v>-68.09</v>
      </c>
      <c r="H44" s="8" t="n">
        <v>-487.33</v>
      </c>
      <c r="I44" s="8" t="n">
        <v>263.374</v>
      </c>
      <c r="J44" s="8" t="n">
        <v>493.54</v>
      </c>
      <c r="K44" s="9" t="n">
        <v>2.0104</v>
      </c>
      <c r="L44" s="9" t="n">
        <v>2.1079</v>
      </c>
      <c r="M44" s="10" t="n">
        <f aca="false">((ref_diam+offset_diam)/2)/(12*3.281)</f>
        <v>0.761962816214569</v>
      </c>
      <c r="N44" s="8"/>
      <c r="O44" s="8" t="n">
        <f aca="false">(J44-M44-surface_margin)/(scaling_factor*(SQRT(K44^2+L44^2+sigma_pa^2)))</f>
        <v>47.6089493066065</v>
      </c>
    </row>
    <row r="45" customFormat="false" ht="15" hidden="false" customHeight="false" outlineLevel="0" collapsed="false">
      <c r="A45" s="0" t="n">
        <v>1170</v>
      </c>
      <c r="B45" s="8" t="n">
        <v>1168.89</v>
      </c>
      <c r="C45" s="8" t="n">
        <v>-16.87</v>
      </c>
      <c r="D45" s="8" t="n">
        <v>0</v>
      </c>
      <c r="E45" s="8" t="n">
        <v>1235.84</v>
      </c>
      <c r="F45" s="8" t="n">
        <v>1232.89</v>
      </c>
      <c r="G45" s="8" t="n">
        <v>-76.43</v>
      </c>
      <c r="H45" s="8" t="n">
        <v>-481.5</v>
      </c>
      <c r="I45" s="8" t="n">
        <v>262.949</v>
      </c>
      <c r="J45" s="8" t="n">
        <v>489.37</v>
      </c>
      <c r="K45" s="9" t="n">
        <v>2.0565</v>
      </c>
      <c r="L45" s="9" t="n">
        <v>2.1786</v>
      </c>
      <c r="M45" s="10" t="n">
        <f aca="false">((ref_diam+offset_diam)/2)/(12*3.281)</f>
        <v>0.761962816214569</v>
      </c>
      <c r="N45" s="8"/>
      <c r="O45" s="8" t="n">
        <f aca="false">(J45-M45-surface_margin)/(scaling_factor*(SQRT(K45^2+L45^2+sigma_pa^2)))</f>
        <v>45.9336653471256</v>
      </c>
    </row>
    <row r="46" customFormat="false" ht="15" hidden="false" customHeight="false" outlineLevel="0" collapsed="false">
      <c r="A46" s="0" t="n">
        <v>1200</v>
      </c>
      <c r="B46" s="8" t="n">
        <v>1198.2</v>
      </c>
      <c r="C46" s="8" t="n">
        <v>-23.27</v>
      </c>
      <c r="D46" s="8" t="n">
        <v>0</v>
      </c>
      <c r="E46" s="8" t="n">
        <v>1276.48</v>
      </c>
      <c r="F46" s="8" t="n">
        <v>1271.74</v>
      </c>
      <c r="G46" s="8" t="n">
        <v>-86.2</v>
      </c>
      <c r="H46" s="8" t="n">
        <v>-474.65</v>
      </c>
      <c r="I46" s="8" t="n">
        <v>262.448</v>
      </c>
      <c r="J46" s="8" t="n">
        <v>484.42</v>
      </c>
      <c r="K46" s="9" t="n">
        <v>2.1033</v>
      </c>
      <c r="L46" s="9" t="n">
        <v>2.2531</v>
      </c>
      <c r="M46" s="10" t="n">
        <f aca="false">((ref_diam+offset_diam)/2)/(12*3.281)</f>
        <v>0.761962816214569</v>
      </c>
      <c r="N46" s="8"/>
      <c r="O46" s="8" t="n">
        <f aca="false">(J46-M46-surface_margin)/(scaling_factor*(SQRT(K46^2+L46^2+sigma_pa^2)))</f>
        <v>44.2273819066965</v>
      </c>
    </row>
    <row r="47" customFormat="false" ht="15" hidden="false" customHeight="false" outlineLevel="0" collapsed="false">
      <c r="A47" s="0" t="n">
        <v>1230</v>
      </c>
      <c r="B47" s="8" t="n">
        <v>1227.27</v>
      </c>
      <c r="C47" s="8" t="n">
        <v>-30.7</v>
      </c>
      <c r="D47" s="8" t="n">
        <v>0</v>
      </c>
      <c r="E47" s="8" t="n">
        <v>1316.68</v>
      </c>
      <c r="F47" s="8" t="n">
        <v>1309.57</v>
      </c>
      <c r="G47" s="8" t="n">
        <v>-97.34</v>
      </c>
      <c r="H47" s="8" t="n">
        <v>-466.86</v>
      </c>
      <c r="I47" s="8" t="n">
        <v>261.876</v>
      </c>
      <c r="J47" s="8" t="n">
        <v>478.72</v>
      </c>
      <c r="K47" s="9" t="n">
        <v>2.1516</v>
      </c>
      <c r="L47" s="9" t="n">
        <v>2.3325</v>
      </c>
      <c r="M47" s="10" t="n">
        <f aca="false">((ref_diam+offset_diam)/2)/(12*3.281)</f>
        <v>0.761962816214569</v>
      </c>
      <c r="N47" s="8"/>
      <c r="O47" s="8" t="n">
        <f aca="false">(J47-M47-surface_margin)/(scaling_factor*(SQRT(K47^2+L47^2+sigma_pa^2)))</f>
        <v>42.4825409013004</v>
      </c>
    </row>
    <row r="48" customFormat="false" ht="15" hidden="false" customHeight="false" outlineLevel="0" collapsed="false">
      <c r="A48" s="0" t="n">
        <v>1260</v>
      </c>
      <c r="B48" s="8" t="n">
        <v>1256.05</v>
      </c>
      <c r="C48" s="8" t="n">
        <v>-39.13</v>
      </c>
      <c r="D48" s="8" t="n">
        <v>0</v>
      </c>
      <c r="E48" s="8" t="n">
        <v>1356.38</v>
      </c>
      <c r="F48" s="8" t="n">
        <v>1346.26</v>
      </c>
      <c r="G48" s="8" t="n">
        <v>-109.74</v>
      </c>
      <c r="H48" s="8" t="n">
        <v>-458.17</v>
      </c>
      <c r="I48" s="8" t="n">
        <v>261.239</v>
      </c>
      <c r="J48" s="8" t="n">
        <v>472.27</v>
      </c>
      <c r="K48" s="9" t="n">
        <v>2.202</v>
      </c>
      <c r="L48" s="9" t="n">
        <v>2.419</v>
      </c>
      <c r="M48" s="10" t="n">
        <f aca="false">((ref_diam+offset_diam)/2)/(12*3.281)</f>
        <v>0.761962816214569</v>
      </c>
      <c r="N48" s="8"/>
      <c r="O48" s="8" t="n">
        <f aca="false">(J48-M48-surface_margin)/(scaling_factor*(SQRT(K48^2+L48^2+sigma_pa^2)))</f>
        <v>40.6846278100099</v>
      </c>
    </row>
    <row r="49" customFormat="false" ht="15" hidden="false" customHeight="false" outlineLevel="0" collapsed="false">
      <c r="A49" s="0" t="n">
        <v>1290</v>
      </c>
      <c r="B49" s="8" t="n">
        <v>1284.53</v>
      </c>
      <c r="C49" s="8" t="n">
        <v>-48.57</v>
      </c>
      <c r="D49" s="8" t="n">
        <v>0</v>
      </c>
      <c r="E49" s="8" t="n">
        <v>1395.54</v>
      </c>
      <c r="F49" s="8" t="n">
        <v>1381.73</v>
      </c>
      <c r="G49" s="8" t="n">
        <v>-123.33</v>
      </c>
      <c r="H49" s="8" t="n">
        <v>-448.65</v>
      </c>
      <c r="I49" s="8" t="n">
        <v>260.539</v>
      </c>
      <c r="J49" s="8" t="n">
        <v>465.11</v>
      </c>
      <c r="K49" s="9" t="n">
        <v>2.255</v>
      </c>
      <c r="L49" s="9" t="n">
        <v>2.5245</v>
      </c>
      <c r="M49" s="10" t="n">
        <f aca="false">((ref_diam+offset_diam)/2)/(12*3.281)</f>
        <v>0.761962816214569</v>
      </c>
      <c r="N49" s="8"/>
      <c r="O49" s="8" t="n">
        <f aca="false">(J49-M49-surface_margin)/(scaling_factor*(SQRT(K49^2+L49^2+sigma_pa^2)))</f>
        <v>38.7481717287439</v>
      </c>
    </row>
    <row r="50" customFormat="false" ht="15" hidden="false" customHeight="false" outlineLevel="0" collapsed="false">
      <c r="A50" s="0" t="n">
        <v>1320</v>
      </c>
      <c r="B50" s="8" t="n">
        <v>1312.66</v>
      </c>
      <c r="C50" s="8" t="n">
        <v>-58.99</v>
      </c>
      <c r="D50" s="8" t="n">
        <v>0</v>
      </c>
      <c r="E50" s="8" t="n">
        <v>1434.12</v>
      </c>
      <c r="F50" s="8" t="n">
        <v>1415.9</v>
      </c>
      <c r="G50" s="8" t="n">
        <v>-138</v>
      </c>
      <c r="H50" s="8" t="n">
        <v>-438.38</v>
      </c>
      <c r="I50" s="8" t="n">
        <v>259.783</v>
      </c>
      <c r="J50" s="8" t="n">
        <v>457.25</v>
      </c>
      <c r="K50" s="9" t="n">
        <v>2.3113</v>
      </c>
      <c r="L50" s="9" t="n">
        <v>2.6173</v>
      </c>
      <c r="M50" s="10" t="n">
        <f aca="false">((ref_diam+offset_diam)/2)/(12*3.281)</f>
        <v>0.761962816214569</v>
      </c>
      <c r="N50" s="8"/>
      <c r="O50" s="8" t="n">
        <f aca="false">(J50-M50-surface_margin)/(scaling_factor*(SQRT(K50^2+L50^2+sigma_pa^2)))</f>
        <v>36.9508424849048</v>
      </c>
    </row>
    <row r="51" customFormat="false" ht="15" hidden="false" customHeight="false" outlineLevel="0" collapsed="false">
      <c r="A51" s="0" t="n">
        <v>1350</v>
      </c>
      <c r="B51" s="8" t="n">
        <v>1340.41</v>
      </c>
      <c r="C51" s="8" t="n">
        <v>-70.38</v>
      </c>
      <c r="D51" s="8" t="n">
        <v>0</v>
      </c>
      <c r="E51" s="8" t="n">
        <v>1472.1</v>
      </c>
      <c r="F51" s="8" t="n">
        <v>1448.72</v>
      </c>
      <c r="G51" s="8" t="n">
        <v>-153.65</v>
      </c>
      <c r="H51" s="8" t="n">
        <v>-427.43</v>
      </c>
      <c r="I51" s="8" t="n">
        <v>258.977</v>
      </c>
      <c r="J51" s="8" t="n">
        <v>448.73</v>
      </c>
      <c r="K51" s="9" t="n">
        <v>2.3715</v>
      </c>
      <c r="L51" s="9" t="n">
        <v>2.7313</v>
      </c>
      <c r="M51" s="10" t="n">
        <f aca="false">((ref_diam+offset_diam)/2)/(12*3.281)</f>
        <v>0.761962816214569</v>
      </c>
      <c r="N51" s="8"/>
      <c r="O51" s="8" t="n">
        <f aca="false">(J51-M51-surface_margin)/(scaling_factor*(SQRT(K51^2+L51^2+sigma_pa^2)))</f>
        <v>35.0273775347691</v>
      </c>
    </row>
    <row r="52" customFormat="false" ht="15" hidden="false" customHeight="false" outlineLevel="0" collapsed="false">
      <c r="A52" s="0" t="n">
        <v>1380</v>
      </c>
      <c r="B52" s="8" t="n">
        <v>1367.74</v>
      </c>
      <c r="C52" s="8" t="n">
        <v>-82.74</v>
      </c>
      <c r="D52" s="8" t="n">
        <v>0</v>
      </c>
      <c r="E52" s="8" t="n">
        <v>1509.46</v>
      </c>
      <c r="F52" s="8" t="n">
        <v>1480.15</v>
      </c>
      <c r="G52" s="8" t="n">
        <v>-170.18</v>
      </c>
      <c r="H52" s="8" t="n">
        <v>-415.85</v>
      </c>
      <c r="I52" s="8" t="n">
        <v>258.126</v>
      </c>
      <c r="J52" s="8" t="n">
        <v>439.56</v>
      </c>
      <c r="K52" s="9" t="n">
        <v>2.4361</v>
      </c>
      <c r="L52" s="9" t="n">
        <v>2.8576</v>
      </c>
      <c r="M52" s="10" t="n">
        <f aca="false">((ref_diam+offset_diam)/2)/(12*3.281)</f>
        <v>0.761962816214569</v>
      </c>
      <c r="N52" s="8"/>
      <c r="O52" s="8" t="n">
        <f aca="false">(J52-M52-surface_margin)/(scaling_factor*(SQRT(K52^2+L52^2+sigma_pa^2)))</f>
        <v>33.0724739795396</v>
      </c>
    </row>
    <row r="53" customFormat="false" ht="15" hidden="false" customHeight="false" outlineLevel="0" collapsed="false">
      <c r="A53" s="0" t="n">
        <v>1410</v>
      </c>
      <c r="B53" s="8" t="n">
        <v>1394.63</v>
      </c>
      <c r="C53" s="8" t="n">
        <v>-96.05</v>
      </c>
      <c r="D53" s="8" t="n">
        <v>0</v>
      </c>
      <c r="E53" s="8" t="n">
        <v>1546.17</v>
      </c>
      <c r="F53" s="8" t="n">
        <v>1510.15</v>
      </c>
      <c r="G53" s="8" t="n">
        <v>-187.51</v>
      </c>
      <c r="H53" s="8" t="n">
        <v>-403.72</v>
      </c>
      <c r="I53" s="8" t="n">
        <v>257.235</v>
      </c>
      <c r="J53" s="8" t="n">
        <v>429.76</v>
      </c>
      <c r="K53" s="9" t="n">
        <v>2.5057</v>
      </c>
      <c r="L53" s="9" t="n">
        <v>2.9952</v>
      </c>
      <c r="M53" s="10" t="n">
        <f aca="false">((ref_diam+offset_diam)/2)/(12*3.281)</f>
        <v>0.761962816214569</v>
      </c>
      <c r="N53" s="8"/>
      <c r="O53" s="8" t="n">
        <f aca="false">(J53-M53-surface_margin)/(scaling_factor*(SQRT(K53^2+L53^2+sigma_pa^2)))</f>
        <v>31.1115054457841</v>
      </c>
    </row>
    <row r="54" customFormat="false" ht="15" hidden="false" customHeight="false" outlineLevel="0" collapsed="false">
      <c r="A54" s="0" t="n">
        <v>1440</v>
      </c>
      <c r="B54" s="8" t="n">
        <v>1421.03</v>
      </c>
      <c r="C54" s="8" t="n">
        <v>-110.29</v>
      </c>
      <c r="D54" s="8" t="n">
        <v>0</v>
      </c>
      <c r="E54" s="8" t="n">
        <v>1582.22</v>
      </c>
      <c r="F54" s="8" t="n">
        <v>1538.71</v>
      </c>
      <c r="G54" s="8" t="n">
        <v>-205.53</v>
      </c>
      <c r="H54" s="8" t="n">
        <v>-391.09</v>
      </c>
      <c r="I54" s="8" t="n">
        <v>256.312</v>
      </c>
      <c r="J54" s="8" t="n">
        <v>419.37</v>
      </c>
      <c r="K54" s="9" t="n">
        <v>2.5805</v>
      </c>
      <c r="L54" s="9" t="n">
        <v>3.1446</v>
      </c>
      <c r="M54" s="10" t="n">
        <f aca="false">((ref_diam+offset_diam)/2)/(12*3.281)</f>
        <v>0.761962816214569</v>
      </c>
      <c r="N54" s="8"/>
      <c r="O54" s="8" t="n">
        <f aca="false">(J54-M54-surface_margin)/(scaling_factor*(SQRT(K54^2+L54^2+sigma_pa^2)))</f>
        <v>29.1612392933759</v>
      </c>
    </row>
    <row r="55" customFormat="false" ht="15" hidden="false" customHeight="false" outlineLevel="0" collapsed="false">
      <c r="A55" s="0" t="n">
        <v>1470</v>
      </c>
      <c r="B55" s="8" t="n">
        <v>1446.93</v>
      </c>
      <c r="C55" s="8" t="n">
        <v>-125.43</v>
      </c>
      <c r="D55" s="8" t="n">
        <v>0</v>
      </c>
      <c r="E55" s="8" t="n">
        <v>1617.63</v>
      </c>
      <c r="F55" s="8" t="n">
        <v>1565.83</v>
      </c>
      <c r="G55" s="8" t="n">
        <v>-224.17</v>
      </c>
      <c r="H55" s="8" t="n">
        <v>-378.05</v>
      </c>
      <c r="I55" s="8" t="n">
        <v>255.363</v>
      </c>
      <c r="J55" s="8" t="n">
        <v>408.42</v>
      </c>
      <c r="K55" s="9" t="n">
        <v>2.661</v>
      </c>
      <c r="L55" s="9" t="n">
        <v>3.3057</v>
      </c>
      <c r="M55" s="10" t="n">
        <f aca="false">((ref_diam+offset_diam)/2)/(12*3.281)</f>
        <v>0.761962816214569</v>
      </c>
      <c r="N55" s="8"/>
      <c r="O55" s="8" t="n">
        <f aca="false">(J55-M55-surface_margin)/(scaling_factor*(SQRT(K55^2+L55^2+sigma_pa^2)))</f>
        <v>27.2379753860619</v>
      </c>
    </row>
    <row r="56" customFormat="false" ht="15" hidden="false" customHeight="false" outlineLevel="0" collapsed="false">
      <c r="A56" s="0" t="n">
        <v>1500</v>
      </c>
      <c r="B56" s="8" t="n">
        <v>1472.28</v>
      </c>
      <c r="C56" s="8" t="n">
        <v>-141.48</v>
      </c>
      <c r="D56" s="8" t="n">
        <v>0</v>
      </c>
      <c r="E56" s="8" t="n">
        <v>1652.37</v>
      </c>
      <c r="F56" s="8" t="n">
        <v>1591.52</v>
      </c>
      <c r="G56" s="8" t="n">
        <v>-243.33</v>
      </c>
      <c r="H56" s="8" t="n">
        <v>-364.63</v>
      </c>
      <c r="I56" s="8" t="n">
        <v>254.393</v>
      </c>
      <c r="J56" s="8" t="n">
        <v>396.92</v>
      </c>
      <c r="K56" s="9" t="n">
        <v>2.7473</v>
      </c>
      <c r="L56" s="9" t="n">
        <v>3.4792</v>
      </c>
      <c r="M56" s="10" t="n">
        <f aca="false">((ref_diam+offset_diam)/2)/(12*3.281)</f>
        <v>0.761962816214569</v>
      </c>
      <c r="N56" s="8"/>
      <c r="O56" s="8" t="n">
        <f aca="false">(J56-M56-surface_margin)/(scaling_factor*(SQRT(K56^2+L56^2+sigma_pa^2)))</f>
        <v>25.3523204799486</v>
      </c>
    </row>
    <row r="57" customFormat="false" ht="15" hidden="false" customHeight="false" outlineLevel="0" collapsed="false">
      <c r="A57" s="0" t="n">
        <v>1530</v>
      </c>
      <c r="B57" s="8" t="n">
        <v>1497.05</v>
      </c>
      <c r="C57" s="8" t="n">
        <v>-158.39</v>
      </c>
      <c r="D57" s="8" t="n">
        <v>0</v>
      </c>
      <c r="E57" s="8" t="n">
        <v>1686.46</v>
      </c>
      <c r="F57" s="8" t="n">
        <v>1615.78</v>
      </c>
      <c r="G57" s="8" t="n">
        <v>-262.95</v>
      </c>
      <c r="H57" s="8" t="n">
        <v>-350.89</v>
      </c>
      <c r="I57" s="8" t="n">
        <v>253.408</v>
      </c>
      <c r="J57" s="8" t="n">
        <v>384.91</v>
      </c>
      <c r="K57" s="9" t="n">
        <v>2.8396</v>
      </c>
      <c r="L57" s="9" t="n">
        <v>3.6647</v>
      </c>
      <c r="M57" s="10" t="n">
        <f aca="false">((ref_diam+offset_diam)/2)/(12*3.281)</f>
        <v>0.761962816214569</v>
      </c>
      <c r="N57" s="8"/>
      <c r="O57" s="8" t="n">
        <f aca="false">(J57-M57-surface_margin)/(scaling_factor*(SQRT(K57^2+L57^2+sigma_pa^2)))</f>
        <v>23.5194958936445</v>
      </c>
    </row>
    <row r="58" customFormat="false" ht="15" hidden="false" customHeight="false" outlineLevel="0" collapsed="false">
      <c r="A58" s="0" t="n">
        <v>1560</v>
      </c>
      <c r="B58" s="8" t="n">
        <v>1521.22</v>
      </c>
      <c r="C58" s="8" t="n">
        <v>-176.17</v>
      </c>
      <c r="D58" s="8" t="n">
        <v>0</v>
      </c>
      <c r="E58" s="8" t="n">
        <v>1719.91</v>
      </c>
      <c r="F58" s="8" t="n">
        <v>1638.64</v>
      </c>
      <c r="G58" s="8" t="n">
        <v>-282.94</v>
      </c>
      <c r="H58" s="8" t="n">
        <v>-336.89</v>
      </c>
      <c r="I58" s="8" t="n">
        <v>252.414</v>
      </c>
      <c r="J58" s="8" t="n">
        <v>372.4</v>
      </c>
      <c r="K58" s="9" t="n">
        <v>2.9379</v>
      </c>
      <c r="L58" s="9" t="n">
        <v>3.8609</v>
      </c>
      <c r="M58" s="10" t="n">
        <f aca="false">((ref_diam+offset_diam)/2)/(12*3.281)</f>
        <v>0.761962816214569</v>
      </c>
      <c r="N58" s="8"/>
      <c r="O58" s="8" t="n">
        <f aca="false">(J58-M58-surface_margin)/(scaling_factor*(SQRT(K58^2+L58^2+sigma_pa^2)))</f>
        <v>21.7532527674655</v>
      </c>
    </row>
    <row r="59" customFormat="false" ht="15" hidden="false" customHeight="false" outlineLevel="0" collapsed="false">
      <c r="A59" s="0" t="n">
        <v>1590</v>
      </c>
      <c r="B59" s="8" t="n">
        <v>1544.75</v>
      </c>
      <c r="C59" s="8" t="n">
        <v>-194.77</v>
      </c>
      <c r="D59" s="8" t="n">
        <v>0</v>
      </c>
      <c r="E59" s="8" t="n">
        <v>1752.73</v>
      </c>
      <c r="F59" s="8" t="n">
        <v>1660.13</v>
      </c>
      <c r="G59" s="8" t="n">
        <v>-303.26</v>
      </c>
      <c r="H59" s="8" t="n">
        <v>-322.67</v>
      </c>
      <c r="I59" s="8" t="n">
        <v>251.417</v>
      </c>
      <c r="J59" s="8" t="n">
        <v>359.44</v>
      </c>
      <c r="K59" s="9" t="n">
        <v>3.0423</v>
      </c>
      <c r="L59" s="9" t="n">
        <v>4.0673</v>
      </c>
      <c r="M59" s="10" t="n">
        <f aca="false">((ref_diam+offset_diam)/2)/(12*3.281)</f>
        <v>0.761962816214569</v>
      </c>
      <c r="N59" s="8"/>
      <c r="O59" s="8" t="n">
        <f aca="false">(J59-M59-surface_margin)/(scaling_factor*(SQRT(K59^2+L59^2+sigma_pa^2)))</f>
        <v>20.0623511474796</v>
      </c>
    </row>
    <row r="60" customFormat="false" ht="15" hidden="false" customHeight="false" outlineLevel="0" collapsed="false">
      <c r="A60" s="0" t="n">
        <v>1620</v>
      </c>
      <c r="B60" s="8" t="n">
        <v>1567.62</v>
      </c>
      <c r="C60" s="8" t="n">
        <v>-214.19</v>
      </c>
      <c r="D60" s="8" t="n">
        <v>0</v>
      </c>
      <c r="E60" s="8" t="n">
        <v>1784.92</v>
      </c>
      <c r="F60" s="8" t="n">
        <v>1680.28</v>
      </c>
      <c r="G60" s="8" t="n">
        <v>-323.83</v>
      </c>
      <c r="H60" s="8" t="n">
        <v>-308.26</v>
      </c>
      <c r="I60" s="8" t="n">
        <v>250.421</v>
      </c>
      <c r="J60" s="8" t="n">
        <v>346.04</v>
      </c>
      <c r="K60" s="9" t="n">
        <v>3.1528</v>
      </c>
      <c r="L60" s="9" t="n">
        <v>4.2831</v>
      </c>
      <c r="M60" s="10" t="n">
        <f aca="false">((ref_diam+offset_diam)/2)/(12*3.281)</f>
        <v>0.761962816214569</v>
      </c>
      <c r="N60" s="8"/>
      <c r="O60" s="8" t="n">
        <f aca="false">(J60-M60-surface_margin)/(scaling_factor*(SQRT(K60^2+L60^2+sigma_pa^2)))</f>
        <v>18.4515881748274</v>
      </c>
    </row>
    <row r="61" customFormat="false" ht="15" hidden="false" customHeight="false" outlineLevel="0" collapsed="false">
      <c r="A61" s="0" t="n">
        <v>1650</v>
      </c>
      <c r="B61" s="8" t="n">
        <v>1589.79</v>
      </c>
      <c r="C61" s="8" t="n">
        <v>-234.39</v>
      </c>
      <c r="D61" s="8" t="n">
        <v>0</v>
      </c>
      <c r="E61" s="8" t="n">
        <v>1816.52</v>
      </c>
      <c r="F61" s="8" t="n">
        <v>1699.13</v>
      </c>
      <c r="G61" s="8" t="n">
        <v>-344.6</v>
      </c>
      <c r="H61" s="8" t="n">
        <v>-293.72</v>
      </c>
      <c r="I61" s="8" t="n">
        <v>249.432</v>
      </c>
      <c r="J61" s="8" t="n">
        <v>332.22</v>
      </c>
      <c r="K61" s="9" t="n">
        <v>3.2691</v>
      </c>
      <c r="L61" s="9" t="n">
        <v>4.5076</v>
      </c>
      <c r="M61" s="10" t="n">
        <f aca="false">((ref_diam+offset_diam)/2)/(12*3.281)</f>
        <v>0.761962816214569</v>
      </c>
      <c r="N61" s="8"/>
      <c r="O61" s="8" t="n">
        <f aca="false">(J61-M61-surface_margin)/(scaling_factor*(SQRT(K61^2+L61^2+sigma_pa^2)))</f>
        <v>16.9240469178171</v>
      </c>
    </row>
    <row r="62" customFormat="false" ht="15" hidden="false" customHeight="false" outlineLevel="0" collapsed="false">
      <c r="A62" s="0" t="n">
        <v>1680</v>
      </c>
      <c r="B62" s="8" t="n">
        <v>1611.25</v>
      </c>
      <c r="C62" s="8" t="n">
        <v>-255.35</v>
      </c>
      <c r="D62" s="8" t="n">
        <v>0</v>
      </c>
      <c r="E62" s="8" t="n">
        <v>1847.54</v>
      </c>
      <c r="F62" s="8" t="n">
        <v>1716.72</v>
      </c>
      <c r="G62" s="8" t="n">
        <v>-365.53</v>
      </c>
      <c r="H62" s="8" t="n">
        <v>-279.06</v>
      </c>
      <c r="I62" s="8" t="n">
        <v>248.454</v>
      </c>
      <c r="J62" s="8" t="n">
        <v>318.02</v>
      </c>
      <c r="K62" s="9" t="n">
        <v>3.3912</v>
      </c>
      <c r="L62" s="9" t="n">
        <v>4.7402</v>
      </c>
      <c r="M62" s="10" t="n">
        <f aca="false">((ref_diam+offset_diam)/2)/(12*3.281)</f>
        <v>0.761962816214569</v>
      </c>
      <c r="N62" s="8"/>
      <c r="O62" s="8" t="n">
        <f aca="false">(J62-M62-surface_margin)/(scaling_factor*(SQRT(K62^2+L62^2+sigma_pa^2)))</f>
        <v>15.4808717597008</v>
      </c>
    </row>
    <row r="63" customFormat="false" ht="15" hidden="false" customHeight="false" outlineLevel="0" collapsed="false">
      <c r="A63" s="0" t="n">
        <v>1710</v>
      </c>
      <c r="B63" s="8" t="n">
        <v>1631.97</v>
      </c>
      <c r="C63" s="8" t="n">
        <v>-277.05</v>
      </c>
      <c r="D63" s="8" t="n">
        <v>0</v>
      </c>
      <c r="E63" s="8" t="n">
        <v>1878.01</v>
      </c>
      <c r="F63" s="8" t="n">
        <v>1733.08</v>
      </c>
      <c r="G63" s="8" t="n">
        <v>-386.58</v>
      </c>
      <c r="H63" s="8" t="n">
        <v>-264.32</v>
      </c>
      <c r="I63" s="8" t="n">
        <v>247.492</v>
      </c>
      <c r="J63" s="8" t="n">
        <v>303.46</v>
      </c>
      <c r="K63" s="9" t="n">
        <v>3.5188</v>
      </c>
      <c r="L63" s="9" t="n">
        <v>4.9801</v>
      </c>
      <c r="M63" s="10" t="n">
        <f aca="false">((ref_diam+offset_diam)/2)/(12*3.281)</f>
        <v>0.761962816214569</v>
      </c>
      <c r="N63" s="8"/>
      <c r="O63" s="8" t="n">
        <f aca="false">(J63-M63-surface_margin)/(scaling_factor*(SQRT(K63^2+L63^2+sigma_pa^2)))</f>
        <v>14.1215243520878</v>
      </c>
    </row>
    <row r="64" customFormat="false" ht="15" hidden="false" customHeight="false" outlineLevel="0" collapsed="false">
      <c r="A64" s="0" t="n">
        <v>1740</v>
      </c>
      <c r="B64" s="8" t="n">
        <v>1651.91</v>
      </c>
      <c r="C64" s="8" t="n">
        <v>-299.46</v>
      </c>
      <c r="D64" s="8" t="n">
        <v>0</v>
      </c>
      <c r="E64" s="8" t="n">
        <v>1907.93</v>
      </c>
      <c r="F64" s="8" t="n">
        <v>1748.25</v>
      </c>
      <c r="G64" s="8" t="n">
        <v>-407.71</v>
      </c>
      <c r="H64" s="8" t="n">
        <v>-249.53</v>
      </c>
      <c r="I64" s="8" t="n">
        <v>246.548</v>
      </c>
      <c r="J64" s="8" t="n">
        <v>288.56</v>
      </c>
      <c r="K64" s="9" t="n">
        <v>3.6518</v>
      </c>
      <c r="L64" s="9" t="n">
        <v>5.2265</v>
      </c>
      <c r="M64" s="10" t="n">
        <f aca="false">((ref_diam+offset_diam)/2)/(12*3.281)</f>
        <v>0.761962816214569</v>
      </c>
      <c r="N64" s="8"/>
      <c r="O64" s="8" t="n">
        <f aca="false">(J64-M64-surface_margin)/(scaling_factor*(SQRT(K64^2+L64^2+sigma_pa^2)))</f>
        <v>12.8438391151313</v>
      </c>
    </row>
    <row r="65" customFormat="false" ht="15" hidden="false" customHeight="false" outlineLevel="0" collapsed="false">
      <c r="A65" s="0" t="n">
        <v>1770</v>
      </c>
      <c r="B65" s="8" t="n">
        <v>1671.06</v>
      </c>
      <c r="C65" s="8" t="n">
        <v>-322.55</v>
      </c>
      <c r="D65" s="8" t="n">
        <v>0</v>
      </c>
      <c r="E65" s="8" t="n">
        <v>1937.35</v>
      </c>
      <c r="F65" s="8" t="n">
        <v>1762.29</v>
      </c>
      <c r="G65" s="8" t="n">
        <v>-428.88</v>
      </c>
      <c r="H65" s="8" t="n">
        <v>-234.7</v>
      </c>
      <c r="I65" s="8" t="n">
        <v>245.627</v>
      </c>
      <c r="J65" s="8" t="n">
        <v>273.34</v>
      </c>
      <c r="K65" s="9" t="n">
        <v>3.7899</v>
      </c>
      <c r="L65" s="9" t="n">
        <v>5.4787</v>
      </c>
      <c r="M65" s="10" t="n">
        <f aca="false">((ref_diam+offset_diam)/2)/(12*3.281)</f>
        <v>0.761962816214569</v>
      </c>
      <c r="N65" s="8"/>
      <c r="O65" s="8" t="n">
        <f aca="false">(J65-M65-surface_margin)/(scaling_factor*(SQRT(K65^2+L65^2+sigma_pa^2)))</f>
        <v>11.6448413776103</v>
      </c>
    </row>
    <row r="66" customFormat="false" ht="15" hidden="false" customHeight="false" outlineLevel="0" collapsed="false">
      <c r="A66" s="0" t="n">
        <v>1800</v>
      </c>
      <c r="B66" s="8" t="n">
        <v>1689.39</v>
      </c>
      <c r="C66" s="8" t="n">
        <v>-346.29</v>
      </c>
      <c r="D66" s="8" t="n">
        <v>0</v>
      </c>
      <c r="E66" s="8" t="n">
        <v>1966.28</v>
      </c>
      <c r="F66" s="8" t="n">
        <v>1775.21</v>
      </c>
      <c r="G66" s="8" t="n">
        <v>-450.08</v>
      </c>
      <c r="H66" s="8" t="n">
        <v>-219.86</v>
      </c>
      <c r="I66" s="8" t="n">
        <v>244.73</v>
      </c>
      <c r="J66" s="8" t="n">
        <v>257.83</v>
      </c>
      <c r="K66" s="9" t="n">
        <v>3.9328</v>
      </c>
      <c r="L66" s="9" t="n">
        <v>5.7359</v>
      </c>
      <c r="M66" s="10" t="n">
        <f aca="false">((ref_diam+offset_diam)/2)/(12*3.281)</f>
        <v>0.761962816214569</v>
      </c>
      <c r="N66" s="8"/>
      <c r="O66" s="8" t="n">
        <f aca="false">(J66-M66-surface_margin)/(scaling_factor*(SQRT(K66^2+L66^2+sigma_pa^2)))</f>
        <v>10.5214782882344</v>
      </c>
    </row>
    <row r="67" customFormat="false" ht="15" hidden="false" customHeight="false" outlineLevel="0" collapsed="false">
      <c r="A67" s="0" t="n">
        <v>1830</v>
      </c>
      <c r="B67" s="8" t="n">
        <v>1706.89</v>
      </c>
      <c r="C67" s="8" t="n">
        <v>-370.66</v>
      </c>
      <c r="D67" s="8" t="n">
        <v>0</v>
      </c>
      <c r="E67" s="8" t="n">
        <v>1994.74</v>
      </c>
      <c r="F67" s="8" t="n">
        <v>1787.08</v>
      </c>
      <c r="G67" s="8" t="n">
        <v>-471.27</v>
      </c>
      <c r="H67" s="8" t="n">
        <v>-205.02</v>
      </c>
      <c r="I67" s="8" t="n">
        <v>243.862</v>
      </c>
      <c r="J67" s="8" t="n">
        <v>242.05</v>
      </c>
      <c r="K67" s="9" t="n">
        <v>4.0804</v>
      </c>
      <c r="L67" s="9" t="n">
        <v>5.9976</v>
      </c>
      <c r="M67" s="10" t="n">
        <f aca="false">((ref_diam+offset_diam)/2)/(12*3.281)</f>
        <v>0.761962816214569</v>
      </c>
      <c r="N67" s="8"/>
      <c r="O67" s="8" t="n">
        <f aca="false">(J67-M67-surface_margin)/(scaling_factor*(SQRT(K67^2+L67^2+sigma_pa^2)))</f>
        <v>9.46932913388589</v>
      </c>
    </row>
    <row r="68" customFormat="false" ht="15" hidden="false" customHeight="false" outlineLevel="0" collapsed="false">
      <c r="A68" s="0" t="n">
        <v>1860</v>
      </c>
      <c r="B68" s="8" t="n">
        <v>1723.52</v>
      </c>
      <c r="C68" s="8" t="n">
        <v>-395.63</v>
      </c>
      <c r="D68" s="8" t="n">
        <v>0</v>
      </c>
      <c r="E68" s="8" t="n">
        <v>2022.77</v>
      </c>
      <c r="F68" s="8" t="n">
        <v>1797.92</v>
      </c>
      <c r="G68" s="8" t="n">
        <v>-492.44</v>
      </c>
      <c r="H68" s="8" t="n">
        <v>-190.2</v>
      </c>
      <c r="I68" s="8" t="n">
        <v>243.023</v>
      </c>
      <c r="J68" s="8" t="n">
        <v>226.02</v>
      </c>
      <c r="K68" s="9" t="n">
        <v>4.2322</v>
      </c>
      <c r="L68" s="9" t="n">
        <v>6.2629</v>
      </c>
      <c r="M68" s="10" t="n">
        <f aca="false">((ref_diam+offset_diam)/2)/(12*3.281)</f>
        <v>0.761962816214569</v>
      </c>
      <c r="N68" s="8"/>
      <c r="O68" s="8" t="n">
        <f aca="false">(J68-M68-surface_margin)/(scaling_factor*(SQRT(K68^2+L68^2+sigma_pa^2)))</f>
        <v>8.4846247059796</v>
      </c>
    </row>
    <row r="69" customFormat="false" ht="15" hidden="false" customHeight="false" outlineLevel="0" collapsed="false">
      <c r="A69" s="0" t="n">
        <v>1890</v>
      </c>
      <c r="B69" s="8" t="n">
        <v>1739.27</v>
      </c>
      <c r="C69" s="8" t="n">
        <v>-421.16</v>
      </c>
      <c r="D69" s="8" t="n">
        <v>0</v>
      </c>
      <c r="E69" s="8" t="n">
        <v>2050.38</v>
      </c>
      <c r="F69" s="8" t="n">
        <v>1807.77</v>
      </c>
      <c r="G69" s="8" t="n">
        <v>-513.58</v>
      </c>
      <c r="H69" s="8" t="n">
        <v>-175.4</v>
      </c>
      <c r="I69" s="8" t="n">
        <v>242.216</v>
      </c>
      <c r="J69" s="8" t="n">
        <v>209.76</v>
      </c>
      <c r="K69" s="9" t="n">
        <v>4.388</v>
      </c>
      <c r="L69" s="9" t="n">
        <v>6.5314</v>
      </c>
      <c r="M69" s="10" t="n">
        <f aca="false">((ref_diam+offset_diam)/2)/(12*3.281)</f>
        <v>0.761962816214569</v>
      </c>
      <c r="N69" s="8"/>
      <c r="O69" s="8" t="n">
        <f aca="false">(J69-M69-surface_margin)/(scaling_factor*(SQRT(K69^2+L69^2+sigma_pa^2)))</f>
        <v>7.56278558200081</v>
      </c>
    </row>
    <row r="70" customFormat="false" ht="15" hidden="false" customHeight="false" outlineLevel="0" collapsed="false">
      <c r="A70" s="0" t="n">
        <v>1920</v>
      </c>
      <c r="B70" s="8" t="n">
        <v>1754.12</v>
      </c>
      <c r="C70" s="8" t="n">
        <v>-447.23</v>
      </c>
      <c r="D70" s="8" t="n">
        <v>0</v>
      </c>
      <c r="E70" s="8" t="n">
        <v>2077.61</v>
      </c>
      <c r="F70" s="8" t="n">
        <v>1816.67</v>
      </c>
      <c r="G70" s="8" t="n">
        <v>-534.66</v>
      </c>
      <c r="H70" s="8" t="n">
        <v>-160.64</v>
      </c>
      <c r="I70" s="8" t="n">
        <v>241.442</v>
      </c>
      <c r="J70" s="8" t="n">
        <v>193.29</v>
      </c>
      <c r="K70" s="9" t="n">
        <v>4.5475</v>
      </c>
      <c r="L70" s="9" t="n">
        <v>6.8022</v>
      </c>
      <c r="M70" s="10" t="n">
        <f aca="false">((ref_diam+offset_diam)/2)/(12*3.281)</f>
        <v>0.761962816214569</v>
      </c>
      <c r="N70" s="8"/>
      <c r="O70" s="8" t="n">
        <f aca="false">(J70-M70-surface_margin)/(scaling_factor*(SQRT(K70^2+L70^2+sigma_pa^2)))</f>
        <v>6.69985002307791</v>
      </c>
    </row>
    <row r="71" customFormat="false" ht="15" hidden="false" customHeight="false" outlineLevel="0" collapsed="false">
      <c r="A71" s="0" t="n">
        <v>1950</v>
      </c>
      <c r="B71" s="8" t="n">
        <v>1768.05</v>
      </c>
      <c r="C71" s="8" t="n">
        <v>-473.79</v>
      </c>
      <c r="D71" s="8" t="n">
        <v>0</v>
      </c>
      <c r="E71" s="8" t="n">
        <v>2104.48</v>
      </c>
      <c r="F71" s="8" t="n">
        <v>1824.64</v>
      </c>
      <c r="G71" s="8" t="n">
        <v>-555.67</v>
      </c>
      <c r="H71" s="8" t="n">
        <v>-145.92</v>
      </c>
      <c r="I71" s="8" t="n">
        <v>240.702</v>
      </c>
      <c r="J71" s="8" t="n">
        <v>176.64</v>
      </c>
      <c r="K71" s="9" t="n">
        <v>4.7102</v>
      </c>
      <c r="L71" s="9" t="n">
        <v>7.0748</v>
      </c>
      <c r="M71" s="10" t="n">
        <f aca="false">((ref_diam+offset_diam)/2)/(12*3.281)</f>
        <v>0.761962816214569</v>
      </c>
      <c r="N71" s="8"/>
      <c r="O71" s="8" t="n">
        <f aca="false">(J71-M71-surface_margin)/(scaling_factor*(SQRT(K71^2+L71^2+sigma_pa^2)))</f>
        <v>5.89205446596883</v>
      </c>
    </row>
    <row r="72" customFormat="false" ht="15" hidden="false" customHeight="false" outlineLevel="0" collapsed="false">
      <c r="A72" s="0" t="n">
        <v>1980</v>
      </c>
      <c r="B72" s="8" t="n">
        <v>1781.04</v>
      </c>
      <c r="C72" s="8" t="n">
        <v>-500.83</v>
      </c>
      <c r="D72" s="8" t="n">
        <v>0</v>
      </c>
      <c r="E72" s="8" t="n">
        <v>2131.01</v>
      </c>
      <c r="F72" s="8" t="n">
        <v>1831.72</v>
      </c>
      <c r="G72" s="8" t="n">
        <v>-576.61</v>
      </c>
      <c r="H72" s="8" t="n">
        <v>-131.26</v>
      </c>
      <c r="I72" s="8" t="n">
        <v>240.002</v>
      </c>
      <c r="J72" s="8" t="n">
        <v>159.82</v>
      </c>
      <c r="K72" s="9" t="n">
        <v>4.8759</v>
      </c>
      <c r="L72" s="9" t="n">
        <v>7.3483</v>
      </c>
      <c r="M72" s="10" t="n">
        <f aca="false">((ref_diam+offset_diam)/2)/(12*3.281)</f>
        <v>0.761962816214569</v>
      </c>
      <c r="N72" s="8"/>
      <c r="O72" s="8" t="n">
        <f aca="false">(J72-M72-surface_margin)/(scaling_factor*(SQRT(K72^2+L72^2+sigma_pa^2)))</f>
        <v>5.13522382151847</v>
      </c>
    </row>
    <row r="73" customFormat="false" ht="15" hidden="false" customHeight="false" outlineLevel="0" collapsed="false">
      <c r="A73" s="0" t="n">
        <v>2010</v>
      </c>
      <c r="B73" s="8" t="n">
        <v>1793.09</v>
      </c>
      <c r="C73" s="8" t="n">
        <v>-528.31</v>
      </c>
      <c r="D73" s="8" t="n">
        <v>0</v>
      </c>
      <c r="E73" s="8" t="n">
        <v>2156.99</v>
      </c>
      <c r="F73" s="8" t="n">
        <v>1837.96</v>
      </c>
      <c r="G73" s="8" t="n">
        <v>-597.27</v>
      </c>
      <c r="H73" s="8" t="n">
        <v>-116.8</v>
      </c>
      <c r="I73" s="8" t="n">
        <v>239.439</v>
      </c>
      <c r="J73" s="8" t="n">
        <v>142.87</v>
      </c>
      <c r="K73" s="9" t="n">
        <v>5.0474</v>
      </c>
      <c r="L73" s="9" t="n">
        <v>7.6192</v>
      </c>
      <c r="M73" s="10" t="n">
        <f aca="false">((ref_diam+offset_diam)/2)/(12*3.281)</f>
        <v>0.761962816214569</v>
      </c>
      <c r="N73" s="8"/>
      <c r="O73" s="8" t="n">
        <f aca="false">(J73-M73-surface_margin)/(scaling_factor*(SQRT(K73^2+L73^2+sigma_pa^2)))</f>
        <v>4.42656276892278</v>
      </c>
    </row>
    <row r="74" customFormat="false" ht="15" hidden="false" customHeight="false" outlineLevel="0" collapsed="false">
      <c r="A74" s="0" t="n">
        <v>2040</v>
      </c>
      <c r="B74" s="8" t="n">
        <v>1804.16</v>
      </c>
      <c r="C74" s="8" t="n">
        <v>-556.19</v>
      </c>
      <c r="D74" s="8" t="n">
        <v>0</v>
      </c>
      <c r="E74" s="8" t="n">
        <v>2181.87</v>
      </c>
      <c r="F74" s="8" t="n">
        <v>1843.56</v>
      </c>
      <c r="G74" s="8" t="n">
        <v>-617.13</v>
      </c>
      <c r="H74" s="8" t="n">
        <v>-102.89</v>
      </c>
      <c r="I74" s="8" t="n">
        <v>239.362</v>
      </c>
      <c r="J74" s="8" t="n">
        <v>125.91</v>
      </c>
      <c r="K74" s="9" t="n">
        <v>5.236</v>
      </c>
      <c r="L74" s="9" t="n">
        <v>7.8747</v>
      </c>
      <c r="M74" s="10" t="n">
        <f aca="false">((ref_diam+offset_diam)/2)/(12*3.281)</f>
        <v>0.761962816214569</v>
      </c>
      <c r="N74" s="8"/>
      <c r="O74" s="8" t="n">
        <f aca="false">(J74-M74-surface_margin)/(scaling_factor*(SQRT(K74^2+L74^2+sigma_pa^2)))</f>
        <v>3.7668134894045</v>
      </c>
    </row>
    <row r="75" customFormat="false" ht="15" hidden="false" customHeight="false" outlineLevel="0" collapsed="false">
      <c r="A75" s="0" t="n">
        <v>2070</v>
      </c>
      <c r="B75" s="8" t="n">
        <v>1814.26</v>
      </c>
      <c r="C75" s="8" t="n">
        <v>-584.43</v>
      </c>
      <c r="D75" s="8" t="n">
        <v>0</v>
      </c>
      <c r="E75" s="8" t="n">
        <v>2206.68</v>
      </c>
      <c r="F75" s="8" t="n">
        <v>1849.14</v>
      </c>
      <c r="G75" s="8" t="n">
        <v>-636.94</v>
      </c>
      <c r="H75" s="8" t="n">
        <v>-89.02</v>
      </c>
      <c r="I75" s="8" t="n">
        <v>239.469</v>
      </c>
      <c r="J75" s="8" t="n">
        <v>109.08</v>
      </c>
      <c r="K75" s="9" t="n">
        <v>5.42</v>
      </c>
      <c r="L75" s="9" t="n">
        <v>8.1103</v>
      </c>
      <c r="M75" s="10" t="n">
        <f aca="false">((ref_diam+offset_diam)/2)/(12*3.281)</f>
        <v>0.761962816214569</v>
      </c>
      <c r="N75" s="8"/>
      <c r="O75" s="8" t="n">
        <f aca="false">(J75-M75-surface_margin)/(scaling_factor*(SQRT(K75^2+L75^2+sigma_pa^2)))</f>
        <v>3.15970391286382</v>
      </c>
    </row>
    <row r="76" customFormat="false" ht="15" hidden="false" customHeight="false" outlineLevel="0" collapsed="false">
      <c r="A76" s="0" t="n">
        <v>2100</v>
      </c>
      <c r="B76" s="8" t="n">
        <v>1823.37</v>
      </c>
      <c r="C76" s="8" t="n">
        <v>-613.02</v>
      </c>
      <c r="D76" s="8" t="n">
        <v>0</v>
      </c>
      <c r="E76" s="8" t="n">
        <v>2231.55</v>
      </c>
      <c r="F76" s="8" t="n">
        <v>1854.74</v>
      </c>
      <c r="G76" s="8" t="n">
        <v>-656.78</v>
      </c>
      <c r="H76" s="8" t="n">
        <v>-75.13</v>
      </c>
      <c r="I76" s="8" t="n">
        <v>239.778</v>
      </c>
      <c r="J76" s="8" t="n">
        <v>92.43</v>
      </c>
      <c r="K76" s="9" t="n">
        <v>5.5887</v>
      </c>
      <c r="L76" s="9" t="n">
        <v>8.31</v>
      </c>
      <c r="M76" s="10" t="n">
        <f aca="false">((ref_diam+offset_diam)/2)/(12*3.281)</f>
        <v>0.761962816214569</v>
      </c>
      <c r="N76" s="8"/>
      <c r="O76" s="8" t="n">
        <f aca="false">(J76-M76-surface_margin)/(scaling_factor*(SQRT(K76^2+L76^2+sigma_pa^2)))</f>
        <v>2.60349967741503</v>
      </c>
    </row>
    <row r="77" customFormat="false" ht="15" hidden="false" customHeight="false" outlineLevel="0" collapsed="false">
      <c r="A77" s="0" t="n">
        <v>2130</v>
      </c>
      <c r="B77" s="8" t="n">
        <v>1831.47</v>
      </c>
      <c r="C77" s="8" t="n">
        <v>-641.9</v>
      </c>
      <c r="D77" s="8" t="n">
        <v>0</v>
      </c>
      <c r="E77" s="8" t="n">
        <v>2256.42</v>
      </c>
      <c r="F77" s="8" t="n">
        <v>1860.33</v>
      </c>
      <c r="G77" s="8" t="n">
        <v>-676.64</v>
      </c>
      <c r="H77" s="8" t="n">
        <v>-61.23</v>
      </c>
      <c r="I77" s="8" t="n">
        <v>240.432</v>
      </c>
      <c r="J77" s="8" t="n">
        <v>76.08</v>
      </c>
      <c r="K77" s="9" t="n">
        <v>5.723</v>
      </c>
      <c r="L77" s="9" t="n">
        <v>8.437</v>
      </c>
      <c r="M77" s="10" t="n">
        <f aca="false">((ref_diam+offset_diam)/2)/(12*3.281)</f>
        <v>0.761962816214569</v>
      </c>
      <c r="N77" s="8"/>
      <c r="O77" s="8" t="n">
        <f aca="false">(J77-M77-surface_margin)/(scaling_factor*(SQRT(K77^2+L77^2+sigma_pa^2)))</f>
        <v>2.09987575690373</v>
      </c>
    </row>
    <row r="78" customFormat="false" ht="15" hidden="false" customHeight="false" outlineLevel="0" collapsed="false">
      <c r="A78" s="0" t="n">
        <v>2160</v>
      </c>
      <c r="B78" s="8" t="n">
        <v>1838.56</v>
      </c>
      <c r="C78" s="8" t="n">
        <v>-671.05</v>
      </c>
      <c r="D78" s="8" t="n">
        <v>0</v>
      </c>
      <c r="E78" s="8" t="n">
        <v>2281.28</v>
      </c>
      <c r="F78" s="8" t="n">
        <v>1865.92</v>
      </c>
      <c r="G78" s="8" t="n">
        <v>-696.48</v>
      </c>
      <c r="H78" s="8" t="n">
        <v>-47.33</v>
      </c>
      <c r="I78" s="8" t="n">
        <v>241.753</v>
      </c>
      <c r="J78" s="8" t="n">
        <v>60.3</v>
      </c>
      <c r="K78" s="9" t="n">
        <v>5.7732</v>
      </c>
      <c r="L78" s="9" t="n">
        <v>8.3976</v>
      </c>
      <c r="M78" s="10" t="n">
        <f aca="false">((ref_diam+offset_diam)/2)/(12*3.281)</f>
        <v>0.761962816214569</v>
      </c>
      <c r="N78" s="8"/>
      <c r="O78" s="8" t="n">
        <f aca="false">(J78-M78-surface_margin)/(scaling_factor*(SQRT(K78^2+L78^2+sigma_pa^2)))</f>
        <v>1.65885430358336</v>
      </c>
    </row>
    <row r="79" customFormat="false" ht="15" hidden="false" customHeight="false" outlineLevel="0" collapsed="false">
      <c r="A79" s="0" t="n">
        <v>2190</v>
      </c>
      <c r="B79" s="8" t="n">
        <v>1844.63</v>
      </c>
      <c r="C79" s="8" t="n">
        <v>-700.43</v>
      </c>
      <c r="D79" s="8" t="n">
        <v>0</v>
      </c>
      <c r="E79" s="8" t="n">
        <v>2306.1</v>
      </c>
      <c r="F79" s="8" t="n">
        <v>1871.51</v>
      </c>
      <c r="G79" s="8" t="n">
        <v>-716.28</v>
      </c>
      <c r="H79" s="8" t="n">
        <v>-33.46</v>
      </c>
      <c r="I79" s="8" t="n">
        <v>244.648</v>
      </c>
      <c r="J79" s="8" t="n">
        <v>45.76</v>
      </c>
      <c r="K79" s="9" t="n">
        <v>5.5938</v>
      </c>
      <c r="L79" s="9" t="n">
        <v>7.9271</v>
      </c>
      <c r="M79" s="10" t="n">
        <f aca="false">((ref_diam+offset_diam)/2)/(12*3.281)</f>
        <v>0.761962816214569</v>
      </c>
      <c r="N79" s="8"/>
      <c r="O79" s="8" t="n">
        <f aca="false">(J79-M79-surface_margin)/(scaling_factor*(SQRT(K79^2+L79^2+sigma_pa^2)))</f>
        <v>1.31456341792982</v>
      </c>
    </row>
    <row r="80" customFormat="false" ht="15" hidden="false" customHeight="false" outlineLevel="0" collapsed="false">
      <c r="A80" s="0" t="n">
        <v>2220</v>
      </c>
      <c r="B80" s="8" t="n">
        <v>1849.66</v>
      </c>
      <c r="C80" s="8" t="n">
        <v>-730</v>
      </c>
      <c r="D80" s="8" t="n">
        <v>0</v>
      </c>
      <c r="E80" s="8" t="n">
        <v>2330.83</v>
      </c>
      <c r="F80" s="8" t="n">
        <v>1877.07</v>
      </c>
      <c r="G80" s="8" t="n">
        <v>-736.03</v>
      </c>
      <c r="H80" s="8" t="n">
        <v>-19.64</v>
      </c>
      <c r="I80" s="8" t="n">
        <v>252.939</v>
      </c>
      <c r="J80" s="8" t="n">
        <v>34.25</v>
      </c>
      <c r="K80" s="9" t="n">
        <v>4.7835</v>
      </c>
      <c r="L80" s="9" t="n">
        <v>6.308</v>
      </c>
      <c r="M80" s="10" t="n">
        <f aca="false">((ref_diam+offset_diam)/2)/(12*3.281)</f>
        <v>0.761962816214569</v>
      </c>
      <c r="N80" s="8"/>
      <c r="O80" s="8" t="n">
        <f aca="false">(J80-M80-surface_margin)/(scaling_factor*(SQRT(K80^2+L80^2+sigma_pa^2)))</f>
        <v>1.19539028955797</v>
      </c>
    </row>
    <row r="81" customFormat="false" ht="15" hidden="false" customHeight="false" outlineLevel="0" collapsed="false">
      <c r="A81" s="0" t="n">
        <v>2250</v>
      </c>
      <c r="B81" s="8" t="n">
        <v>1853.67</v>
      </c>
      <c r="C81" s="8" t="n">
        <v>-759.73</v>
      </c>
      <c r="D81" s="8" t="n">
        <v>0</v>
      </c>
      <c r="E81" s="8" t="n">
        <v>2355.46</v>
      </c>
      <c r="F81" s="8" t="n">
        <v>1882.61</v>
      </c>
      <c r="G81" s="8" t="n">
        <v>-755.68</v>
      </c>
      <c r="H81" s="8" t="n">
        <v>-5.87</v>
      </c>
      <c r="I81" s="8" t="n">
        <v>304.547</v>
      </c>
      <c r="J81" s="8" t="n">
        <v>29.81</v>
      </c>
      <c r="K81" s="9" t="n">
        <v>3.3185</v>
      </c>
      <c r="L81" s="9" t="n">
        <v>3.5971</v>
      </c>
      <c r="M81" s="10" t="n">
        <f aca="false">((ref_diam+offset_diam)/2)/(12*3.281)</f>
        <v>0.761962816214569</v>
      </c>
      <c r="N81" s="8"/>
      <c r="O81" s="8" t="n">
        <f aca="false">(J81-M81-surface_margin)/(scaling_factor*(SQRT(K81^2+L81^2+sigma_pa^2)))</f>
        <v>1.66962284126434</v>
      </c>
    </row>
    <row r="82" customFormat="false" ht="15" hidden="false" customHeight="false" outlineLevel="0" collapsed="false">
      <c r="A82" s="0" t="n">
        <v>2280</v>
      </c>
      <c r="B82" s="8" t="n">
        <v>1856.72</v>
      </c>
      <c r="C82" s="8" t="n">
        <v>-789.57</v>
      </c>
      <c r="D82" s="8" t="n">
        <v>0</v>
      </c>
      <c r="E82" s="8" t="n">
        <v>2379.97</v>
      </c>
      <c r="F82" s="8" t="n">
        <v>1888.12</v>
      </c>
      <c r="G82" s="8" t="n">
        <v>-775.24</v>
      </c>
      <c r="H82" s="8" t="n">
        <v>7.82</v>
      </c>
      <c r="I82" s="8" t="n">
        <v>28.63</v>
      </c>
      <c r="J82" s="8" t="n">
        <v>35.39</v>
      </c>
      <c r="K82" s="9" t="n">
        <v>3.9176</v>
      </c>
      <c r="L82" s="9" t="n">
        <v>5.3805</v>
      </c>
      <c r="M82" s="10" t="n">
        <f aca="false">((ref_diam+offset_diam)/2)/(12*3.281)</f>
        <v>0.761962816214569</v>
      </c>
      <c r="N82" s="8"/>
      <c r="O82" s="8" t="n">
        <f aca="false">(J82-M82-surface_margin)/(scaling_factor*(SQRT(K82^2+L82^2+sigma_pa^2)))</f>
        <v>1.4695010238075</v>
      </c>
    </row>
    <row r="83" customFormat="false" ht="15" hidden="false" customHeight="false" outlineLevel="0" collapsed="false">
      <c r="A83" s="0" t="n">
        <v>2310</v>
      </c>
      <c r="B83" s="8" t="n">
        <v>1859.33</v>
      </c>
      <c r="C83" s="8" t="n">
        <v>-819.46</v>
      </c>
      <c r="D83" s="8" t="n">
        <v>0</v>
      </c>
      <c r="E83" s="8" t="n">
        <v>2404.41</v>
      </c>
      <c r="F83" s="8" t="n">
        <v>1893.62</v>
      </c>
      <c r="G83" s="8" t="n">
        <v>-794.75</v>
      </c>
      <c r="H83" s="8" t="n">
        <v>21.48</v>
      </c>
      <c r="I83" s="8" t="n">
        <v>41.007</v>
      </c>
      <c r="J83" s="8" t="n">
        <v>47.41</v>
      </c>
      <c r="K83" s="9" t="n">
        <v>5.1669</v>
      </c>
      <c r="L83" s="9" t="n">
        <v>7.6368</v>
      </c>
      <c r="M83" s="10" t="n">
        <f aca="false">((ref_diam+offset_diam)/2)/(12*3.281)</f>
        <v>0.761962816214569</v>
      </c>
      <c r="N83" s="8"/>
      <c r="O83" s="8" t="n">
        <f aca="false">(J83-M83-surface_margin)/(scaling_factor*(SQRT(K83^2+L83^2+sigma_pa^2)))</f>
        <v>1.43407333132583</v>
      </c>
    </row>
    <row r="84" customFormat="false" ht="15" hidden="false" customHeight="false" outlineLevel="0" collapsed="false">
      <c r="A84" s="0" t="n">
        <v>2340</v>
      </c>
      <c r="B84" s="8" t="n">
        <v>1861.95</v>
      </c>
      <c r="C84" s="8" t="n">
        <v>-849.34</v>
      </c>
      <c r="D84" s="8" t="n">
        <v>0</v>
      </c>
      <c r="E84" s="8" t="n">
        <v>2428.85</v>
      </c>
      <c r="F84" s="8" t="n">
        <v>1899.12</v>
      </c>
      <c r="G84" s="8" t="n">
        <v>-814.26</v>
      </c>
      <c r="H84" s="8" t="n">
        <v>35.14</v>
      </c>
      <c r="I84" s="8" t="n">
        <v>45.048</v>
      </c>
      <c r="J84" s="8" t="n">
        <v>62.03</v>
      </c>
      <c r="K84" s="9" t="n">
        <v>5.9717</v>
      </c>
      <c r="L84" s="9" t="n">
        <v>8.9195</v>
      </c>
      <c r="M84" s="10" t="n">
        <f aca="false">((ref_diam+offset_diam)/2)/(12*3.281)</f>
        <v>0.761962816214569</v>
      </c>
      <c r="N84" s="8"/>
      <c r="O84" s="8" t="n">
        <f aca="false">(J84-M84-surface_margin)/(scaling_factor*(SQRT(K84^2+L84^2+sigma_pa^2)))</f>
        <v>1.62107111140884</v>
      </c>
    </row>
    <row r="85" customFormat="false" ht="15" hidden="false" customHeight="false" outlineLevel="0" collapsed="false">
      <c r="A85" s="0" t="n">
        <v>2370</v>
      </c>
      <c r="B85" s="8" t="n">
        <v>1864.56</v>
      </c>
      <c r="C85" s="8" t="n">
        <v>-879.23</v>
      </c>
      <c r="D85" s="8" t="n">
        <v>0</v>
      </c>
      <c r="E85" s="8" t="n">
        <v>2453.29</v>
      </c>
      <c r="F85" s="8" t="n">
        <v>1904.62</v>
      </c>
      <c r="G85" s="8" t="n">
        <v>-833.77</v>
      </c>
      <c r="H85" s="8" t="n">
        <v>48.8</v>
      </c>
      <c r="I85" s="8" t="n">
        <v>47.03</v>
      </c>
      <c r="J85" s="8" t="n">
        <v>77.8</v>
      </c>
      <c r="K85" s="9" t="n">
        <v>6.5106</v>
      </c>
      <c r="L85" s="9" t="n">
        <v>9.7247</v>
      </c>
      <c r="M85" s="10" t="n">
        <f aca="false">((ref_diam+offset_diam)/2)/(12*3.281)</f>
        <v>0.761962816214569</v>
      </c>
      <c r="N85" s="8"/>
      <c r="O85" s="8" t="n">
        <f aca="false">(J85-M85-surface_margin)/(scaling_factor*(SQRT(K85^2+L85^2+sigma_pa^2)))</f>
        <v>1.87177393865903</v>
      </c>
    </row>
    <row r="86" customFormat="false" ht="15" hidden="false" customHeight="false" outlineLevel="0" collapsed="false">
      <c r="A86" s="0" t="n">
        <v>2400</v>
      </c>
      <c r="B86" s="8" t="n">
        <v>1867.18</v>
      </c>
      <c r="C86" s="8" t="n">
        <v>-909.12</v>
      </c>
      <c r="D86" s="8" t="n">
        <v>0</v>
      </c>
      <c r="E86" s="8" t="n">
        <v>2477.74</v>
      </c>
      <c r="F86" s="8" t="n">
        <v>1910.12</v>
      </c>
      <c r="G86" s="8" t="n">
        <v>-853.28</v>
      </c>
      <c r="H86" s="8" t="n">
        <v>62.46</v>
      </c>
      <c r="I86" s="8" t="n">
        <v>48.205</v>
      </c>
      <c r="J86" s="8" t="n">
        <v>94.14</v>
      </c>
      <c r="K86" s="9" t="n">
        <v>6.918</v>
      </c>
      <c r="L86" s="9" t="n">
        <v>10.3071</v>
      </c>
      <c r="M86" s="10" t="n">
        <f aca="false">((ref_diam+offset_diam)/2)/(12*3.281)</f>
        <v>0.761962816214569</v>
      </c>
      <c r="N86" s="8"/>
      <c r="O86" s="8" t="n">
        <f aca="false">(J86-M86-surface_margin)/(scaling_factor*(SQRT(K86^2+L86^2+sigma_pa^2)))</f>
        <v>2.14058679041838</v>
      </c>
    </row>
    <row r="87" customFormat="false" ht="15" hidden="false" customHeight="false" outlineLevel="0" collapsed="false">
      <c r="A87" s="0" t="n">
        <v>2430</v>
      </c>
      <c r="B87" s="8" t="n">
        <v>1869.79</v>
      </c>
      <c r="C87" s="8" t="n">
        <v>-939</v>
      </c>
      <c r="D87" s="8" t="n">
        <v>0</v>
      </c>
      <c r="E87" s="8" t="n">
        <v>2502.18</v>
      </c>
      <c r="F87" s="8" t="n">
        <v>1915.62</v>
      </c>
      <c r="G87" s="8" t="n">
        <v>-872.79</v>
      </c>
      <c r="H87" s="8" t="n">
        <v>76.12</v>
      </c>
      <c r="I87" s="8" t="n">
        <v>48.981</v>
      </c>
      <c r="J87" s="8" t="n">
        <v>110.81</v>
      </c>
      <c r="K87" s="9" t="n">
        <v>7.2564</v>
      </c>
      <c r="L87" s="9" t="n">
        <v>10.776</v>
      </c>
      <c r="M87" s="10" t="n">
        <f aca="false">((ref_diam+offset_diam)/2)/(12*3.281)</f>
        <v>0.761962816214569</v>
      </c>
      <c r="N87" s="8"/>
      <c r="O87" s="8" t="n">
        <f aca="false">(J87-M87-surface_margin)/(scaling_factor*(SQRT(K87^2+L87^2+sigma_pa^2)))</f>
        <v>2.41184842996972</v>
      </c>
    </row>
    <row r="88" customFormat="false" ht="15" hidden="false" customHeight="false" outlineLevel="0" collapsed="false">
      <c r="A88" s="0" t="n">
        <v>2460</v>
      </c>
      <c r="B88" s="8" t="n">
        <v>1872.41</v>
      </c>
      <c r="C88" s="8" t="n">
        <v>-968.89</v>
      </c>
      <c r="D88" s="8" t="n">
        <v>0</v>
      </c>
      <c r="E88" s="8" t="n">
        <v>2526.62</v>
      </c>
      <c r="F88" s="8" t="n">
        <v>1921.11</v>
      </c>
      <c r="G88" s="8" t="n">
        <v>-892.29</v>
      </c>
      <c r="H88" s="8" t="n">
        <v>89.78</v>
      </c>
      <c r="I88" s="8" t="n">
        <v>49.532</v>
      </c>
      <c r="J88" s="8" t="n">
        <v>127.67</v>
      </c>
      <c r="K88" s="9" t="n">
        <v>7.5556</v>
      </c>
      <c r="L88" s="9" t="n">
        <v>11.1817</v>
      </c>
      <c r="M88" s="10" t="n">
        <f aca="false">((ref_diam+offset_diam)/2)/(12*3.281)</f>
        <v>0.761962816214569</v>
      </c>
      <c r="N88" s="8"/>
      <c r="O88" s="8" t="n">
        <f aca="false">(J88-M88-surface_margin)/(scaling_factor*(SQRT(K88^2+L88^2+sigma_pa^2)))</f>
        <v>2.67867177669287</v>
      </c>
    </row>
    <row r="89" customFormat="false" ht="15" hidden="false" customHeight="false" outlineLevel="0" collapsed="false">
      <c r="A89" s="0" t="n">
        <v>2490</v>
      </c>
      <c r="B89" s="8" t="n">
        <v>1875.02</v>
      </c>
      <c r="C89" s="8" t="n">
        <v>-998.77</v>
      </c>
      <c r="D89" s="8" t="n">
        <v>0</v>
      </c>
      <c r="E89" s="8" t="n">
        <v>2551.06</v>
      </c>
      <c r="F89" s="8" t="n">
        <v>1926.61</v>
      </c>
      <c r="G89" s="8" t="n">
        <v>-911.8</v>
      </c>
      <c r="H89" s="8" t="n">
        <v>103.44</v>
      </c>
      <c r="I89" s="8" t="n">
        <v>49.944</v>
      </c>
      <c r="J89" s="8" t="n">
        <v>144.66</v>
      </c>
      <c r="K89" s="9" t="n">
        <v>7.831</v>
      </c>
      <c r="L89" s="9" t="n">
        <v>11.5493</v>
      </c>
      <c r="M89" s="10" t="n">
        <f aca="false">((ref_diam+offset_diam)/2)/(12*3.281)</f>
        <v>0.761962816214569</v>
      </c>
      <c r="N89" s="8"/>
      <c r="O89" s="8" t="n">
        <f aca="false">(J89-M89-surface_margin)/(scaling_factor*(SQRT(K89^2+L89^2+sigma_pa^2)))</f>
        <v>2.93837153547916</v>
      </c>
    </row>
    <row r="90" customFormat="false" ht="15" hidden="false" customHeight="false" outlineLevel="0" collapsed="false">
      <c r="A90" s="0" t="n">
        <v>2520</v>
      </c>
      <c r="B90" s="8" t="n">
        <v>1877.64</v>
      </c>
      <c r="C90" s="8" t="n">
        <v>-1028.66</v>
      </c>
      <c r="D90" s="8" t="n">
        <v>0</v>
      </c>
      <c r="E90" s="8" t="n">
        <v>2575.5</v>
      </c>
      <c r="F90" s="8" t="n">
        <v>1932.11</v>
      </c>
      <c r="G90" s="8" t="n">
        <v>-931.31</v>
      </c>
      <c r="H90" s="8" t="n">
        <v>117.1</v>
      </c>
      <c r="I90" s="8" t="n">
        <v>50.263</v>
      </c>
      <c r="J90" s="8" t="n">
        <v>161.73</v>
      </c>
      <c r="K90" s="9" t="n">
        <v>8.0913</v>
      </c>
      <c r="L90" s="9" t="n">
        <v>11.8928</v>
      </c>
      <c r="M90" s="10" t="n">
        <f aca="false">((ref_diam+offset_diam)/2)/(12*3.281)</f>
        <v>0.761962816214569</v>
      </c>
      <c r="N90" s="8"/>
      <c r="O90" s="8" t="n">
        <f aca="false">(J90-M90-surface_margin)/(scaling_factor*(SQRT(K90^2+L90^2+sigma_pa^2)))</f>
        <v>3.18941307151909</v>
      </c>
    </row>
    <row r="91" customFormat="false" ht="15" hidden="false" customHeight="false" outlineLevel="0" collapsed="false">
      <c r="A91" s="0" t="n">
        <v>2550</v>
      </c>
      <c r="B91" s="8" t="n">
        <v>1880.25</v>
      </c>
      <c r="C91" s="8" t="n">
        <v>-1058.55</v>
      </c>
      <c r="D91" s="8" t="n">
        <v>0</v>
      </c>
      <c r="E91" s="8" t="n">
        <v>2599.95</v>
      </c>
      <c r="F91" s="8" t="n">
        <v>1937.61</v>
      </c>
      <c r="G91" s="8" t="n">
        <v>-950.82</v>
      </c>
      <c r="H91" s="8" t="n">
        <v>130.76</v>
      </c>
      <c r="I91" s="8" t="n">
        <v>50.517</v>
      </c>
      <c r="J91" s="8" t="n">
        <v>178.87</v>
      </c>
      <c r="K91" s="9" t="n">
        <v>8.3414</v>
      </c>
      <c r="L91" s="9" t="n">
        <v>12.2201</v>
      </c>
      <c r="M91" s="10" t="n">
        <f aca="false">((ref_diam+offset_diam)/2)/(12*3.281)</f>
        <v>0.761962816214569</v>
      </c>
      <c r="N91" s="8"/>
      <c r="O91" s="8" t="n">
        <f aca="false">(J91-M91-surface_margin)/(scaling_factor*(SQRT(K91^2+L91^2+sigma_pa^2)))</f>
        <v>3.43164929507715</v>
      </c>
    </row>
    <row r="92" customFormat="false" ht="15" hidden="false" customHeight="false" outlineLevel="0" collapsed="false">
      <c r="A92" s="0" t="n">
        <v>2580</v>
      </c>
      <c r="B92" s="8" t="n">
        <v>1882.87</v>
      </c>
      <c r="C92" s="8" t="n">
        <v>-1088.43</v>
      </c>
      <c r="D92" s="8" t="n">
        <v>0</v>
      </c>
      <c r="E92" s="8" t="n">
        <v>2624.39</v>
      </c>
      <c r="F92" s="8" t="n">
        <v>1943.11</v>
      </c>
      <c r="G92" s="8" t="n">
        <v>-970.33</v>
      </c>
      <c r="H92" s="8" t="n">
        <v>144.42</v>
      </c>
      <c r="I92" s="8" t="n">
        <v>50.725</v>
      </c>
      <c r="J92" s="8" t="n">
        <v>196.05</v>
      </c>
      <c r="K92" s="9" t="n">
        <v>8.5845</v>
      </c>
      <c r="L92" s="9" t="n">
        <v>12.5361</v>
      </c>
      <c r="M92" s="10" t="n">
        <f aca="false">((ref_diam+offset_diam)/2)/(12*3.281)</f>
        <v>0.761962816214569</v>
      </c>
      <c r="N92" s="8"/>
      <c r="O92" s="8" t="n">
        <f aca="false">(J92-M92-surface_margin)/(scaling_factor*(SQRT(K92^2+L92^2+sigma_pa^2)))</f>
        <v>3.66473311600564</v>
      </c>
    </row>
    <row r="93" customFormat="false" ht="15" hidden="false" customHeight="false" outlineLevel="0" collapsed="false">
      <c r="A93" s="0" t="n">
        <v>2610</v>
      </c>
      <c r="B93" s="8" t="n">
        <v>1885.48</v>
      </c>
      <c r="C93" s="8" t="n">
        <v>-1118.32</v>
      </c>
      <c r="D93" s="8" t="n">
        <v>0</v>
      </c>
      <c r="E93" s="8" t="n">
        <v>2648.83</v>
      </c>
      <c r="F93" s="8" t="n">
        <v>1948.6</v>
      </c>
      <c r="G93" s="8" t="n">
        <v>-989.84</v>
      </c>
      <c r="H93" s="8" t="n">
        <v>158.08</v>
      </c>
      <c r="I93" s="8" t="n">
        <v>50.897</v>
      </c>
      <c r="J93" s="8" t="n">
        <v>213.26</v>
      </c>
      <c r="K93" s="9" t="n">
        <v>8.8226</v>
      </c>
      <c r="L93" s="9" t="n">
        <v>12.8439</v>
      </c>
      <c r="M93" s="10" t="n">
        <f aca="false">((ref_diam+offset_diam)/2)/(12*3.281)</f>
        <v>0.761962816214569</v>
      </c>
      <c r="N93" s="8"/>
      <c r="O93" s="8" t="n">
        <f aca="false">(J93-M93-surface_margin)/(scaling_factor*(SQRT(K93^2+L93^2+sigma_pa^2)))</f>
        <v>3.88885631996976</v>
      </c>
    </row>
    <row r="94" customFormat="false" ht="15" hidden="false" customHeight="false" outlineLevel="0" collapsed="false">
      <c r="A94" s="0" t="n">
        <v>2640</v>
      </c>
      <c r="B94" s="8" t="n">
        <v>1888.09</v>
      </c>
      <c r="C94" s="8" t="n">
        <v>-1148.2</v>
      </c>
      <c r="D94" s="8" t="n">
        <v>0</v>
      </c>
      <c r="E94" s="8" t="n">
        <v>2655</v>
      </c>
      <c r="F94" s="8" t="n">
        <v>1949.99</v>
      </c>
      <c r="G94" s="8" t="n">
        <v>-994.76</v>
      </c>
      <c r="H94" s="8" t="n">
        <v>161.53</v>
      </c>
      <c r="I94" s="8" t="n">
        <v>46.471</v>
      </c>
      <c r="J94" s="8" t="n">
        <v>231.23</v>
      </c>
      <c r="K94" s="9" t="n">
        <v>8.607</v>
      </c>
      <c r="L94" s="9" t="n">
        <v>12.9241</v>
      </c>
      <c r="M94" s="10" t="n">
        <f aca="false">((ref_diam+offset_diam)/2)/(12*3.281)</f>
        <v>0.761962816214569</v>
      </c>
      <c r="N94" s="8"/>
      <c r="O94" s="8" t="n">
        <f aca="false">(J94-M94-surface_margin)/(scaling_factor*(SQRT(K94^2+L94^2+sigma_pa^2)))</f>
        <v>4.23293688816211</v>
      </c>
    </row>
    <row r="95" customFormat="false" ht="15" hidden="false" customHeight="false" outlineLevel="0" collapsed="false">
      <c r="A95" s="0" t="n">
        <v>2670</v>
      </c>
      <c r="B95" s="8" t="n">
        <v>1890.71</v>
      </c>
      <c r="C95" s="8" t="n">
        <v>-1178.09</v>
      </c>
      <c r="D95" s="8" t="n">
        <v>0</v>
      </c>
      <c r="E95" s="8" t="n">
        <v>2655</v>
      </c>
      <c r="F95" s="8" t="n">
        <v>1949.99</v>
      </c>
      <c r="G95" s="8" t="n">
        <v>-994.76</v>
      </c>
      <c r="H95" s="8" t="n">
        <v>161.53</v>
      </c>
      <c r="I95" s="8" t="n">
        <v>41.383</v>
      </c>
      <c r="J95" s="8" t="n">
        <v>251.43</v>
      </c>
      <c r="K95" s="9" t="n">
        <v>8.2337</v>
      </c>
      <c r="L95" s="9" t="n">
        <v>12.8316</v>
      </c>
      <c r="M95" s="10" t="n">
        <f aca="false">((ref_diam+offset_diam)/2)/(12*3.281)</f>
        <v>0.761962816214569</v>
      </c>
      <c r="N95" s="8"/>
      <c r="O95" s="8" t="n">
        <f aca="false">(J95-M95-surface_margin)/(scaling_factor*(SQRT(K95^2+L95^2+sigma_pa^2)))</f>
        <v>4.68941273303316</v>
      </c>
    </row>
    <row r="96" customFormat="false" ht="15" hidden="false" customHeight="false" outlineLevel="0" collapsed="false">
      <c r="A96" s="0" t="n">
        <v>2700</v>
      </c>
      <c r="B96" s="8" t="n">
        <v>1893.32</v>
      </c>
      <c r="C96" s="8" t="n">
        <v>-1207.97</v>
      </c>
      <c r="D96" s="8" t="n">
        <v>0</v>
      </c>
      <c r="E96" s="8" t="n">
        <v>2655</v>
      </c>
      <c r="F96" s="8" t="n">
        <v>1949.99</v>
      </c>
      <c r="G96" s="8" t="n">
        <v>-994.76</v>
      </c>
      <c r="H96" s="8" t="n">
        <v>161.53</v>
      </c>
      <c r="I96" s="8" t="n">
        <v>37.148</v>
      </c>
      <c r="J96" s="8" t="n">
        <v>273.43</v>
      </c>
      <c r="K96" s="9" t="n">
        <v>7.8765</v>
      </c>
      <c r="L96" s="9" t="n">
        <v>12.6733</v>
      </c>
      <c r="M96" s="10" t="n">
        <f aca="false">((ref_diam+offset_diam)/2)/(12*3.281)</f>
        <v>0.761962816214569</v>
      </c>
      <c r="N96" s="8"/>
      <c r="O96" s="8" t="n">
        <f aca="false">(J96-M96-surface_margin)/(scaling_factor*(SQRT(K96^2+L96^2+sigma_pa^2)))</f>
        <v>5.2123230357137</v>
      </c>
    </row>
    <row r="97" customFormat="false" ht="15" hidden="false" customHeight="false" outlineLevel="0" collapsed="false">
      <c r="A97" s="0" t="n">
        <v>2730</v>
      </c>
      <c r="B97" s="8" t="n">
        <v>1895.94</v>
      </c>
      <c r="C97" s="8" t="n">
        <v>-1237.86</v>
      </c>
      <c r="D97" s="8" t="n">
        <v>0</v>
      </c>
      <c r="E97" s="8" t="n">
        <v>2655</v>
      </c>
      <c r="F97" s="8" t="n">
        <v>1949.99</v>
      </c>
      <c r="G97" s="8" t="n">
        <v>-994.76</v>
      </c>
      <c r="H97" s="8" t="n">
        <v>161.53</v>
      </c>
      <c r="I97" s="8" t="n">
        <v>33.603</v>
      </c>
      <c r="J97" s="8" t="n">
        <v>296.83</v>
      </c>
      <c r="K97" s="9" t="n">
        <v>7.5473</v>
      </c>
      <c r="L97" s="9" t="n">
        <v>12.4826</v>
      </c>
      <c r="M97" s="10" t="n">
        <f aca="false">((ref_diam+offset_diam)/2)/(12*3.281)</f>
        <v>0.761962816214569</v>
      </c>
      <c r="N97" s="8"/>
      <c r="O97" s="8" t="n">
        <f aca="false">(J97-M97-surface_margin)/(scaling_factor*(SQRT(K97^2+L97^2+sigma_pa^2)))</f>
        <v>5.78983021501526</v>
      </c>
    </row>
    <row r="98" customFormat="false" ht="15" hidden="false" customHeight="false" outlineLevel="0" collapsed="false">
      <c r="A98" s="0" t="n">
        <v>2760</v>
      </c>
      <c r="B98" s="8" t="n">
        <v>1898.55</v>
      </c>
      <c r="C98" s="8" t="n">
        <v>-1267.75</v>
      </c>
      <c r="D98" s="8" t="n">
        <v>0</v>
      </c>
      <c r="E98" s="8" t="n">
        <v>2655</v>
      </c>
      <c r="F98" s="8" t="n">
        <v>1949.99</v>
      </c>
      <c r="G98" s="8" t="n">
        <v>-994.76</v>
      </c>
      <c r="H98" s="8" t="n">
        <v>161.53</v>
      </c>
      <c r="I98" s="8" t="n">
        <v>30.614</v>
      </c>
      <c r="J98" s="8" t="n">
        <v>321.34</v>
      </c>
      <c r="K98" s="9" t="n">
        <v>7.2504</v>
      </c>
      <c r="L98" s="9" t="n">
        <v>12.2804</v>
      </c>
      <c r="M98" s="10" t="n">
        <f aca="false">((ref_diam+offset_diam)/2)/(12*3.281)</f>
        <v>0.761962816214569</v>
      </c>
      <c r="N98" s="8"/>
      <c r="O98" s="8" t="n">
        <f aca="false">(J98-M98-surface_margin)/(scaling_factor*(SQRT(K98^2+L98^2+sigma_pa^2)))</f>
        <v>6.41271501055596</v>
      </c>
    </row>
    <row r="99" customFormat="false" ht="15" hidden="false" customHeight="false" outlineLevel="0" collapsed="false">
      <c r="A99" s="0" t="n">
        <v>2790</v>
      </c>
      <c r="B99" s="8" t="n">
        <v>1900.91</v>
      </c>
      <c r="C99" s="8" t="n">
        <v>-1297.65</v>
      </c>
      <c r="D99" s="8" t="n">
        <v>0</v>
      </c>
      <c r="E99" s="8" t="n">
        <v>2655</v>
      </c>
      <c r="F99" s="8" t="n">
        <v>1949.99</v>
      </c>
      <c r="G99" s="8" t="n">
        <v>-994.76</v>
      </c>
      <c r="H99" s="8" t="n">
        <v>161.53</v>
      </c>
      <c r="I99" s="8" t="n">
        <v>28.071</v>
      </c>
      <c r="J99" s="8" t="n">
        <v>346.76</v>
      </c>
      <c r="K99" s="9" t="n">
        <v>6.9856</v>
      </c>
      <c r="L99" s="9" t="n">
        <v>12.0776</v>
      </c>
      <c r="M99" s="10" t="n">
        <f aca="false">((ref_diam+offset_diam)/2)/(12*3.281)</f>
        <v>0.761962816214569</v>
      </c>
      <c r="N99" s="8"/>
      <c r="O99" s="8" t="n">
        <f aca="false">(J99-M99-surface_margin)/(scaling_factor*(SQRT(K99^2+L99^2+sigma_pa^2)))</f>
        <v>7.07463401209343</v>
      </c>
    </row>
    <row r="100" customFormat="false" ht="15" hidden="false" customHeight="false" outlineLevel="0" collapsed="false">
      <c r="A100" s="0" t="n">
        <v>2820</v>
      </c>
      <c r="B100" s="8" t="n">
        <v>1902.48</v>
      </c>
      <c r="C100" s="8" t="n">
        <v>-1327.61</v>
      </c>
      <c r="D100" s="8" t="n">
        <v>0</v>
      </c>
      <c r="E100" s="8" t="n">
        <v>2655</v>
      </c>
      <c r="F100" s="8" t="n">
        <v>1949.99</v>
      </c>
      <c r="G100" s="8" t="n">
        <v>-994.76</v>
      </c>
      <c r="H100" s="8" t="n">
        <v>161.53</v>
      </c>
      <c r="I100" s="8" t="n">
        <v>25.887</v>
      </c>
      <c r="J100" s="8" t="n">
        <v>373.01</v>
      </c>
      <c r="K100" s="9" t="n">
        <v>6.7513</v>
      </c>
      <c r="L100" s="9" t="n">
        <v>11.8799</v>
      </c>
      <c r="M100" s="10" t="n">
        <f aca="false">((ref_diam+offset_diam)/2)/(12*3.281)</f>
        <v>0.761962816214569</v>
      </c>
      <c r="N100" s="8"/>
      <c r="O100" s="8" t="n">
        <f aca="false">(J100-M100-surface_margin)/(scaling_factor*(SQRT(K100^2+L100^2+sigma_pa^2)))</f>
        <v>7.77208365238254</v>
      </c>
    </row>
    <row r="101" customFormat="false" ht="15" hidden="false" customHeight="false" outlineLevel="0" collapsed="false">
      <c r="A101" s="0" t="n">
        <v>2850</v>
      </c>
      <c r="B101" s="8" t="n">
        <v>1903</v>
      </c>
      <c r="C101" s="8" t="n">
        <v>-1357.6</v>
      </c>
      <c r="D101" s="8" t="n">
        <v>0</v>
      </c>
      <c r="E101" s="8" t="n">
        <v>2655</v>
      </c>
      <c r="F101" s="8" t="n">
        <v>1949.99</v>
      </c>
      <c r="G101" s="8" t="n">
        <v>-994.76</v>
      </c>
      <c r="H101" s="8" t="n">
        <v>161.53</v>
      </c>
      <c r="I101" s="8" t="n">
        <v>23.998</v>
      </c>
      <c r="J101" s="8" t="n">
        <v>399.94</v>
      </c>
      <c r="K101" s="9" t="n">
        <v>6.5455</v>
      </c>
      <c r="L101" s="9" t="n">
        <v>11.6916</v>
      </c>
      <c r="M101" s="10" t="n">
        <f aca="false">((ref_diam+offset_diam)/2)/(12*3.281)</f>
        <v>0.761962816214569</v>
      </c>
      <c r="N101" s="8"/>
      <c r="O101" s="8" t="n">
        <f aca="false">(J101-M101-surface_margin)/(scaling_factor*(SQRT(K101^2+L101^2+sigma_pa^2)))</f>
        <v>8.49948945248029</v>
      </c>
    </row>
    <row r="102" customFormat="false" ht="15" hidden="false" customHeight="false" outlineLevel="0" collapsed="false">
      <c r="A102" s="0" t="n">
        <v>2880</v>
      </c>
      <c r="B102" s="8" t="n">
        <v>1903</v>
      </c>
      <c r="C102" s="8" t="n">
        <v>-1387.6</v>
      </c>
      <c r="D102" s="8" t="n">
        <v>0</v>
      </c>
      <c r="E102" s="8" t="n">
        <v>2655</v>
      </c>
      <c r="F102" s="8" t="n">
        <v>1949.99</v>
      </c>
      <c r="G102" s="8" t="n">
        <v>-994.76</v>
      </c>
      <c r="H102" s="8" t="n">
        <v>161.53</v>
      </c>
      <c r="I102" s="8" t="n">
        <v>22.352</v>
      </c>
      <c r="J102" s="8" t="n">
        <v>427.35</v>
      </c>
      <c r="K102" s="9" t="n">
        <v>6.3651</v>
      </c>
      <c r="L102" s="9" t="n">
        <v>11.5162</v>
      </c>
      <c r="M102" s="10" t="n">
        <f aca="false">((ref_diam+offset_diam)/2)/(12*3.281)</f>
        <v>0.761962816214569</v>
      </c>
      <c r="N102" s="8"/>
      <c r="O102" s="8" t="n">
        <f aca="false">(J102-M102-surface_margin)/(scaling_factor*(SQRT(K102^2+L102^2+sigma_pa^2)))</f>
        <v>9.2496730808927</v>
      </c>
    </row>
    <row r="103" customFormat="false" ht="15" hidden="false" customHeight="false" outlineLevel="0" collapsed="false">
      <c r="A103" s="0" t="n">
        <v>2910</v>
      </c>
      <c r="B103" s="8" t="n">
        <v>1903</v>
      </c>
      <c r="C103" s="8" t="n">
        <v>-1417.6</v>
      </c>
      <c r="D103" s="8" t="n">
        <v>0</v>
      </c>
      <c r="E103" s="8" t="n">
        <v>2655</v>
      </c>
      <c r="F103" s="8" t="n">
        <v>1949.99</v>
      </c>
      <c r="G103" s="8" t="n">
        <v>-994.76</v>
      </c>
      <c r="H103" s="8" t="n">
        <v>161.53</v>
      </c>
      <c r="I103" s="8" t="n">
        <v>20.907</v>
      </c>
      <c r="J103" s="8" t="n">
        <v>455.08</v>
      </c>
      <c r="K103" s="9" t="n">
        <v>6.2063</v>
      </c>
      <c r="L103" s="9" t="n">
        <v>11.3548</v>
      </c>
      <c r="M103" s="10" t="n">
        <f aca="false">((ref_diam+offset_diam)/2)/(12*3.281)</f>
        <v>0.761962816214569</v>
      </c>
      <c r="N103" s="8"/>
      <c r="O103" s="8" t="n">
        <f aca="false">(J103-M103-surface_margin)/(scaling_factor*(SQRT(K103^2+L103^2+sigma_pa^2)))</f>
        <v>10.0170304457074</v>
      </c>
    </row>
    <row r="104" customFormat="false" ht="15" hidden="false" customHeight="false" outlineLevel="0" collapsed="false">
      <c r="A104" s="0" t="n">
        <v>2940</v>
      </c>
      <c r="B104" s="8" t="n">
        <v>1903</v>
      </c>
      <c r="C104" s="8" t="n">
        <v>-1447.6</v>
      </c>
      <c r="D104" s="8" t="n">
        <v>0</v>
      </c>
      <c r="E104" s="8" t="n">
        <v>2655</v>
      </c>
      <c r="F104" s="8" t="n">
        <v>1949.99</v>
      </c>
      <c r="G104" s="8" t="n">
        <v>-994.76</v>
      </c>
      <c r="H104" s="8" t="n">
        <v>161.53</v>
      </c>
      <c r="I104" s="8" t="n">
        <v>19.631</v>
      </c>
      <c r="J104" s="8" t="n">
        <v>483.08</v>
      </c>
      <c r="K104" s="9" t="n">
        <v>6.0661</v>
      </c>
      <c r="L104" s="9" t="n">
        <v>11.2063</v>
      </c>
      <c r="M104" s="10" t="n">
        <f aca="false">((ref_diam+offset_diam)/2)/(12*3.281)</f>
        <v>0.761962816214569</v>
      </c>
      <c r="N104" s="8"/>
      <c r="O104" s="8" t="n">
        <f aca="false">(J104-M104-surface_margin)/(scaling_factor*(SQRT(K104^2+L104^2+sigma_pa^2)))</f>
        <v>10.7993250131414</v>
      </c>
    </row>
  </sheetData>
  <sheetProtection sheet="true" password="dd1b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33</v>
      </c>
      <c r="B1" s="0" t="s">
        <v>112</v>
      </c>
    </row>
    <row r="3" customFormat="false" ht="15" hidden="false" customHeight="false" outlineLevel="0" collapsed="false">
      <c r="A3" s="0" t="s">
        <v>35</v>
      </c>
    </row>
    <row r="4" customFormat="false" ht="15" hidden="false" customHeight="false" outlineLevel="0" collapsed="false">
      <c r="A4" s="0" t="s">
        <v>37</v>
      </c>
      <c r="B4" s="0" t="s">
        <v>38</v>
      </c>
    </row>
    <row r="5" customFormat="false" ht="15" hidden="false" customHeight="false" outlineLevel="0" collapsed="false">
      <c r="A5" s="0" t="s">
        <v>42</v>
      </c>
      <c r="B5" s="0" t="s">
        <v>43</v>
      </c>
    </row>
    <row r="6" customFormat="false" ht="15" hidden="false" customHeight="false" outlineLevel="0" collapsed="false">
      <c r="A6" s="0" t="s">
        <v>46</v>
      </c>
      <c r="B6" s="0" t="n">
        <v>0.9996</v>
      </c>
    </row>
    <row r="7" customFormat="false" ht="15" hidden="false" customHeight="false" outlineLevel="0" collapsed="false">
      <c r="A7" s="0" t="s">
        <v>49</v>
      </c>
      <c r="B7" s="0" t="s">
        <v>50</v>
      </c>
    </row>
    <row r="9" customFormat="false" ht="15" hidden="false" customHeight="false" outlineLevel="0" collapsed="false">
      <c r="A9" s="0" t="s">
        <v>56</v>
      </c>
      <c r="B9" s="0" t="s">
        <v>57</v>
      </c>
      <c r="C9" s="0" t="s">
        <v>58</v>
      </c>
      <c r="D9" s="0" t="s">
        <v>59</v>
      </c>
      <c r="E9" s="0" t="s">
        <v>60</v>
      </c>
      <c r="F9" s="0" t="s">
        <v>61</v>
      </c>
      <c r="G9" s="0" t="s">
        <v>62</v>
      </c>
    </row>
    <row r="10" customFormat="false" ht="15" hidden="false" customHeight="false" outlineLevel="0" collapsed="false">
      <c r="B10" s="0" t="s">
        <v>63</v>
      </c>
      <c r="C10" s="0" t="s">
        <v>63</v>
      </c>
      <c r="D10" s="0" t="s">
        <v>63</v>
      </c>
      <c r="E10" s="0" t="s">
        <v>63</v>
      </c>
    </row>
    <row r="11" customFormat="false" ht="15" hidden="false" customHeight="false" outlineLevel="0" collapsed="false">
      <c r="B11" s="0" t="n">
        <v>-2300</v>
      </c>
      <c r="C11" s="0" t="n">
        <v>100</v>
      </c>
      <c r="D11" s="0" t="n">
        <v>500099.96</v>
      </c>
      <c r="E11" s="0" t="n">
        <v>6649267.63</v>
      </c>
      <c r="F11" s="0" t="s">
        <v>113</v>
      </c>
      <c r="G11" s="0" t="s">
        <v>114</v>
      </c>
    </row>
    <row r="13" customFormat="false" ht="15" hidden="false" customHeight="false" outlineLevel="0" collapsed="false">
      <c r="A13" s="0" t="s">
        <v>66</v>
      </c>
    </row>
    <row r="14" customFormat="false" ht="15" hidden="false" customHeight="false" outlineLevel="0" collapsed="false">
      <c r="A14" s="0" t="s">
        <v>66</v>
      </c>
    </row>
    <row r="15" customFormat="false" ht="15" hidden="false" customHeight="false" outlineLevel="0" collapsed="false">
      <c r="B15" s="0" t="s">
        <v>67</v>
      </c>
      <c r="C15" s="0" t="s">
        <v>68</v>
      </c>
      <c r="D15" s="0" t="s">
        <v>69</v>
      </c>
      <c r="E15" s="0" t="s">
        <v>70</v>
      </c>
      <c r="F15" s="0" t="s">
        <v>71</v>
      </c>
      <c r="G15" s="0" t="s">
        <v>72</v>
      </c>
      <c r="H15" s="0" t="s">
        <v>73</v>
      </c>
      <c r="I15" s="0" t="s">
        <v>74</v>
      </c>
      <c r="J15" s="0" t="s">
        <v>75</v>
      </c>
    </row>
    <row r="16" customFormat="false" ht="15" hidden="false" customHeight="false" outlineLevel="0" collapsed="false">
      <c r="B16" s="0" t="s">
        <v>63</v>
      </c>
      <c r="C16" s="0" t="s">
        <v>76</v>
      </c>
      <c r="D16" s="0" t="s">
        <v>76</v>
      </c>
      <c r="E16" s="0" t="s">
        <v>63</v>
      </c>
      <c r="F16" s="0" t="s">
        <v>63</v>
      </c>
      <c r="G16" s="0" t="s">
        <v>63</v>
      </c>
    </row>
    <row r="17" customFormat="false" ht="15" hidden="false" customHeight="false" outlineLevel="0" collapsed="false">
      <c r="B17" s="8" t="n">
        <v>0</v>
      </c>
      <c r="C17" s="8" t="n">
        <v>0</v>
      </c>
      <c r="D17" s="8" t="n">
        <v>358</v>
      </c>
      <c r="E17" s="8" t="n">
        <v>0</v>
      </c>
      <c r="F17" s="8" t="n">
        <v>-2300</v>
      </c>
      <c r="G17" s="8" t="n">
        <v>100</v>
      </c>
      <c r="H17" s="9" t="n">
        <v>0</v>
      </c>
      <c r="I17" s="9" t="n">
        <v>0</v>
      </c>
      <c r="J17" s="9" t="n">
        <v>0</v>
      </c>
    </row>
    <row r="18" customFormat="false" ht="15" hidden="false" customHeight="false" outlineLevel="0" collapsed="false">
      <c r="B18" s="8" t="n">
        <v>1</v>
      </c>
      <c r="C18" s="8" t="n">
        <v>0</v>
      </c>
      <c r="D18" s="8" t="n">
        <v>358</v>
      </c>
      <c r="E18" s="8" t="n">
        <v>1</v>
      </c>
      <c r="F18" s="8" t="n">
        <v>-2300</v>
      </c>
      <c r="G18" s="8" t="n">
        <v>100</v>
      </c>
      <c r="H18" s="9" t="n">
        <v>0.0018</v>
      </c>
      <c r="I18" s="9" t="n">
        <v>0.0018</v>
      </c>
      <c r="J18" s="9" t="n">
        <v>0.35</v>
      </c>
    </row>
    <row r="19" customFormat="false" ht="15" hidden="false" customHeight="false" outlineLevel="0" collapsed="false">
      <c r="B19" s="8" t="n">
        <v>30</v>
      </c>
      <c r="C19" s="8" t="n">
        <v>0</v>
      </c>
      <c r="D19" s="8" t="n">
        <v>358</v>
      </c>
      <c r="E19" s="8" t="n">
        <v>30</v>
      </c>
      <c r="F19" s="8" t="n">
        <v>-2300</v>
      </c>
      <c r="G19" s="8" t="n">
        <v>100</v>
      </c>
      <c r="H19" s="9" t="n">
        <v>0.0538</v>
      </c>
      <c r="I19" s="9" t="n">
        <v>0.0538</v>
      </c>
      <c r="J19" s="9" t="n">
        <v>0.3504</v>
      </c>
    </row>
    <row r="20" customFormat="false" ht="15" hidden="false" customHeight="false" outlineLevel="0" collapsed="false">
      <c r="B20" s="8" t="n">
        <v>60</v>
      </c>
      <c r="C20" s="8" t="n">
        <v>0</v>
      </c>
      <c r="D20" s="8" t="n">
        <v>358</v>
      </c>
      <c r="E20" s="8" t="n">
        <v>60</v>
      </c>
      <c r="F20" s="8" t="n">
        <v>-2300</v>
      </c>
      <c r="G20" s="8" t="n">
        <v>100</v>
      </c>
      <c r="H20" s="9" t="n">
        <v>0.1075</v>
      </c>
      <c r="I20" s="9" t="n">
        <v>0.1075</v>
      </c>
      <c r="J20" s="9" t="n">
        <v>0.3516</v>
      </c>
    </row>
    <row r="21" customFormat="false" ht="15" hidden="false" customHeight="false" outlineLevel="0" collapsed="false">
      <c r="B21" s="8" t="n">
        <v>90</v>
      </c>
      <c r="C21" s="8" t="n">
        <v>0</v>
      </c>
      <c r="D21" s="8" t="n">
        <v>358</v>
      </c>
      <c r="E21" s="8" t="n">
        <v>90</v>
      </c>
      <c r="F21" s="8" t="n">
        <v>-2300</v>
      </c>
      <c r="G21" s="8" t="n">
        <v>100</v>
      </c>
      <c r="H21" s="9" t="n">
        <v>0.1613</v>
      </c>
      <c r="I21" s="9" t="n">
        <v>0.1613</v>
      </c>
      <c r="J21" s="9" t="n">
        <v>0.3536</v>
      </c>
    </row>
    <row r="22" customFormat="false" ht="15" hidden="false" customHeight="false" outlineLevel="0" collapsed="false">
      <c r="B22" s="8" t="n">
        <v>120</v>
      </c>
      <c r="C22" s="8" t="n">
        <v>0</v>
      </c>
      <c r="D22" s="8" t="n">
        <v>358</v>
      </c>
      <c r="E22" s="8" t="n">
        <v>120</v>
      </c>
      <c r="F22" s="8" t="n">
        <v>-2300</v>
      </c>
      <c r="G22" s="8" t="n">
        <v>100</v>
      </c>
      <c r="H22" s="9" t="n">
        <v>0.2151</v>
      </c>
      <c r="I22" s="9" t="n">
        <v>0.2151</v>
      </c>
      <c r="J22" s="9" t="n">
        <v>0.3564</v>
      </c>
    </row>
    <row r="23" customFormat="false" ht="15" hidden="false" customHeight="false" outlineLevel="0" collapsed="false">
      <c r="B23" s="8" t="n">
        <v>150</v>
      </c>
      <c r="C23" s="8" t="n">
        <v>0</v>
      </c>
      <c r="D23" s="8" t="n">
        <v>358</v>
      </c>
      <c r="E23" s="8" t="n">
        <v>150</v>
      </c>
      <c r="F23" s="8" t="n">
        <v>-2300</v>
      </c>
      <c r="G23" s="8" t="n">
        <v>100</v>
      </c>
      <c r="H23" s="9" t="n">
        <v>0.2689</v>
      </c>
      <c r="I23" s="9" t="n">
        <v>0.2689</v>
      </c>
      <c r="J23" s="9" t="n">
        <v>0.36</v>
      </c>
    </row>
    <row r="24" customFormat="false" ht="15" hidden="false" customHeight="false" outlineLevel="0" collapsed="false">
      <c r="B24" s="8" t="n">
        <v>180</v>
      </c>
      <c r="C24" s="8" t="n">
        <v>0</v>
      </c>
      <c r="D24" s="8" t="n">
        <v>358</v>
      </c>
      <c r="E24" s="8" t="n">
        <v>180</v>
      </c>
      <c r="F24" s="8" t="n">
        <v>-2300</v>
      </c>
      <c r="G24" s="8" t="n">
        <v>100</v>
      </c>
      <c r="H24" s="9" t="n">
        <v>0.3226</v>
      </c>
      <c r="I24" s="9" t="n">
        <v>0.3226</v>
      </c>
      <c r="J24" s="9" t="n">
        <v>0.3643</v>
      </c>
    </row>
    <row r="25" customFormat="false" ht="15" hidden="false" customHeight="false" outlineLevel="0" collapsed="false">
      <c r="B25" s="8" t="n">
        <v>210</v>
      </c>
      <c r="C25" s="8" t="n">
        <v>0</v>
      </c>
      <c r="D25" s="8" t="n">
        <v>358</v>
      </c>
      <c r="E25" s="8" t="n">
        <v>210</v>
      </c>
      <c r="F25" s="8" t="n">
        <v>-2300</v>
      </c>
      <c r="G25" s="8" t="n">
        <v>100</v>
      </c>
      <c r="H25" s="9" t="n">
        <v>0.3764</v>
      </c>
      <c r="I25" s="9" t="n">
        <v>0.3764</v>
      </c>
      <c r="J25" s="9" t="n">
        <v>0.3694</v>
      </c>
    </row>
    <row r="26" customFormat="false" ht="15" hidden="false" customHeight="false" outlineLevel="0" collapsed="false">
      <c r="B26" s="8" t="n">
        <v>240</v>
      </c>
      <c r="C26" s="8" t="n">
        <v>0</v>
      </c>
      <c r="D26" s="8" t="n">
        <v>358</v>
      </c>
      <c r="E26" s="8" t="n">
        <v>240</v>
      </c>
      <c r="F26" s="8" t="n">
        <v>-2300</v>
      </c>
      <c r="G26" s="8" t="n">
        <v>100</v>
      </c>
      <c r="H26" s="9" t="n">
        <v>0.4302</v>
      </c>
      <c r="I26" s="9" t="n">
        <v>0.4302</v>
      </c>
      <c r="J26" s="9" t="n">
        <v>0.3752</v>
      </c>
    </row>
    <row r="27" customFormat="false" ht="15" hidden="false" customHeight="false" outlineLevel="0" collapsed="false">
      <c r="B27" s="8" t="n">
        <v>270</v>
      </c>
      <c r="C27" s="8" t="n">
        <v>0</v>
      </c>
      <c r="D27" s="8" t="n">
        <v>358</v>
      </c>
      <c r="E27" s="8" t="n">
        <v>270</v>
      </c>
      <c r="F27" s="8" t="n">
        <v>-2300</v>
      </c>
      <c r="G27" s="8" t="n">
        <v>100</v>
      </c>
      <c r="H27" s="9" t="n">
        <v>0.4839</v>
      </c>
      <c r="I27" s="9" t="n">
        <v>0.4839</v>
      </c>
      <c r="J27" s="9" t="n">
        <v>0.3817</v>
      </c>
    </row>
    <row r="28" customFormat="false" ht="15" hidden="false" customHeight="false" outlineLevel="0" collapsed="false">
      <c r="B28" s="8" t="n">
        <v>300</v>
      </c>
      <c r="C28" s="8" t="n">
        <v>0</v>
      </c>
      <c r="D28" s="8" t="n">
        <v>358</v>
      </c>
      <c r="E28" s="8" t="n">
        <v>300</v>
      </c>
      <c r="F28" s="8" t="n">
        <v>-2300</v>
      </c>
      <c r="G28" s="8" t="n">
        <v>100</v>
      </c>
      <c r="H28" s="9" t="n">
        <v>0.5377</v>
      </c>
      <c r="I28" s="9" t="n">
        <v>0.5377</v>
      </c>
      <c r="J28" s="9" t="n">
        <v>0.3889</v>
      </c>
    </row>
    <row r="29" customFormat="false" ht="15" hidden="false" customHeight="false" outlineLevel="0" collapsed="false">
      <c r="B29" s="8" t="n">
        <v>330</v>
      </c>
      <c r="C29" s="8" t="n">
        <v>0</v>
      </c>
      <c r="D29" s="8" t="n">
        <v>358</v>
      </c>
      <c r="E29" s="8" t="n">
        <v>330</v>
      </c>
      <c r="F29" s="8" t="n">
        <v>-2300</v>
      </c>
      <c r="G29" s="8" t="n">
        <v>100</v>
      </c>
      <c r="H29" s="9" t="n">
        <v>0.5915</v>
      </c>
      <c r="I29" s="9" t="n">
        <v>0.5915</v>
      </c>
      <c r="J29" s="9" t="n">
        <v>0.3967</v>
      </c>
    </row>
    <row r="30" customFormat="false" ht="15" hidden="false" customHeight="false" outlineLevel="0" collapsed="false">
      <c r="B30" s="8" t="n">
        <v>360</v>
      </c>
      <c r="C30" s="8" t="n">
        <v>0</v>
      </c>
      <c r="D30" s="8" t="n">
        <v>358</v>
      </c>
      <c r="E30" s="8" t="n">
        <v>360</v>
      </c>
      <c r="F30" s="8" t="n">
        <v>-2300</v>
      </c>
      <c r="G30" s="8" t="n">
        <v>100</v>
      </c>
      <c r="H30" s="9" t="n">
        <v>0.6452</v>
      </c>
      <c r="I30" s="9" t="n">
        <v>0.6452</v>
      </c>
      <c r="J30" s="9" t="n">
        <v>0.4052</v>
      </c>
    </row>
    <row r="31" customFormat="false" ht="15" hidden="false" customHeight="false" outlineLevel="0" collapsed="false">
      <c r="B31" s="8" t="n">
        <v>390</v>
      </c>
      <c r="C31" s="8" t="n">
        <v>0</v>
      </c>
      <c r="D31" s="8" t="n">
        <v>358</v>
      </c>
      <c r="E31" s="8" t="n">
        <v>390</v>
      </c>
      <c r="F31" s="8" t="n">
        <v>-2300</v>
      </c>
      <c r="G31" s="8" t="n">
        <v>100</v>
      </c>
      <c r="H31" s="9" t="n">
        <v>0.699</v>
      </c>
      <c r="I31" s="9" t="n">
        <v>0.699</v>
      </c>
      <c r="J31" s="9" t="n">
        <v>0.4143</v>
      </c>
    </row>
    <row r="32" customFormat="false" ht="15" hidden="false" customHeight="false" outlineLevel="0" collapsed="false">
      <c r="B32" s="8" t="n">
        <v>420</v>
      </c>
      <c r="C32" s="8" t="n">
        <v>0</v>
      </c>
      <c r="D32" s="8" t="n">
        <v>358</v>
      </c>
      <c r="E32" s="8" t="n">
        <v>420</v>
      </c>
      <c r="F32" s="8" t="n">
        <v>-2300</v>
      </c>
      <c r="G32" s="8" t="n">
        <v>100</v>
      </c>
      <c r="H32" s="9" t="n">
        <v>0.7528</v>
      </c>
      <c r="I32" s="9" t="n">
        <v>0.7528</v>
      </c>
      <c r="J32" s="9" t="n">
        <v>0.424</v>
      </c>
    </row>
    <row r="33" customFormat="false" ht="15" hidden="false" customHeight="false" outlineLevel="0" collapsed="false">
      <c r="B33" s="8" t="n">
        <v>450</v>
      </c>
      <c r="C33" s="8" t="n">
        <v>0</v>
      </c>
      <c r="D33" s="8" t="n">
        <v>358</v>
      </c>
      <c r="E33" s="8" t="n">
        <v>450</v>
      </c>
      <c r="F33" s="8" t="n">
        <v>-2300</v>
      </c>
      <c r="G33" s="8" t="n">
        <v>100</v>
      </c>
      <c r="H33" s="9" t="n">
        <v>0.8066</v>
      </c>
      <c r="I33" s="9" t="n">
        <v>0.8066</v>
      </c>
      <c r="J33" s="9" t="n">
        <v>0.4342</v>
      </c>
    </row>
    <row r="34" customFormat="false" ht="15" hidden="false" customHeight="false" outlineLevel="0" collapsed="false">
      <c r="B34" s="8" t="n">
        <v>480</v>
      </c>
      <c r="C34" s="8" t="n">
        <v>0</v>
      </c>
      <c r="D34" s="8" t="n">
        <v>358</v>
      </c>
      <c r="E34" s="8" t="n">
        <v>480</v>
      </c>
      <c r="F34" s="8" t="n">
        <v>-2300</v>
      </c>
      <c r="G34" s="8" t="n">
        <v>100</v>
      </c>
      <c r="H34" s="9" t="n">
        <v>0.8603</v>
      </c>
      <c r="I34" s="9" t="n">
        <v>0.8603</v>
      </c>
      <c r="J34" s="9" t="n">
        <v>0.4451</v>
      </c>
    </row>
    <row r="35" customFormat="false" ht="15" hidden="false" customHeight="false" outlineLevel="0" collapsed="false">
      <c r="B35" s="8" t="n">
        <v>510</v>
      </c>
      <c r="C35" s="8" t="n">
        <v>0</v>
      </c>
      <c r="D35" s="8" t="n">
        <v>358</v>
      </c>
      <c r="E35" s="8" t="n">
        <v>510</v>
      </c>
      <c r="F35" s="8" t="n">
        <v>-2300</v>
      </c>
      <c r="G35" s="8" t="n">
        <v>100</v>
      </c>
      <c r="H35" s="9" t="n">
        <v>0.9141</v>
      </c>
      <c r="I35" s="9" t="n">
        <v>0.9141</v>
      </c>
      <c r="J35" s="9" t="n">
        <v>0.4564</v>
      </c>
    </row>
    <row r="36" customFormat="false" ht="15" hidden="false" customHeight="false" outlineLevel="0" collapsed="false">
      <c r="B36" s="8" t="n">
        <v>540</v>
      </c>
      <c r="C36" s="8" t="n">
        <v>0</v>
      </c>
      <c r="D36" s="8" t="n">
        <v>358</v>
      </c>
      <c r="E36" s="8" t="n">
        <v>540</v>
      </c>
      <c r="F36" s="8" t="n">
        <v>-2300</v>
      </c>
      <c r="G36" s="8" t="n">
        <v>100</v>
      </c>
      <c r="H36" s="9" t="n">
        <v>0.9679</v>
      </c>
      <c r="I36" s="9" t="n">
        <v>0.9679</v>
      </c>
      <c r="J36" s="9" t="n">
        <v>0.4683</v>
      </c>
    </row>
    <row r="37" customFormat="false" ht="15" hidden="false" customHeight="false" outlineLevel="0" collapsed="false">
      <c r="B37" s="8" t="n">
        <v>570</v>
      </c>
      <c r="C37" s="8" t="n">
        <v>0</v>
      </c>
      <c r="D37" s="8" t="n">
        <v>358</v>
      </c>
      <c r="E37" s="8" t="n">
        <v>570</v>
      </c>
      <c r="F37" s="8" t="n">
        <v>-2300</v>
      </c>
      <c r="G37" s="8" t="n">
        <v>100</v>
      </c>
      <c r="H37" s="9" t="n">
        <v>1.0216</v>
      </c>
      <c r="I37" s="9" t="n">
        <v>1.0216</v>
      </c>
      <c r="J37" s="9" t="n">
        <v>0.4806</v>
      </c>
    </row>
    <row r="38" customFormat="false" ht="15" hidden="false" customHeight="false" outlineLevel="0" collapsed="false">
      <c r="B38" s="8" t="n">
        <v>600</v>
      </c>
      <c r="C38" s="8" t="n">
        <v>0</v>
      </c>
      <c r="D38" s="8" t="n">
        <v>358</v>
      </c>
      <c r="E38" s="8" t="n">
        <v>600</v>
      </c>
      <c r="F38" s="8" t="n">
        <v>-2300</v>
      </c>
      <c r="G38" s="8" t="n">
        <v>100</v>
      </c>
      <c r="H38" s="9" t="n">
        <v>1.0754</v>
      </c>
      <c r="I38" s="9" t="n">
        <v>1.0754</v>
      </c>
      <c r="J38" s="9" t="n">
        <v>0.4935</v>
      </c>
    </row>
    <row r="39" customFormat="false" ht="15" hidden="false" customHeight="false" outlineLevel="0" collapsed="false">
      <c r="B39" s="8" t="n">
        <v>630</v>
      </c>
      <c r="C39" s="8" t="n">
        <v>0</v>
      </c>
      <c r="D39" s="8" t="n">
        <v>358</v>
      </c>
      <c r="E39" s="8" t="n">
        <v>630</v>
      </c>
      <c r="F39" s="8" t="n">
        <v>-2300</v>
      </c>
      <c r="G39" s="8" t="n">
        <v>100</v>
      </c>
      <c r="H39" s="9" t="n">
        <v>1.1292</v>
      </c>
      <c r="I39" s="9" t="n">
        <v>1.1292</v>
      </c>
      <c r="J39" s="9" t="n">
        <v>0.5068</v>
      </c>
    </row>
    <row r="40" customFormat="false" ht="15" hidden="false" customHeight="false" outlineLevel="0" collapsed="false">
      <c r="B40" s="8" t="n">
        <v>660</v>
      </c>
      <c r="C40" s="8" t="n">
        <v>0</v>
      </c>
      <c r="D40" s="8" t="n">
        <v>358</v>
      </c>
      <c r="E40" s="8" t="n">
        <v>660</v>
      </c>
      <c r="F40" s="8" t="n">
        <v>-2300</v>
      </c>
      <c r="G40" s="8" t="n">
        <v>100</v>
      </c>
      <c r="H40" s="9" t="n">
        <v>1.183</v>
      </c>
      <c r="I40" s="9" t="n">
        <v>1.183</v>
      </c>
      <c r="J40" s="9" t="n">
        <v>0.5205</v>
      </c>
    </row>
    <row r="41" customFormat="false" ht="15" hidden="false" customHeight="false" outlineLevel="0" collapsed="false">
      <c r="B41" s="8" t="n">
        <v>690</v>
      </c>
      <c r="C41" s="8" t="n">
        <v>0</v>
      </c>
      <c r="D41" s="8" t="n">
        <v>358</v>
      </c>
      <c r="E41" s="8" t="n">
        <v>690</v>
      </c>
      <c r="F41" s="8" t="n">
        <v>-2300</v>
      </c>
      <c r="G41" s="8" t="n">
        <v>100</v>
      </c>
      <c r="H41" s="9" t="n">
        <v>1.2367</v>
      </c>
      <c r="I41" s="9" t="n">
        <v>1.2367</v>
      </c>
      <c r="J41" s="9" t="n">
        <v>0.5348</v>
      </c>
    </row>
    <row r="42" customFormat="false" ht="15" hidden="false" customHeight="false" outlineLevel="0" collapsed="false">
      <c r="B42" s="8" t="n">
        <v>720</v>
      </c>
      <c r="C42" s="8" t="n">
        <v>0</v>
      </c>
      <c r="D42" s="8" t="n">
        <v>358</v>
      </c>
      <c r="E42" s="8" t="n">
        <v>720</v>
      </c>
      <c r="F42" s="8" t="n">
        <v>-2300</v>
      </c>
      <c r="G42" s="8" t="n">
        <v>100</v>
      </c>
      <c r="H42" s="9" t="n">
        <v>1.2905</v>
      </c>
      <c r="I42" s="9" t="n">
        <v>1.2905</v>
      </c>
      <c r="J42" s="9" t="n">
        <v>0.5494</v>
      </c>
    </row>
    <row r="43" customFormat="false" ht="15" hidden="false" customHeight="false" outlineLevel="0" collapsed="false">
      <c r="B43" s="8" t="n">
        <v>750</v>
      </c>
      <c r="C43" s="8" t="n">
        <v>0</v>
      </c>
      <c r="D43" s="8" t="n">
        <v>358</v>
      </c>
      <c r="E43" s="8" t="n">
        <v>750</v>
      </c>
      <c r="F43" s="8" t="n">
        <v>-2300</v>
      </c>
      <c r="G43" s="8" t="n">
        <v>100</v>
      </c>
      <c r="H43" s="9" t="n">
        <v>1.3443</v>
      </c>
      <c r="I43" s="9" t="n">
        <v>1.3443</v>
      </c>
      <c r="J43" s="9" t="n">
        <v>0.5645</v>
      </c>
    </row>
    <row r="44" customFormat="false" ht="15" hidden="false" customHeight="false" outlineLevel="0" collapsed="false">
      <c r="B44" s="8" t="n">
        <v>780</v>
      </c>
      <c r="C44" s="8" t="n">
        <v>0</v>
      </c>
      <c r="D44" s="8" t="n">
        <v>358</v>
      </c>
      <c r="E44" s="8" t="n">
        <v>780</v>
      </c>
      <c r="F44" s="8" t="n">
        <v>-2300</v>
      </c>
      <c r="G44" s="8" t="n">
        <v>100</v>
      </c>
      <c r="H44" s="9" t="n">
        <v>1.398</v>
      </c>
      <c r="I44" s="9" t="n">
        <v>1.398</v>
      </c>
      <c r="J44" s="9" t="n">
        <v>0.58</v>
      </c>
    </row>
    <row r="45" customFormat="false" ht="15" hidden="false" customHeight="false" outlineLevel="0" collapsed="false">
      <c r="B45" s="8" t="n">
        <v>810</v>
      </c>
      <c r="C45" s="8" t="n">
        <v>0</v>
      </c>
      <c r="D45" s="8" t="n">
        <v>358</v>
      </c>
      <c r="E45" s="8" t="n">
        <v>810</v>
      </c>
      <c r="F45" s="8" t="n">
        <v>-2300</v>
      </c>
      <c r="G45" s="8" t="n">
        <v>100</v>
      </c>
      <c r="H45" s="9" t="n">
        <v>1.4518</v>
      </c>
      <c r="I45" s="9" t="n">
        <v>1.4518</v>
      </c>
      <c r="J45" s="9" t="n">
        <v>0.596</v>
      </c>
    </row>
    <row r="46" customFormat="false" ht="15" hidden="false" customHeight="false" outlineLevel="0" collapsed="false">
      <c r="B46" s="8" t="n">
        <v>840</v>
      </c>
      <c r="C46" s="8" t="n">
        <v>0</v>
      </c>
      <c r="D46" s="8" t="n">
        <v>358</v>
      </c>
      <c r="E46" s="8" t="n">
        <v>840</v>
      </c>
      <c r="F46" s="8" t="n">
        <v>-2300</v>
      </c>
      <c r="G46" s="8" t="n">
        <v>100</v>
      </c>
      <c r="H46" s="9" t="n">
        <v>1.5056</v>
      </c>
      <c r="I46" s="9" t="n">
        <v>1.5056</v>
      </c>
      <c r="J46" s="9" t="n">
        <v>0.6123</v>
      </c>
    </row>
    <row r="47" customFormat="false" ht="15" hidden="false" customHeight="false" outlineLevel="0" collapsed="false">
      <c r="B47" s="8" t="n">
        <v>870</v>
      </c>
      <c r="C47" s="8" t="n">
        <v>0</v>
      </c>
      <c r="D47" s="8" t="n">
        <v>358</v>
      </c>
      <c r="E47" s="8" t="n">
        <v>870</v>
      </c>
      <c r="F47" s="8" t="n">
        <v>-2300</v>
      </c>
      <c r="G47" s="8" t="n">
        <v>100</v>
      </c>
      <c r="H47" s="9" t="n">
        <v>1.5594</v>
      </c>
      <c r="I47" s="9" t="n">
        <v>1.5594</v>
      </c>
      <c r="J47" s="9" t="n">
        <v>0.629</v>
      </c>
    </row>
    <row r="48" customFormat="false" ht="15" hidden="false" customHeight="false" outlineLevel="0" collapsed="false">
      <c r="B48" s="8" t="n">
        <v>900</v>
      </c>
      <c r="C48" s="8" t="n">
        <v>0</v>
      </c>
      <c r="D48" s="8" t="n">
        <v>358</v>
      </c>
      <c r="E48" s="8" t="n">
        <v>900</v>
      </c>
      <c r="F48" s="8" t="n">
        <v>-2300</v>
      </c>
      <c r="G48" s="8" t="n">
        <v>100</v>
      </c>
      <c r="H48" s="9" t="n">
        <v>1.6131</v>
      </c>
      <c r="I48" s="9" t="n">
        <v>1.6131</v>
      </c>
      <c r="J48" s="9" t="n">
        <v>0.6462</v>
      </c>
    </row>
    <row r="49" customFormat="false" ht="15" hidden="false" customHeight="false" outlineLevel="0" collapsed="false">
      <c r="B49" s="8" t="n">
        <v>930</v>
      </c>
      <c r="C49" s="8" t="n">
        <v>0</v>
      </c>
      <c r="D49" s="8" t="n">
        <v>358</v>
      </c>
      <c r="E49" s="8" t="n">
        <v>930</v>
      </c>
      <c r="F49" s="8" t="n">
        <v>-2300</v>
      </c>
      <c r="G49" s="8" t="n">
        <v>100</v>
      </c>
      <c r="H49" s="9" t="n">
        <v>1.6669</v>
      </c>
      <c r="I49" s="9" t="n">
        <v>1.6669</v>
      </c>
      <c r="J49" s="9" t="n">
        <v>0.6637</v>
      </c>
    </row>
    <row r="50" customFormat="false" ht="15" hidden="false" customHeight="false" outlineLevel="0" collapsed="false">
      <c r="B50" s="8" t="n">
        <v>960</v>
      </c>
      <c r="C50" s="8" t="n">
        <v>0</v>
      </c>
      <c r="D50" s="8" t="n">
        <v>358</v>
      </c>
      <c r="E50" s="8" t="n">
        <v>960</v>
      </c>
      <c r="F50" s="8" t="n">
        <v>-2300</v>
      </c>
      <c r="G50" s="8" t="n">
        <v>100</v>
      </c>
      <c r="H50" s="9" t="n">
        <v>1.7207</v>
      </c>
      <c r="I50" s="9" t="n">
        <v>1.7207</v>
      </c>
      <c r="J50" s="9" t="n">
        <v>0.6816</v>
      </c>
    </row>
    <row r="51" customFormat="false" ht="15" hidden="false" customHeight="false" outlineLevel="0" collapsed="false">
      <c r="B51" s="8" t="n">
        <v>990</v>
      </c>
      <c r="C51" s="8" t="n">
        <v>0</v>
      </c>
      <c r="D51" s="8" t="n">
        <v>358</v>
      </c>
      <c r="E51" s="8" t="n">
        <v>990</v>
      </c>
      <c r="F51" s="8" t="n">
        <v>-2300</v>
      </c>
      <c r="G51" s="8" t="n">
        <v>100</v>
      </c>
      <c r="H51" s="9" t="n">
        <v>1.7744</v>
      </c>
      <c r="I51" s="9" t="n">
        <v>1.7744</v>
      </c>
      <c r="J51" s="9" t="n">
        <v>0.6999</v>
      </c>
    </row>
    <row r="52" customFormat="false" ht="15" hidden="false" customHeight="false" outlineLevel="0" collapsed="false">
      <c r="B52" s="8" t="n">
        <v>1020</v>
      </c>
      <c r="C52" s="8" t="n">
        <v>1.33</v>
      </c>
      <c r="D52" s="8" t="n">
        <v>358</v>
      </c>
      <c r="E52" s="8" t="n">
        <v>1020</v>
      </c>
      <c r="F52" s="8" t="n">
        <v>-2299.65</v>
      </c>
      <c r="G52" s="8" t="n">
        <v>99.99</v>
      </c>
      <c r="H52" s="9" t="n">
        <v>1.8278</v>
      </c>
      <c r="I52" s="9" t="n">
        <v>1.8281</v>
      </c>
      <c r="J52" s="9" t="n">
        <v>0.7197</v>
      </c>
    </row>
    <row r="53" customFormat="false" ht="15" hidden="false" customHeight="false" outlineLevel="0" collapsed="false">
      <c r="B53" s="8" t="n">
        <v>1050</v>
      </c>
      <c r="C53" s="8" t="n">
        <v>3.33</v>
      </c>
      <c r="D53" s="8" t="n">
        <v>358</v>
      </c>
      <c r="E53" s="8" t="n">
        <v>1049.97</v>
      </c>
      <c r="F53" s="8" t="n">
        <v>-2298.43</v>
      </c>
      <c r="G53" s="8" t="n">
        <v>99.95</v>
      </c>
      <c r="H53" s="9" t="n">
        <v>1.8792</v>
      </c>
      <c r="I53" s="9" t="n">
        <v>1.8816</v>
      </c>
      <c r="J53" s="9" t="n">
        <v>0.7444</v>
      </c>
    </row>
    <row r="54" customFormat="false" ht="15" hidden="false" customHeight="false" outlineLevel="0" collapsed="false">
      <c r="B54" s="8" t="n">
        <v>1080</v>
      </c>
      <c r="C54" s="8" t="n">
        <v>5.33</v>
      </c>
      <c r="D54" s="8" t="n">
        <v>358</v>
      </c>
      <c r="E54" s="8" t="n">
        <v>1079.88</v>
      </c>
      <c r="F54" s="8" t="n">
        <v>-2296.17</v>
      </c>
      <c r="G54" s="8" t="n">
        <v>99.87</v>
      </c>
      <c r="H54" s="9" t="n">
        <v>1.9286</v>
      </c>
      <c r="I54" s="9" t="n">
        <v>1.9349</v>
      </c>
      <c r="J54" s="9" t="n">
        <v>0.7743</v>
      </c>
    </row>
    <row r="55" customFormat="false" ht="15" hidden="false" customHeight="false" outlineLevel="0" collapsed="false">
      <c r="B55" s="8" t="n">
        <v>1110</v>
      </c>
      <c r="C55" s="8" t="n">
        <v>7.33</v>
      </c>
      <c r="D55" s="8" t="n">
        <v>358</v>
      </c>
      <c r="E55" s="8" t="n">
        <v>1109.7</v>
      </c>
      <c r="F55" s="8" t="n">
        <v>-2292.86</v>
      </c>
      <c r="G55" s="8" t="n">
        <v>99.75</v>
      </c>
      <c r="H55" s="9" t="n">
        <v>1.9758</v>
      </c>
      <c r="I55" s="9" t="n">
        <v>1.9883</v>
      </c>
      <c r="J55" s="9" t="n">
        <v>0.809</v>
      </c>
    </row>
    <row r="56" customFormat="false" ht="15" hidden="false" customHeight="false" outlineLevel="0" collapsed="false">
      <c r="B56" s="8" t="n">
        <v>1140</v>
      </c>
      <c r="C56" s="8" t="n">
        <v>9.33</v>
      </c>
      <c r="D56" s="8" t="n">
        <v>358</v>
      </c>
      <c r="E56" s="8" t="n">
        <v>1139.38</v>
      </c>
      <c r="F56" s="8" t="n">
        <v>-2288.52</v>
      </c>
      <c r="G56" s="8" t="n">
        <v>99.6</v>
      </c>
      <c r="H56" s="9" t="n">
        <v>2.0209</v>
      </c>
      <c r="I56" s="9" t="n">
        <v>2.0421</v>
      </c>
      <c r="J56" s="9" t="n">
        <v>0.8484</v>
      </c>
    </row>
    <row r="57" customFormat="false" ht="15" hidden="false" customHeight="false" outlineLevel="0" collapsed="false">
      <c r="B57" s="8" t="n">
        <v>1170</v>
      </c>
      <c r="C57" s="8" t="n">
        <v>11.33</v>
      </c>
      <c r="D57" s="8" t="n">
        <v>358</v>
      </c>
      <c r="E57" s="8" t="n">
        <v>1168.89</v>
      </c>
      <c r="F57" s="8" t="n">
        <v>-2283.14</v>
      </c>
      <c r="G57" s="8" t="n">
        <v>99.41</v>
      </c>
      <c r="H57" s="9" t="n">
        <v>2.0637</v>
      </c>
      <c r="I57" s="9" t="n">
        <v>2.0968</v>
      </c>
      <c r="J57" s="9" t="n">
        <v>0.8921</v>
      </c>
    </row>
    <row r="58" customFormat="false" ht="15" hidden="false" customHeight="false" outlineLevel="0" collapsed="false">
      <c r="B58" s="8" t="n">
        <v>1200</v>
      </c>
      <c r="C58" s="8" t="n">
        <v>13.33</v>
      </c>
      <c r="D58" s="8" t="n">
        <v>358</v>
      </c>
      <c r="E58" s="8" t="n">
        <v>1198.2</v>
      </c>
      <c r="F58" s="8" t="n">
        <v>-2276.74</v>
      </c>
      <c r="G58" s="8" t="n">
        <v>99.19</v>
      </c>
      <c r="H58" s="9" t="n">
        <v>2.1043</v>
      </c>
      <c r="I58" s="9" t="n">
        <v>2.1529</v>
      </c>
      <c r="J58" s="9" t="n">
        <v>0.9396</v>
      </c>
    </row>
    <row r="59" customFormat="false" ht="15" hidden="false" customHeight="false" outlineLevel="0" collapsed="false">
      <c r="B59" s="8" t="n">
        <v>1230</v>
      </c>
      <c r="C59" s="8" t="n">
        <v>15.33</v>
      </c>
      <c r="D59" s="8" t="n">
        <v>358</v>
      </c>
      <c r="E59" s="8" t="n">
        <v>1227.27</v>
      </c>
      <c r="F59" s="8" t="n">
        <v>-2269.32</v>
      </c>
      <c r="G59" s="8" t="n">
        <v>98.93</v>
      </c>
      <c r="H59" s="9" t="n">
        <v>2.1427</v>
      </c>
      <c r="I59" s="9" t="n">
        <v>2.2108</v>
      </c>
      <c r="J59" s="9" t="n">
        <v>0.9908</v>
      </c>
    </row>
    <row r="60" customFormat="false" ht="15" hidden="false" customHeight="false" outlineLevel="0" collapsed="false">
      <c r="B60" s="8" t="n">
        <v>1260</v>
      </c>
      <c r="C60" s="8" t="n">
        <v>17.33</v>
      </c>
      <c r="D60" s="8" t="n">
        <v>358</v>
      </c>
      <c r="E60" s="8" t="n">
        <v>1256.05</v>
      </c>
      <c r="F60" s="8" t="n">
        <v>-2260.89</v>
      </c>
      <c r="G60" s="8" t="n">
        <v>98.63</v>
      </c>
      <c r="H60" s="9" t="n">
        <v>2.1789</v>
      </c>
      <c r="I60" s="9" t="n">
        <v>2.2713</v>
      </c>
      <c r="J60" s="9" t="n">
        <v>1.0451</v>
      </c>
    </row>
    <row r="61" customFormat="false" ht="15" hidden="false" customHeight="false" outlineLevel="0" collapsed="false">
      <c r="B61" s="8" t="n">
        <v>1290</v>
      </c>
      <c r="C61" s="8" t="n">
        <v>19.33</v>
      </c>
      <c r="D61" s="8" t="n">
        <v>358</v>
      </c>
      <c r="E61" s="8" t="n">
        <v>1284.53</v>
      </c>
      <c r="F61" s="8" t="n">
        <v>-2251.46</v>
      </c>
      <c r="G61" s="8" t="n">
        <v>98.31</v>
      </c>
      <c r="H61" s="9" t="n">
        <v>2.2131</v>
      </c>
      <c r="I61" s="9" t="n">
        <v>2.3349</v>
      </c>
      <c r="J61" s="9" t="n">
        <v>1.1023</v>
      </c>
    </row>
    <row r="62" customFormat="false" ht="15" hidden="false" customHeight="false" outlineLevel="0" collapsed="false">
      <c r="B62" s="8" t="n">
        <v>1320</v>
      </c>
      <c r="C62" s="8" t="n">
        <v>21.33</v>
      </c>
      <c r="D62" s="8" t="n">
        <v>358</v>
      </c>
      <c r="E62" s="8" t="n">
        <v>1312.66</v>
      </c>
      <c r="F62" s="8" t="n">
        <v>-2241.05</v>
      </c>
      <c r="G62" s="8" t="n">
        <v>97.94</v>
      </c>
      <c r="H62" s="9" t="n">
        <v>2.2452</v>
      </c>
      <c r="I62" s="9" t="n">
        <v>2.4023</v>
      </c>
      <c r="J62" s="9" t="n">
        <v>1.162</v>
      </c>
    </row>
    <row r="63" customFormat="false" ht="15" hidden="false" customHeight="false" outlineLevel="0" collapsed="false">
      <c r="B63" s="8" t="n">
        <v>1350</v>
      </c>
      <c r="C63" s="8" t="n">
        <v>23.33</v>
      </c>
      <c r="D63" s="8" t="n">
        <v>358</v>
      </c>
      <c r="E63" s="8" t="n">
        <v>1340.41</v>
      </c>
      <c r="F63" s="8" t="n">
        <v>-2229.66</v>
      </c>
      <c r="G63" s="8" t="n">
        <v>97.54</v>
      </c>
      <c r="H63" s="9" t="n">
        <v>2.2754</v>
      </c>
      <c r="I63" s="9" t="n">
        <v>2.4741</v>
      </c>
      <c r="J63" s="9" t="n">
        <v>1.224</v>
      </c>
    </row>
    <row r="64" customFormat="false" ht="15" hidden="false" customHeight="false" outlineLevel="0" collapsed="false">
      <c r="B64" s="8" t="n">
        <v>1380</v>
      </c>
      <c r="C64" s="8" t="n">
        <v>25.33</v>
      </c>
      <c r="D64" s="8" t="n">
        <v>358</v>
      </c>
      <c r="E64" s="8" t="n">
        <v>1367.74</v>
      </c>
      <c r="F64" s="8" t="n">
        <v>-2217.31</v>
      </c>
      <c r="G64" s="8" t="n">
        <v>97.11</v>
      </c>
      <c r="H64" s="9" t="n">
        <v>2.3037</v>
      </c>
      <c r="I64" s="9" t="n">
        <v>2.551</v>
      </c>
      <c r="J64" s="9" t="n">
        <v>1.288</v>
      </c>
    </row>
    <row r="65" customFormat="false" ht="15" hidden="false" customHeight="false" outlineLevel="0" collapsed="false">
      <c r="B65" s="8" t="n">
        <v>1410</v>
      </c>
      <c r="C65" s="8" t="n">
        <v>27.33</v>
      </c>
      <c r="D65" s="8" t="n">
        <v>358</v>
      </c>
      <c r="E65" s="8" t="n">
        <v>1394.63</v>
      </c>
      <c r="F65" s="8" t="n">
        <v>-2204.01</v>
      </c>
      <c r="G65" s="8" t="n">
        <v>96.65</v>
      </c>
      <c r="H65" s="9" t="n">
        <v>2.3303</v>
      </c>
      <c r="I65" s="9" t="n">
        <v>2.6334</v>
      </c>
      <c r="J65" s="9" t="n">
        <v>1.3537</v>
      </c>
    </row>
    <row r="66" customFormat="false" ht="15" hidden="false" customHeight="false" outlineLevel="0" collapsed="false">
      <c r="B66" s="8" t="n">
        <v>1440</v>
      </c>
      <c r="C66" s="8" t="n">
        <v>29.33</v>
      </c>
      <c r="D66" s="8" t="n">
        <v>358</v>
      </c>
      <c r="E66" s="8" t="n">
        <v>1421.03</v>
      </c>
      <c r="F66" s="8" t="n">
        <v>-2189.78</v>
      </c>
      <c r="G66" s="8" t="n">
        <v>96.15</v>
      </c>
      <c r="H66" s="9" t="n">
        <v>2.3553</v>
      </c>
      <c r="I66" s="9" t="n">
        <v>2.7221</v>
      </c>
      <c r="J66" s="9" t="n">
        <v>1.421</v>
      </c>
    </row>
    <row r="67" customFormat="false" ht="15" hidden="false" customHeight="false" outlineLevel="0" collapsed="false">
      <c r="B67" s="8" t="n">
        <v>1470</v>
      </c>
      <c r="C67" s="8" t="n">
        <v>31.33</v>
      </c>
      <c r="D67" s="8" t="n">
        <v>358</v>
      </c>
      <c r="E67" s="8" t="n">
        <v>1446.93</v>
      </c>
      <c r="F67" s="8" t="n">
        <v>-2174.64</v>
      </c>
      <c r="G67" s="8" t="n">
        <v>95.62</v>
      </c>
      <c r="H67" s="9" t="n">
        <v>2.3788</v>
      </c>
      <c r="I67" s="9" t="n">
        <v>2.8174</v>
      </c>
      <c r="J67" s="9" t="n">
        <v>1.4896</v>
      </c>
    </row>
    <row r="68" customFormat="false" ht="15" hidden="false" customHeight="false" outlineLevel="0" collapsed="false">
      <c r="B68" s="8" t="n">
        <v>1500</v>
      </c>
      <c r="C68" s="8" t="n">
        <v>33.33</v>
      </c>
      <c r="D68" s="8" t="n">
        <v>358</v>
      </c>
      <c r="E68" s="8" t="n">
        <v>1472.28</v>
      </c>
      <c r="F68" s="8" t="n">
        <v>-2158.61</v>
      </c>
      <c r="G68" s="8" t="n">
        <v>95.06</v>
      </c>
      <c r="H68" s="9" t="n">
        <v>2.401</v>
      </c>
      <c r="I68" s="9" t="n">
        <v>2.9198</v>
      </c>
      <c r="J68" s="9" t="n">
        <v>1.5593</v>
      </c>
    </row>
    <row r="69" customFormat="false" ht="15" hidden="false" customHeight="false" outlineLevel="0" collapsed="false">
      <c r="B69" s="8" t="n">
        <v>1530</v>
      </c>
      <c r="C69" s="8" t="n">
        <v>35.33</v>
      </c>
      <c r="D69" s="8" t="n">
        <v>358</v>
      </c>
      <c r="E69" s="8" t="n">
        <v>1497.05</v>
      </c>
      <c r="F69" s="8" t="n">
        <v>-2141.7</v>
      </c>
      <c r="G69" s="8" t="n">
        <v>94.47</v>
      </c>
      <c r="H69" s="9" t="n">
        <v>2.422</v>
      </c>
      <c r="I69" s="9" t="n">
        <v>3.0296</v>
      </c>
      <c r="J69" s="9" t="n">
        <v>1.6299</v>
      </c>
    </row>
    <row r="70" customFormat="false" ht="15" hidden="false" customHeight="false" outlineLevel="0" collapsed="false">
      <c r="B70" s="8" t="n">
        <v>1560</v>
      </c>
      <c r="C70" s="8" t="n">
        <v>37.33</v>
      </c>
      <c r="D70" s="8" t="n">
        <v>358</v>
      </c>
      <c r="E70" s="8" t="n">
        <v>1521.22</v>
      </c>
      <c r="F70" s="8" t="n">
        <v>-2123.94</v>
      </c>
      <c r="G70" s="8" t="n">
        <v>93.85</v>
      </c>
      <c r="H70" s="9" t="n">
        <v>2.442</v>
      </c>
      <c r="I70" s="9" t="n">
        <v>3.1471</v>
      </c>
      <c r="J70" s="9" t="n">
        <v>1.7014</v>
      </c>
    </row>
    <row r="71" customFormat="false" ht="15" hidden="false" customHeight="false" outlineLevel="0" collapsed="false">
      <c r="B71" s="8" t="n">
        <v>1590</v>
      </c>
      <c r="C71" s="8" t="n">
        <v>39.33</v>
      </c>
      <c r="D71" s="8" t="n">
        <v>358</v>
      </c>
      <c r="E71" s="8" t="n">
        <v>1544.75</v>
      </c>
      <c r="F71" s="8" t="n">
        <v>-2105.35</v>
      </c>
      <c r="G71" s="8" t="n">
        <v>93.2</v>
      </c>
      <c r="H71" s="9" t="n">
        <v>2.461</v>
      </c>
      <c r="I71" s="9" t="n">
        <v>3.2725</v>
      </c>
      <c r="J71" s="9" t="n">
        <v>1.7734</v>
      </c>
    </row>
    <row r="72" customFormat="false" ht="15" hidden="false" customHeight="false" outlineLevel="0" collapsed="false">
      <c r="B72" s="8" t="n">
        <v>1620</v>
      </c>
      <c r="C72" s="8" t="n">
        <v>41.33</v>
      </c>
      <c r="D72" s="8" t="n">
        <v>358</v>
      </c>
      <c r="E72" s="8" t="n">
        <v>1567.62</v>
      </c>
      <c r="F72" s="8" t="n">
        <v>-2085.94</v>
      </c>
      <c r="G72" s="8" t="n">
        <v>92.53</v>
      </c>
      <c r="H72" s="9" t="n">
        <v>2.4794</v>
      </c>
      <c r="I72" s="9" t="n">
        <v>3.4059</v>
      </c>
      <c r="J72" s="9" t="n">
        <v>1.846</v>
      </c>
    </row>
    <row r="73" customFormat="false" ht="15" hidden="false" customHeight="false" outlineLevel="0" collapsed="false">
      <c r="B73" s="8" t="n">
        <v>1650</v>
      </c>
      <c r="C73" s="8" t="n">
        <v>43.33</v>
      </c>
      <c r="D73" s="8" t="n">
        <v>358</v>
      </c>
      <c r="E73" s="8" t="n">
        <v>1589.79</v>
      </c>
      <c r="F73" s="8" t="n">
        <v>-2065.76</v>
      </c>
      <c r="G73" s="8" t="n">
        <v>91.82</v>
      </c>
      <c r="H73" s="9" t="n">
        <v>2.4973</v>
      </c>
      <c r="I73" s="9" t="n">
        <v>3.5474</v>
      </c>
      <c r="J73" s="9" t="n">
        <v>1.9189</v>
      </c>
    </row>
    <row r="74" customFormat="false" ht="15" hidden="false" customHeight="false" outlineLevel="0" collapsed="false">
      <c r="B74" s="8" t="n">
        <v>1680</v>
      </c>
      <c r="C74" s="8" t="n">
        <v>45.33</v>
      </c>
      <c r="D74" s="8" t="n">
        <v>358</v>
      </c>
      <c r="E74" s="8" t="n">
        <v>1611.25</v>
      </c>
      <c r="F74" s="8" t="n">
        <v>-2044.81</v>
      </c>
      <c r="G74" s="8" t="n">
        <v>91.09</v>
      </c>
      <c r="H74" s="9" t="n">
        <v>2.5147</v>
      </c>
      <c r="I74" s="9" t="n">
        <v>3.6971</v>
      </c>
      <c r="J74" s="9" t="n">
        <v>1.9921</v>
      </c>
    </row>
    <row r="75" customFormat="false" ht="15" hidden="false" customHeight="false" outlineLevel="0" collapsed="false">
      <c r="B75" s="8" t="n">
        <v>1710</v>
      </c>
      <c r="C75" s="8" t="n">
        <v>47.33</v>
      </c>
      <c r="D75" s="8" t="n">
        <v>358</v>
      </c>
      <c r="E75" s="8" t="n">
        <v>1631.97</v>
      </c>
      <c r="F75" s="8" t="n">
        <v>-2023.12</v>
      </c>
      <c r="G75" s="8" t="n">
        <v>90.33</v>
      </c>
      <c r="H75" s="9" t="n">
        <v>2.532</v>
      </c>
      <c r="I75" s="9" t="n">
        <v>3.8548</v>
      </c>
      <c r="J75" s="9" t="n">
        <v>2.0654</v>
      </c>
    </row>
    <row r="76" customFormat="false" ht="15" hidden="false" customHeight="false" outlineLevel="0" collapsed="false">
      <c r="B76" s="8" t="n">
        <v>1740</v>
      </c>
      <c r="C76" s="8" t="n">
        <v>49.33</v>
      </c>
      <c r="D76" s="8" t="n">
        <v>358</v>
      </c>
      <c r="E76" s="8" t="n">
        <v>1651.91</v>
      </c>
      <c r="F76" s="8" t="n">
        <v>-2000.73</v>
      </c>
      <c r="G76" s="8" t="n">
        <v>89.55</v>
      </c>
      <c r="H76" s="9" t="n">
        <v>2.5491</v>
      </c>
      <c r="I76" s="9" t="n">
        <v>4.0204</v>
      </c>
      <c r="J76" s="9" t="n">
        <v>2.1388</v>
      </c>
    </row>
    <row r="77" customFormat="false" ht="15" hidden="false" customHeight="false" outlineLevel="0" collapsed="false">
      <c r="B77" s="8" t="n">
        <v>1770</v>
      </c>
      <c r="C77" s="8" t="n">
        <v>51.33</v>
      </c>
      <c r="D77" s="8" t="n">
        <v>358</v>
      </c>
      <c r="E77" s="8" t="n">
        <v>1671.06</v>
      </c>
      <c r="F77" s="8" t="n">
        <v>-1977.65</v>
      </c>
      <c r="G77" s="8" t="n">
        <v>88.74</v>
      </c>
      <c r="H77" s="9" t="n">
        <v>2.5664</v>
      </c>
      <c r="I77" s="9" t="n">
        <v>4.1939</v>
      </c>
      <c r="J77" s="9" t="n">
        <v>2.2121</v>
      </c>
    </row>
    <row r="78" customFormat="false" ht="15" hidden="false" customHeight="false" outlineLevel="0" collapsed="false">
      <c r="B78" s="8" t="n">
        <v>1800</v>
      </c>
      <c r="C78" s="8" t="n">
        <v>53.33</v>
      </c>
      <c r="D78" s="8" t="n">
        <v>358</v>
      </c>
      <c r="E78" s="8" t="n">
        <v>1689.39</v>
      </c>
      <c r="F78" s="8" t="n">
        <v>-1953.92</v>
      </c>
      <c r="G78" s="8" t="n">
        <v>87.91</v>
      </c>
      <c r="H78" s="9" t="n">
        <v>2.584</v>
      </c>
      <c r="I78" s="9" t="n">
        <v>4.3749</v>
      </c>
      <c r="J78" s="9" t="n">
        <v>2.2853</v>
      </c>
    </row>
    <row r="79" customFormat="false" ht="15" hidden="false" customHeight="false" outlineLevel="0" collapsed="false">
      <c r="B79" s="8" t="n">
        <v>1830</v>
      </c>
      <c r="C79" s="8" t="n">
        <v>55.33</v>
      </c>
      <c r="D79" s="8" t="n">
        <v>358</v>
      </c>
      <c r="E79" s="8" t="n">
        <v>1706.89</v>
      </c>
      <c r="F79" s="8" t="n">
        <v>-1929.56</v>
      </c>
      <c r="G79" s="8" t="n">
        <v>87.06</v>
      </c>
      <c r="H79" s="9" t="n">
        <v>2.602</v>
      </c>
      <c r="I79" s="9" t="n">
        <v>4.5634</v>
      </c>
      <c r="J79" s="9" t="n">
        <v>2.3583</v>
      </c>
    </row>
    <row r="80" customFormat="false" ht="15" hidden="false" customHeight="false" outlineLevel="0" collapsed="false">
      <c r="B80" s="8" t="n">
        <v>1860</v>
      </c>
      <c r="C80" s="8" t="n">
        <v>57.33</v>
      </c>
      <c r="D80" s="8" t="n">
        <v>358</v>
      </c>
      <c r="E80" s="8" t="n">
        <v>1723.52</v>
      </c>
      <c r="F80" s="8" t="n">
        <v>-1904.61</v>
      </c>
      <c r="G80" s="8" t="n">
        <v>86.19</v>
      </c>
      <c r="H80" s="9" t="n">
        <v>2.6205</v>
      </c>
      <c r="I80" s="9" t="n">
        <v>4.759</v>
      </c>
      <c r="J80" s="9" t="n">
        <v>2.431</v>
      </c>
    </row>
    <row r="81" customFormat="false" ht="15" hidden="false" customHeight="false" outlineLevel="0" collapsed="false">
      <c r="B81" s="8" t="n">
        <v>1890</v>
      </c>
      <c r="C81" s="8" t="n">
        <v>59.33</v>
      </c>
      <c r="D81" s="8" t="n">
        <v>358</v>
      </c>
      <c r="E81" s="8" t="n">
        <v>1739.27</v>
      </c>
      <c r="F81" s="8" t="n">
        <v>-1879.1</v>
      </c>
      <c r="G81" s="8" t="n">
        <v>85.3</v>
      </c>
      <c r="H81" s="9" t="n">
        <v>2.6397</v>
      </c>
      <c r="I81" s="9" t="n">
        <v>4.9615</v>
      </c>
      <c r="J81" s="9" t="n">
        <v>2.5034</v>
      </c>
    </row>
    <row r="82" customFormat="false" ht="15" hidden="false" customHeight="false" outlineLevel="0" collapsed="false">
      <c r="B82" s="8" t="n">
        <v>1920</v>
      </c>
      <c r="C82" s="8" t="n">
        <v>61.33</v>
      </c>
      <c r="D82" s="8" t="n">
        <v>358</v>
      </c>
      <c r="E82" s="8" t="n">
        <v>1754.12</v>
      </c>
      <c r="F82" s="8" t="n">
        <v>-1853.05</v>
      </c>
      <c r="G82" s="8" t="n">
        <v>84.39</v>
      </c>
      <c r="H82" s="9" t="n">
        <v>2.6596</v>
      </c>
      <c r="I82" s="9" t="n">
        <v>5.1705</v>
      </c>
      <c r="J82" s="9" t="n">
        <v>2.5753</v>
      </c>
    </row>
    <row r="83" customFormat="false" ht="15" hidden="false" customHeight="false" outlineLevel="0" collapsed="false">
      <c r="B83" s="8" t="n">
        <v>1950</v>
      </c>
      <c r="C83" s="8" t="n">
        <v>63.33</v>
      </c>
      <c r="D83" s="8" t="n">
        <v>358</v>
      </c>
      <c r="E83" s="8" t="n">
        <v>1768.05</v>
      </c>
      <c r="F83" s="8" t="n">
        <v>-1826.49</v>
      </c>
      <c r="G83" s="8" t="n">
        <v>83.46</v>
      </c>
      <c r="H83" s="9" t="n">
        <v>2.6805</v>
      </c>
      <c r="I83" s="9" t="n">
        <v>5.3858</v>
      </c>
      <c r="J83" s="9" t="n">
        <v>2.6468</v>
      </c>
    </row>
    <row r="84" customFormat="false" ht="15" hidden="false" customHeight="false" outlineLevel="0" collapsed="false">
      <c r="B84" s="8" t="n">
        <v>1980</v>
      </c>
      <c r="C84" s="8" t="n">
        <v>65.33</v>
      </c>
      <c r="D84" s="8" t="n">
        <v>358</v>
      </c>
      <c r="E84" s="8" t="n">
        <v>1781.04</v>
      </c>
      <c r="F84" s="8" t="n">
        <v>-1799.47</v>
      </c>
      <c r="G84" s="8" t="n">
        <v>82.52</v>
      </c>
      <c r="H84" s="9" t="n">
        <v>2.7023</v>
      </c>
      <c r="I84" s="9" t="n">
        <v>5.6071</v>
      </c>
      <c r="J84" s="9" t="n">
        <v>2.7178</v>
      </c>
    </row>
    <row r="85" customFormat="false" ht="15" hidden="false" customHeight="false" outlineLevel="0" collapsed="false">
      <c r="B85" s="8" t="n">
        <v>2010</v>
      </c>
      <c r="C85" s="8" t="n">
        <v>67.33</v>
      </c>
      <c r="D85" s="8" t="n">
        <v>358</v>
      </c>
      <c r="E85" s="8" t="n">
        <v>1793.09</v>
      </c>
      <c r="F85" s="8" t="n">
        <v>-1772.02</v>
      </c>
      <c r="G85" s="8" t="n">
        <v>81.56</v>
      </c>
      <c r="H85" s="9" t="n">
        <v>2.7251</v>
      </c>
      <c r="I85" s="9" t="n">
        <v>5.8339</v>
      </c>
      <c r="J85" s="9" t="n">
        <v>2.7883</v>
      </c>
    </row>
    <row r="86" customFormat="false" ht="15" hidden="false" customHeight="false" outlineLevel="0" collapsed="false">
      <c r="B86" s="8" t="n">
        <v>2040</v>
      </c>
      <c r="C86" s="8" t="n">
        <v>69.33</v>
      </c>
      <c r="D86" s="8" t="n">
        <v>358</v>
      </c>
      <c r="E86" s="8" t="n">
        <v>1804.16</v>
      </c>
      <c r="F86" s="8" t="n">
        <v>-1744.15</v>
      </c>
      <c r="G86" s="8" t="n">
        <v>80.59</v>
      </c>
      <c r="H86" s="9" t="n">
        <v>2.7491</v>
      </c>
      <c r="I86" s="9" t="n">
        <v>6.0659</v>
      </c>
      <c r="J86" s="9" t="n">
        <v>2.8582</v>
      </c>
    </row>
    <row r="87" customFormat="false" ht="15" hidden="false" customHeight="false" outlineLevel="0" collapsed="false">
      <c r="B87" s="8" t="n">
        <v>2070</v>
      </c>
      <c r="C87" s="8" t="n">
        <v>71.33</v>
      </c>
      <c r="D87" s="8" t="n">
        <v>358</v>
      </c>
      <c r="E87" s="8" t="n">
        <v>1814.26</v>
      </c>
      <c r="F87" s="8" t="n">
        <v>-1715.92</v>
      </c>
      <c r="G87" s="8" t="n">
        <v>79.6</v>
      </c>
      <c r="H87" s="9" t="n">
        <v>2.7741</v>
      </c>
      <c r="I87" s="9" t="n">
        <v>6.3029</v>
      </c>
      <c r="J87" s="9" t="n">
        <v>2.9275</v>
      </c>
    </row>
    <row r="88" customFormat="false" ht="15" hidden="false" customHeight="false" outlineLevel="0" collapsed="false">
      <c r="B88" s="8" t="n">
        <v>2100</v>
      </c>
      <c r="C88" s="8" t="n">
        <v>73.33</v>
      </c>
      <c r="D88" s="8" t="n">
        <v>358</v>
      </c>
      <c r="E88" s="8" t="n">
        <v>1823.37</v>
      </c>
      <c r="F88" s="8" t="n">
        <v>-1687.36</v>
      </c>
      <c r="G88" s="8" t="n">
        <v>78.61</v>
      </c>
      <c r="H88" s="9" t="n">
        <v>2.8003</v>
      </c>
      <c r="I88" s="9" t="n">
        <v>6.5444</v>
      </c>
      <c r="J88" s="9" t="n">
        <v>2.9961</v>
      </c>
    </row>
    <row r="89" customFormat="false" ht="15" hidden="false" customHeight="false" outlineLevel="0" collapsed="false">
      <c r="B89" s="8" t="n">
        <v>2130</v>
      </c>
      <c r="C89" s="8" t="n">
        <v>75.33</v>
      </c>
      <c r="D89" s="8" t="n">
        <v>358</v>
      </c>
      <c r="E89" s="8" t="n">
        <v>1831.47</v>
      </c>
      <c r="F89" s="8" t="n">
        <v>-1658.49</v>
      </c>
      <c r="G89" s="8" t="n">
        <v>77.6</v>
      </c>
      <c r="H89" s="9" t="n">
        <v>2.8276</v>
      </c>
      <c r="I89" s="9" t="n">
        <v>6.79</v>
      </c>
      <c r="J89" s="9" t="n">
        <v>3.0641</v>
      </c>
    </row>
    <row r="90" customFormat="false" ht="15" hidden="false" customHeight="false" outlineLevel="0" collapsed="false">
      <c r="B90" s="8" t="n">
        <v>2160</v>
      </c>
      <c r="C90" s="8" t="n">
        <v>77.33</v>
      </c>
      <c r="D90" s="8" t="n">
        <v>358</v>
      </c>
      <c r="E90" s="8" t="n">
        <v>1838.56</v>
      </c>
      <c r="F90" s="8" t="n">
        <v>-1629.36</v>
      </c>
      <c r="G90" s="8" t="n">
        <v>76.58</v>
      </c>
      <c r="H90" s="9" t="n">
        <v>2.8561</v>
      </c>
      <c r="I90" s="9" t="n">
        <v>7.0394</v>
      </c>
      <c r="J90" s="9" t="n">
        <v>3.1314</v>
      </c>
    </row>
    <row r="91" customFormat="false" ht="15" hidden="false" customHeight="false" outlineLevel="0" collapsed="false">
      <c r="B91" s="8" t="n">
        <v>2190</v>
      </c>
      <c r="C91" s="8" t="n">
        <v>79.33</v>
      </c>
      <c r="D91" s="8" t="n">
        <v>358</v>
      </c>
      <c r="E91" s="8" t="n">
        <v>1844.63</v>
      </c>
      <c r="F91" s="8" t="n">
        <v>-1600</v>
      </c>
      <c r="G91" s="8" t="n">
        <v>75.56</v>
      </c>
      <c r="H91" s="9" t="n">
        <v>2.8857</v>
      </c>
      <c r="I91" s="9" t="n">
        <v>7.2921</v>
      </c>
      <c r="J91" s="9" t="n">
        <v>3.198</v>
      </c>
    </row>
    <row r="92" customFormat="false" ht="15" hidden="false" customHeight="false" outlineLevel="0" collapsed="false">
      <c r="B92" s="8" t="n">
        <v>2220</v>
      </c>
      <c r="C92" s="8" t="n">
        <v>81.33</v>
      </c>
      <c r="D92" s="8" t="n">
        <v>358</v>
      </c>
      <c r="E92" s="8" t="n">
        <v>1849.66</v>
      </c>
      <c r="F92" s="8" t="n">
        <v>-1570.45</v>
      </c>
      <c r="G92" s="8" t="n">
        <v>74.52</v>
      </c>
      <c r="H92" s="9" t="n">
        <v>2.9163</v>
      </c>
      <c r="I92" s="9" t="n">
        <v>7.5479</v>
      </c>
      <c r="J92" s="9" t="n">
        <v>3.2639</v>
      </c>
    </row>
    <row r="93" customFormat="false" ht="15" hidden="false" customHeight="false" outlineLevel="0" collapsed="false">
      <c r="B93" s="8" t="n">
        <v>2250</v>
      </c>
      <c r="C93" s="8" t="n">
        <v>83.33</v>
      </c>
      <c r="D93" s="8" t="n">
        <v>358</v>
      </c>
      <c r="E93" s="8" t="n">
        <v>1853.67</v>
      </c>
      <c r="F93" s="8" t="n">
        <v>-1540.73</v>
      </c>
      <c r="G93" s="8" t="n">
        <v>73.49</v>
      </c>
      <c r="H93" s="9" t="n">
        <v>2.9479</v>
      </c>
      <c r="I93" s="9" t="n">
        <v>7.8062</v>
      </c>
      <c r="J93" s="9" t="n">
        <v>3.3291</v>
      </c>
    </row>
    <row r="94" customFormat="false" ht="15" hidden="false" customHeight="false" outlineLevel="0" collapsed="false">
      <c r="B94" s="8" t="n">
        <v>2280</v>
      </c>
      <c r="C94" s="8" t="n">
        <v>85</v>
      </c>
      <c r="D94" s="8" t="n">
        <v>358</v>
      </c>
      <c r="E94" s="8" t="n">
        <v>1856.72</v>
      </c>
      <c r="F94" s="8" t="n">
        <v>-1510.91</v>
      </c>
      <c r="G94" s="8" t="n">
        <v>72.44</v>
      </c>
      <c r="H94" s="9" t="n">
        <v>2.9916</v>
      </c>
      <c r="I94" s="9" t="n">
        <v>8.0668</v>
      </c>
      <c r="J94" s="9" t="n">
        <v>3.384</v>
      </c>
    </row>
    <row r="95" customFormat="false" ht="15" hidden="false" customHeight="false" outlineLevel="0" collapsed="false">
      <c r="B95" s="8" t="n">
        <v>2310</v>
      </c>
      <c r="C95" s="8" t="n">
        <v>85</v>
      </c>
      <c r="D95" s="8" t="n">
        <v>358</v>
      </c>
      <c r="E95" s="8" t="n">
        <v>1859.33</v>
      </c>
      <c r="F95" s="8" t="n">
        <v>-1481.04</v>
      </c>
      <c r="G95" s="8" t="n">
        <v>71.4</v>
      </c>
      <c r="H95" s="9" t="n">
        <v>3.0924</v>
      </c>
      <c r="I95" s="9" t="n">
        <v>8.3292</v>
      </c>
      <c r="J95" s="9" t="n">
        <v>3.3893</v>
      </c>
    </row>
    <row r="96" customFormat="false" ht="15" hidden="false" customHeight="false" outlineLevel="0" collapsed="false">
      <c r="B96" s="8" t="n">
        <v>2340</v>
      </c>
      <c r="C96" s="8" t="n">
        <v>85</v>
      </c>
      <c r="D96" s="8" t="n">
        <v>358</v>
      </c>
      <c r="E96" s="8" t="n">
        <v>1861.95</v>
      </c>
      <c r="F96" s="8" t="n">
        <v>-1451.17</v>
      </c>
      <c r="G96" s="8" t="n">
        <v>70.36</v>
      </c>
      <c r="H96" s="9" t="n">
        <v>3.1943</v>
      </c>
      <c r="I96" s="9" t="n">
        <v>8.5931</v>
      </c>
      <c r="J96" s="9" t="n">
        <v>3.3948</v>
      </c>
    </row>
    <row r="97" customFormat="false" ht="15" hidden="false" customHeight="false" outlineLevel="0" collapsed="false">
      <c r="B97" s="8" t="n">
        <v>2370</v>
      </c>
      <c r="C97" s="8" t="n">
        <v>85</v>
      </c>
      <c r="D97" s="8" t="n">
        <v>358</v>
      </c>
      <c r="E97" s="8" t="n">
        <v>1864.56</v>
      </c>
      <c r="F97" s="8" t="n">
        <v>-1421.31</v>
      </c>
      <c r="G97" s="8" t="n">
        <v>69.32</v>
      </c>
      <c r="H97" s="9" t="n">
        <v>3.2972</v>
      </c>
      <c r="I97" s="9" t="n">
        <v>8.8584</v>
      </c>
      <c r="J97" s="9" t="n">
        <v>3.4004</v>
      </c>
    </row>
    <row r="98" customFormat="false" ht="15" hidden="false" customHeight="false" outlineLevel="0" collapsed="false">
      <c r="B98" s="8" t="n">
        <v>2400</v>
      </c>
      <c r="C98" s="8" t="n">
        <v>85</v>
      </c>
      <c r="D98" s="8" t="n">
        <v>358</v>
      </c>
      <c r="E98" s="8" t="n">
        <v>1867.18</v>
      </c>
      <c r="F98" s="8" t="n">
        <v>-1391.44</v>
      </c>
      <c r="G98" s="8" t="n">
        <v>68.27</v>
      </c>
      <c r="H98" s="9" t="n">
        <v>3.4011</v>
      </c>
      <c r="I98" s="9" t="n">
        <v>9.1249</v>
      </c>
      <c r="J98" s="9" t="n">
        <v>3.4062</v>
      </c>
    </row>
    <row r="99" customFormat="false" ht="15" hidden="false" customHeight="false" outlineLevel="0" collapsed="false">
      <c r="B99" s="8" t="n">
        <v>2430</v>
      </c>
      <c r="C99" s="8" t="n">
        <v>85</v>
      </c>
      <c r="D99" s="8" t="n">
        <v>358</v>
      </c>
      <c r="E99" s="8" t="n">
        <v>1869.79</v>
      </c>
      <c r="F99" s="8" t="n">
        <v>-1361.57</v>
      </c>
      <c r="G99" s="8" t="n">
        <v>67.23</v>
      </c>
      <c r="H99" s="9" t="n">
        <v>3.5058</v>
      </c>
      <c r="I99" s="9" t="n">
        <v>9.3926</v>
      </c>
      <c r="J99" s="9" t="n">
        <v>3.4121</v>
      </c>
    </row>
    <row r="100" customFormat="false" ht="15" hidden="false" customHeight="false" outlineLevel="0" collapsed="false">
      <c r="B100" s="8" t="n">
        <v>2460</v>
      </c>
      <c r="C100" s="8" t="n">
        <v>85</v>
      </c>
      <c r="D100" s="8" t="n">
        <v>358</v>
      </c>
      <c r="E100" s="8" t="n">
        <v>1872.41</v>
      </c>
      <c r="F100" s="8" t="n">
        <v>-1331.7</v>
      </c>
      <c r="G100" s="8" t="n">
        <v>66.19</v>
      </c>
      <c r="H100" s="9" t="n">
        <v>3.6113</v>
      </c>
      <c r="I100" s="9" t="n">
        <v>9.6613</v>
      </c>
      <c r="J100" s="9" t="n">
        <v>3.4182</v>
      </c>
    </row>
    <row r="101" customFormat="false" ht="15" hidden="false" customHeight="false" outlineLevel="0" collapsed="false">
      <c r="B101" s="8" t="n">
        <v>2490</v>
      </c>
      <c r="C101" s="8" t="n">
        <v>85</v>
      </c>
      <c r="D101" s="8" t="n">
        <v>358</v>
      </c>
      <c r="E101" s="8" t="n">
        <v>1875.02</v>
      </c>
      <c r="F101" s="8" t="n">
        <v>-1301.83</v>
      </c>
      <c r="G101" s="8" t="n">
        <v>65.14</v>
      </c>
      <c r="H101" s="9" t="n">
        <v>3.7175</v>
      </c>
      <c r="I101" s="9" t="n">
        <v>9.9311</v>
      </c>
      <c r="J101" s="9" t="n">
        <v>3.4244</v>
      </c>
    </row>
    <row r="102" customFormat="false" ht="15" hidden="false" customHeight="false" outlineLevel="0" collapsed="false">
      <c r="B102" s="8" t="n">
        <v>2520</v>
      </c>
      <c r="C102" s="8" t="n">
        <v>85</v>
      </c>
      <c r="D102" s="8" t="n">
        <v>358</v>
      </c>
      <c r="E102" s="8" t="n">
        <v>1877.64</v>
      </c>
      <c r="F102" s="8" t="n">
        <v>-1271.97</v>
      </c>
      <c r="G102" s="8" t="n">
        <v>64.1</v>
      </c>
      <c r="H102" s="9" t="n">
        <v>3.8244</v>
      </c>
      <c r="I102" s="9" t="n">
        <v>10.2017</v>
      </c>
      <c r="J102" s="9" t="n">
        <v>3.4308</v>
      </c>
    </row>
    <row r="103" customFormat="false" ht="15" hidden="false" customHeight="false" outlineLevel="0" collapsed="false">
      <c r="B103" s="8" t="n">
        <v>2550</v>
      </c>
      <c r="C103" s="8" t="n">
        <v>85</v>
      </c>
      <c r="D103" s="8" t="n">
        <v>358</v>
      </c>
      <c r="E103" s="8" t="n">
        <v>1880.25</v>
      </c>
      <c r="F103" s="8" t="n">
        <v>-1242.1</v>
      </c>
      <c r="G103" s="8" t="n">
        <v>63.06</v>
      </c>
      <c r="H103" s="9" t="n">
        <v>3.9318</v>
      </c>
      <c r="I103" s="9" t="n">
        <v>10.4731</v>
      </c>
      <c r="J103" s="9" t="n">
        <v>3.4373</v>
      </c>
    </row>
    <row r="104" customFormat="false" ht="15" hidden="false" customHeight="false" outlineLevel="0" collapsed="false">
      <c r="B104" s="8" t="n">
        <v>2580</v>
      </c>
      <c r="C104" s="8" t="n">
        <v>85</v>
      </c>
      <c r="D104" s="8" t="n">
        <v>358</v>
      </c>
      <c r="E104" s="8" t="n">
        <v>1882.87</v>
      </c>
      <c r="F104" s="8" t="n">
        <v>-1212.23</v>
      </c>
      <c r="G104" s="8" t="n">
        <v>62.01</v>
      </c>
      <c r="H104" s="9" t="n">
        <v>4.0399</v>
      </c>
      <c r="I104" s="9" t="n">
        <v>10.7453</v>
      </c>
      <c r="J104" s="9" t="n">
        <v>3.444</v>
      </c>
    </row>
    <row r="105" customFormat="false" ht="15" hidden="false" customHeight="false" outlineLevel="0" collapsed="false">
      <c r="B105" s="8" t="n">
        <v>2610</v>
      </c>
      <c r="C105" s="8" t="n">
        <v>85</v>
      </c>
      <c r="D105" s="8" t="n">
        <v>358</v>
      </c>
      <c r="E105" s="8" t="n">
        <v>1885.48</v>
      </c>
      <c r="F105" s="8" t="n">
        <v>-1182.36</v>
      </c>
      <c r="G105" s="8" t="n">
        <v>60.97</v>
      </c>
      <c r="H105" s="9" t="n">
        <v>4.1484</v>
      </c>
      <c r="I105" s="9" t="n">
        <v>11.0182</v>
      </c>
      <c r="J105" s="9" t="n">
        <v>3.4508</v>
      </c>
    </row>
    <row r="106" customFormat="false" ht="15" hidden="false" customHeight="false" outlineLevel="0" collapsed="false">
      <c r="B106" s="8" t="n">
        <v>2640</v>
      </c>
      <c r="C106" s="8" t="n">
        <v>85</v>
      </c>
      <c r="D106" s="8" t="n">
        <v>358</v>
      </c>
      <c r="E106" s="8" t="n">
        <v>1888.09</v>
      </c>
      <c r="F106" s="8" t="n">
        <v>-1152.5</v>
      </c>
      <c r="G106" s="8" t="n">
        <v>59.93</v>
      </c>
      <c r="H106" s="9" t="n">
        <v>4.2574</v>
      </c>
      <c r="I106" s="9" t="n">
        <v>11.2917</v>
      </c>
      <c r="J106" s="9" t="n">
        <v>3.4578</v>
      </c>
    </row>
    <row r="107" customFormat="false" ht="15" hidden="false" customHeight="false" outlineLevel="0" collapsed="false">
      <c r="B107" s="8" t="n">
        <v>2670</v>
      </c>
      <c r="C107" s="8" t="n">
        <v>85</v>
      </c>
      <c r="D107" s="8" t="n">
        <v>358</v>
      </c>
      <c r="E107" s="8" t="n">
        <v>1890.71</v>
      </c>
      <c r="F107" s="8" t="n">
        <v>-1122.63</v>
      </c>
      <c r="G107" s="8" t="n">
        <v>58.89</v>
      </c>
      <c r="H107" s="9" t="n">
        <v>4.3668</v>
      </c>
      <c r="I107" s="9" t="n">
        <v>11.5659</v>
      </c>
      <c r="J107" s="9" t="n">
        <v>3.4649</v>
      </c>
    </row>
    <row r="108" customFormat="false" ht="15" hidden="false" customHeight="false" outlineLevel="0" collapsed="false">
      <c r="B108" s="8" t="n">
        <v>2700</v>
      </c>
      <c r="C108" s="8" t="n">
        <v>85</v>
      </c>
      <c r="D108" s="8" t="n">
        <v>358</v>
      </c>
      <c r="E108" s="8" t="n">
        <v>1893.32</v>
      </c>
      <c r="F108" s="8" t="n">
        <v>-1092.76</v>
      </c>
      <c r="G108" s="8" t="n">
        <v>57.84</v>
      </c>
      <c r="H108" s="9" t="n">
        <v>4.4766</v>
      </c>
      <c r="I108" s="9" t="n">
        <v>11.8406</v>
      </c>
      <c r="J108" s="9" t="n">
        <v>3.4722</v>
      </c>
    </row>
    <row r="109" customFormat="false" ht="15" hidden="false" customHeight="false" outlineLevel="0" collapsed="false">
      <c r="B109" s="8" t="n">
        <v>2730</v>
      </c>
      <c r="C109" s="8" t="n">
        <v>85</v>
      </c>
      <c r="D109" s="8" t="n">
        <v>358</v>
      </c>
      <c r="E109" s="8" t="n">
        <v>1895.94</v>
      </c>
      <c r="F109" s="8" t="n">
        <v>-1062.89</v>
      </c>
      <c r="G109" s="8" t="n">
        <v>56.8</v>
      </c>
      <c r="H109" s="9" t="n">
        <v>4.5869</v>
      </c>
      <c r="I109" s="9" t="n">
        <v>12.1159</v>
      </c>
      <c r="J109" s="9" t="n">
        <v>3.4796</v>
      </c>
    </row>
    <row r="110" customFormat="false" ht="15" hidden="false" customHeight="false" outlineLevel="0" collapsed="false">
      <c r="B110" s="8" t="n">
        <v>2760</v>
      </c>
      <c r="C110" s="8" t="n">
        <v>85</v>
      </c>
      <c r="D110" s="8" t="n">
        <v>358</v>
      </c>
      <c r="E110" s="8" t="n">
        <v>1898.55</v>
      </c>
      <c r="F110" s="8" t="n">
        <v>-1033.03</v>
      </c>
      <c r="G110" s="8" t="n">
        <v>55.76</v>
      </c>
      <c r="H110" s="9" t="n">
        <v>4.6974</v>
      </c>
      <c r="I110" s="9" t="n">
        <v>12.3916</v>
      </c>
      <c r="J110" s="9" t="n">
        <v>3.4872</v>
      </c>
    </row>
    <row r="111" customFormat="false" ht="15" hidden="false" customHeight="false" outlineLevel="0" collapsed="false">
      <c r="B111" s="8" t="n">
        <v>2775</v>
      </c>
      <c r="C111" s="8" t="n">
        <v>85</v>
      </c>
      <c r="D111" s="8" t="n">
        <v>358</v>
      </c>
      <c r="E111" s="8" t="n">
        <v>1899.86</v>
      </c>
      <c r="F111" s="8" t="n">
        <v>-1018.09</v>
      </c>
      <c r="G111" s="8" t="n">
        <v>55.23</v>
      </c>
      <c r="H111" s="9" t="n">
        <v>4.7528</v>
      </c>
      <c r="I111" s="9" t="n">
        <v>12.5296</v>
      </c>
      <c r="J111" s="9" t="n">
        <v>3.4911</v>
      </c>
    </row>
  </sheetData>
  <sheetProtection sheet="true" password="dd1b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115</v>
      </c>
    </row>
    <row r="2" customFormat="false" ht="15" hidden="false" customHeight="false" outlineLevel="0" collapsed="false">
      <c r="A2" s="0" t="s">
        <v>112</v>
      </c>
    </row>
    <row r="3" customFormat="false" ht="15" hidden="false" customHeight="false" outlineLevel="0" collapsed="false">
      <c r="A3" s="0" t="s">
        <v>80</v>
      </c>
      <c r="B3" s="0" t="s">
        <v>81</v>
      </c>
      <c r="C3" s="0" t="s">
        <v>82</v>
      </c>
      <c r="D3" s="0" t="s">
        <v>83</v>
      </c>
      <c r="E3" s="0" t="s">
        <v>84</v>
      </c>
      <c r="F3" s="0" t="s">
        <v>85</v>
      </c>
      <c r="G3" s="0" t="s">
        <v>86</v>
      </c>
      <c r="H3" s="0" t="s">
        <v>87</v>
      </c>
      <c r="I3" s="0" t="s">
        <v>88</v>
      </c>
      <c r="J3" s="0" t="s">
        <v>89</v>
      </c>
      <c r="K3" s="0" t="s">
        <v>90</v>
      </c>
      <c r="L3" s="0" t="s">
        <v>91</v>
      </c>
      <c r="M3" s="0" t="s">
        <v>92</v>
      </c>
      <c r="O3" s="0" t="s">
        <v>93</v>
      </c>
    </row>
    <row r="4" customFormat="false" ht="15" hidden="false" customHeight="false" outlineLevel="0" collapsed="false">
      <c r="A4" s="0" t="s">
        <v>63</v>
      </c>
      <c r="B4" s="0" t="s">
        <v>94</v>
      </c>
      <c r="C4" s="0" t="s">
        <v>94</v>
      </c>
      <c r="D4" s="0" t="s">
        <v>94</v>
      </c>
      <c r="E4" s="0" t="s">
        <v>94</v>
      </c>
      <c r="F4" s="0" t="s">
        <v>94</v>
      </c>
      <c r="G4" s="0" t="s">
        <v>94</v>
      </c>
      <c r="H4" s="0" t="s">
        <v>94</v>
      </c>
      <c r="I4" s="0" t="s">
        <v>95</v>
      </c>
      <c r="J4" s="0" t="s">
        <v>94</v>
      </c>
      <c r="K4" s="0" t="s">
        <v>96</v>
      </c>
      <c r="L4" s="0" t="s">
        <v>96</v>
      </c>
      <c r="M4" s="0" t="s">
        <v>63</v>
      </c>
    </row>
    <row r="5" customFormat="false" ht="15" hidden="false" customHeight="false" outlineLevel="0" collapsed="false">
      <c r="A5" s="0" t="n">
        <v>0</v>
      </c>
      <c r="B5" s="8" t="n">
        <v>0</v>
      </c>
      <c r="C5" s="8" t="n">
        <v>0</v>
      </c>
      <c r="D5" s="8" t="n">
        <v>0</v>
      </c>
      <c r="E5" s="8" t="n">
        <v>2775</v>
      </c>
      <c r="F5" s="8" t="n">
        <v>1899.86</v>
      </c>
      <c r="G5" s="8" t="n">
        <v>-1018.09</v>
      </c>
      <c r="H5" s="8" t="n">
        <v>55.23</v>
      </c>
      <c r="I5" s="8" t="n">
        <v>176.895</v>
      </c>
      <c r="J5" s="8" t="n">
        <v>2156.16</v>
      </c>
      <c r="K5" s="9" t="n">
        <v>0</v>
      </c>
      <c r="L5" s="9" t="n">
        <v>5.1983</v>
      </c>
      <c r="M5" s="10" t="n">
        <f aca="false">((ref_diam+offset_diam)/2)/(12*3.281)</f>
        <v>0.761962816214569</v>
      </c>
      <c r="N5" s="8"/>
      <c r="O5" s="8" t="n">
        <f aca="false">(J5-M5-surface_margin)/(scaling_factor*(SQRT(K5^2+L5^2+sigma_pa^2)))</f>
        <v>117.906547306315</v>
      </c>
    </row>
    <row r="6" customFormat="false" ht="15" hidden="false" customHeight="false" outlineLevel="0" collapsed="false">
      <c r="A6" s="0" t="n">
        <v>1</v>
      </c>
      <c r="B6" s="8" t="n">
        <v>1</v>
      </c>
      <c r="C6" s="8" t="n">
        <v>0</v>
      </c>
      <c r="D6" s="8" t="n">
        <v>0</v>
      </c>
      <c r="E6" s="8" t="n">
        <v>2775</v>
      </c>
      <c r="F6" s="8" t="n">
        <v>1899.86</v>
      </c>
      <c r="G6" s="8" t="n">
        <v>-1018.09</v>
      </c>
      <c r="H6" s="8" t="n">
        <v>55.23</v>
      </c>
      <c r="I6" s="8" t="n">
        <v>176.895</v>
      </c>
      <c r="J6" s="8" t="n">
        <v>2155.28</v>
      </c>
      <c r="K6" s="9" t="n">
        <v>0.3084</v>
      </c>
      <c r="L6" s="9" t="n">
        <v>5.1984</v>
      </c>
      <c r="M6" s="10" t="n">
        <f aca="false">((ref_diam+offset_diam)/2)/(12*3.281)</f>
        <v>0.761962816214569</v>
      </c>
      <c r="N6" s="8"/>
      <c r="O6" s="8" t="n">
        <f aca="false">(J6-M6-surface_margin)/(scaling_factor*(SQRT(K6^2+L6^2+sigma_pa^2)))</f>
        <v>117.651191307541</v>
      </c>
    </row>
    <row r="7" customFormat="false" ht="15" hidden="false" customHeight="false" outlineLevel="0" collapsed="false">
      <c r="A7" s="0" t="n">
        <v>30</v>
      </c>
      <c r="B7" s="8" t="n">
        <v>30</v>
      </c>
      <c r="C7" s="8" t="n">
        <v>0</v>
      </c>
      <c r="D7" s="8" t="n">
        <v>0</v>
      </c>
      <c r="E7" s="8" t="n">
        <v>2775</v>
      </c>
      <c r="F7" s="8" t="n">
        <v>1899.86</v>
      </c>
      <c r="G7" s="8" t="n">
        <v>-1018.09</v>
      </c>
      <c r="H7" s="8" t="n">
        <v>55.23</v>
      </c>
      <c r="I7" s="8" t="n">
        <v>176.895</v>
      </c>
      <c r="J7" s="8" t="n">
        <v>2129.78</v>
      </c>
      <c r="K7" s="9" t="n">
        <v>0.3087</v>
      </c>
      <c r="L7" s="9" t="n">
        <v>5.2007</v>
      </c>
      <c r="M7" s="10" t="n">
        <f aca="false">((ref_diam+offset_diam)/2)/(12*3.281)</f>
        <v>0.761962816214569</v>
      </c>
      <c r="N7" s="8"/>
      <c r="O7" s="8" t="n">
        <f aca="false">(J7-M7-surface_margin)/(scaling_factor*(SQRT(K7^2+L7^2+sigma_pa^2)))</f>
        <v>116.20736579693</v>
      </c>
    </row>
    <row r="8" customFormat="false" ht="15" hidden="false" customHeight="false" outlineLevel="0" collapsed="false">
      <c r="A8" s="0" t="n">
        <v>60</v>
      </c>
      <c r="B8" s="8" t="n">
        <v>60</v>
      </c>
      <c r="C8" s="8" t="n">
        <v>0</v>
      </c>
      <c r="D8" s="8" t="n">
        <v>0</v>
      </c>
      <c r="E8" s="8" t="n">
        <v>2775</v>
      </c>
      <c r="F8" s="8" t="n">
        <v>1899.86</v>
      </c>
      <c r="G8" s="8" t="n">
        <v>-1018.09</v>
      </c>
      <c r="H8" s="8" t="n">
        <v>55.23</v>
      </c>
      <c r="I8" s="8" t="n">
        <v>176.895</v>
      </c>
      <c r="J8" s="8" t="n">
        <v>2103.49</v>
      </c>
      <c r="K8" s="9" t="n">
        <v>0.3119</v>
      </c>
      <c r="L8" s="9" t="n">
        <v>5.2031</v>
      </c>
      <c r="M8" s="10" t="n">
        <f aca="false">((ref_diam+offset_diam)/2)/(12*3.281)</f>
        <v>0.761962816214569</v>
      </c>
      <c r="N8" s="8"/>
      <c r="O8" s="8" t="n">
        <f aca="false">(J8-M8-surface_margin)/(scaling_factor*(SQRT(K8^2+L8^2+sigma_pa^2)))</f>
        <v>114.715758857021</v>
      </c>
    </row>
    <row r="9" customFormat="false" ht="15" hidden="false" customHeight="false" outlineLevel="0" collapsed="false">
      <c r="A9" s="0" t="n">
        <v>90</v>
      </c>
      <c r="B9" s="8" t="n">
        <v>90</v>
      </c>
      <c r="C9" s="8" t="n">
        <v>0</v>
      </c>
      <c r="D9" s="8" t="n">
        <v>0</v>
      </c>
      <c r="E9" s="8" t="n">
        <v>2775</v>
      </c>
      <c r="F9" s="8" t="n">
        <v>1899.86</v>
      </c>
      <c r="G9" s="8" t="n">
        <v>-1018.09</v>
      </c>
      <c r="H9" s="8" t="n">
        <v>55.23</v>
      </c>
      <c r="I9" s="8" t="n">
        <v>176.895</v>
      </c>
      <c r="J9" s="8" t="n">
        <v>2077.3</v>
      </c>
      <c r="K9" s="9" t="n">
        <v>0.3181</v>
      </c>
      <c r="L9" s="9" t="n">
        <v>5.2053</v>
      </c>
      <c r="M9" s="10" t="n">
        <f aca="false">((ref_diam+offset_diam)/2)/(12*3.281)</f>
        <v>0.761962816214569</v>
      </c>
      <c r="N9" s="8"/>
      <c r="O9" s="8" t="n">
        <f aca="false">(J9-M9-surface_margin)/(scaling_factor*(SQRT(K9^2+L9^2+sigma_pa^2)))</f>
        <v>113.231409475012</v>
      </c>
    </row>
    <row r="10" customFormat="false" ht="15" hidden="false" customHeight="false" outlineLevel="0" collapsed="false">
      <c r="A10" s="0" t="n">
        <v>120</v>
      </c>
      <c r="B10" s="8" t="n">
        <v>120</v>
      </c>
      <c r="C10" s="8" t="n">
        <v>0</v>
      </c>
      <c r="D10" s="8" t="n">
        <v>0</v>
      </c>
      <c r="E10" s="8" t="n">
        <v>2775</v>
      </c>
      <c r="F10" s="8" t="n">
        <v>1899.86</v>
      </c>
      <c r="G10" s="8" t="n">
        <v>-1018.09</v>
      </c>
      <c r="H10" s="8" t="n">
        <v>55.23</v>
      </c>
      <c r="I10" s="8" t="n">
        <v>176.895</v>
      </c>
      <c r="J10" s="8" t="n">
        <v>2051.21</v>
      </c>
      <c r="K10" s="9" t="n">
        <v>0.3272</v>
      </c>
      <c r="L10" s="9" t="n">
        <v>5.2075</v>
      </c>
      <c r="M10" s="10" t="n">
        <f aca="false">((ref_diam+offset_diam)/2)/(12*3.281)</f>
        <v>0.761962816214569</v>
      </c>
      <c r="N10" s="8"/>
      <c r="O10" s="8" t="n">
        <f aca="false">(J10-M10-surface_margin)/(scaling_factor*(SQRT(K10^2+L10^2+sigma_pa^2)))</f>
        <v>111.749968487432</v>
      </c>
    </row>
    <row r="11" customFormat="false" ht="15" hidden="false" customHeight="false" outlineLevel="0" collapsed="false">
      <c r="A11" s="0" t="n">
        <v>150</v>
      </c>
      <c r="B11" s="8" t="n">
        <v>150</v>
      </c>
      <c r="C11" s="8" t="n">
        <v>0</v>
      </c>
      <c r="D11" s="8" t="n">
        <v>0</v>
      </c>
      <c r="E11" s="8" t="n">
        <v>2775</v>
      </c>
      <c r="F11" s="8" t="n">
        <v>1899.86</v>
      </c>
      <c r="G11" s="8" t="n">
        <v>-1018.09</v>
      </c>
      <c r="H11" s="8" t="n">
        <v>55.23</v>
      </c>
      <c r="I11" s="8" t="n">
        <v>176.895</v>
      </c>
      <c r="J11" s="8" t="n">
        <v>2025.23</v>
      </c>
      <c r="K11" s="9" t="n">
        <v>0.3392</v>
      </c>
      <c r="L11" s="9" t="n">
        <v>5.2094</v>
      </c>
      <c r="M11" s="10" t="n">
        <f aca="false">((ref_diam+offset_diam)/2)/(12*3.281)</f>
        <v>0.761962816214569</v>
      </c>
      <c r="N11" s="8"/>
      <c r="O11" s="8" t="n">
        <f aca="false">(J11-M11-surface_margin)/(scaling_factor*(SQRT(K11^2+L11^2+sigma_pa^2)))</f>
        <v>110.278089625709</v>
      </c>
    </row>
    <row r="12" customFormat="false" ht="15" hidden="false" customHeight="false" outlineLevel="0" collapsed="false">
      <c r="A12" s="0" t="n">
        <v>180</v>
      </c>
      <c r="B12" s="8" t="n">
        <v>180</v>
      </c>
      <c r="C12" s="8" t="n">
        <v>0</v>
      </c>
      <c r="D12" s="8" t="n">
        <v>0</v>
      </c>
      <c r="E12" s="8" t="n">
        <v>2775</v>
      </c>
      <c r="F12" s="8" t="n">
        <v>1899.86</v>
      </c>
      <c r="G12" s="8" t="n">
        <v>-1018.09</v>
      </c>
      <c r="H12" s="8" t="n">
        <v>55.23</v>
      </c>
      <c r="I12" s="8" t="n">
        <v>176.895</v>
      </c>
      <c r="J12" s="8" t="n">
        <v>1999.37</v>
      </c>
      <c r="K12" s="9" t="n">
        <v>0.3539</v>
      </c>
      <c r="L12" s="9" t="n">
        <v>5.2112</v>
      </c>
      <c r="M12" s="10" t="n">
        <f aca="false">((ref_diam+offset_diam)/2)/(12*3.281)</f>
        <v>0.761962816214569</v>
      </c>
      <c r="N12" s="8"/>
      <c r="O12" s="8" t="n">
        <f aca="false">(J12-M12-surface_margin)/(scaling_factor*(SQRT(K12^2+L12^2+sigma_pa^2)))</f>
        <v>108.811973795306</v>
      </c>
    </row>
    <row r="13" customFormat="false" ht="15" hidden="false" customHeight="false" outlineLevel="0" collapsed="false">
      <c r="A13" s="0" t="n">
        <v>210</v>
      </c>
      <c r="B13" s="8" t="n">
        <v>210</v>
      </c>
      <c r="C13" s="8" t="n">
        <v>0</v>
      </c>
      <c r="D13" s="8" t="n">
        <v>0</v>
      </c>
      <c r="E13" s="8" t="n">
        <v>2775</v>
      </c>
      <c r="F13" s="8" t="n">
        <v>1899.86</v>
      </c>
      <c r="G13" s="8" t="n">
        <v>-1018.09</v>
      </c>
      <c r="H13" s="8" t="n">
        <v>55.23</v>
      </c>
      <c r="I13" s="8" t="n">
        <v>176.895</v>
      </c>
      <c r="J13" s="8" t="n">
        <v>1973.62</v>
      </c>
      <c r="K13" s="9" t="n">
        <v>0.3712</v>
      </c>
      <c r="L13" s="9" t="n">
        <v>5.2129</v>
      </c>
      <c r="M13" s="10" t="n">
        <f aca="false">((ref_diam+offset_diam)/2)/(12*3.281)</f>
        <v>0.761962816214569</v>
      </c>
      <c r="N13" s="8"/>
      <c r="O13" s="8" t="n">
        <f aca="false">(J13-M13-surface_margin)/(scaling_factor*(SQRT(K13^2+L13^2+sigma_pa^2)))</f>
        <v>107.350845360949</v>
      </c>
    </row>
    <row r="14" customFormat="false" ht="15" hidden="false" customHeight="false" outlineLevel="0" collapsed="false">
      <c r="A14" s="0" t="n">
        <v>240</v>
      </c>
      <c r="B14" s="8" t="n">
        <v>240</v>
      </c>
      <c r="C14" s="8" t="n">
        <v>0</v>
      </c>
      <c r="D14" s="8" t="n">
        <v>0</v>
      </c>
      <c r="E14" s="8" t="n">
        <v>2775</v>
      </c>
      <c r="F14" s="8" t="n">
        <v>1899.86</v>
      </c>
      <c r="G14" s="8" t="n">
        <v>-1018.09</v>
      </c>
      <c r="H14" s="8" t="n">
        <v>55.23</v>
      </c>
      <c r="I14" s="8" t="n">
        <v>176.895</v>
      </c>
      <c r="J14" s="8" t="n">
        <v>1948</v>
      </c>
      <c r="K14" s="9" t="n">
        <v>0.391</v>
      </c>
      <c r="L14" s="9" t="n">
        <v>5.2143</v>
      </c>
      <c r="M14" s="10" t="n">
        <f aca="false">((ref_diam+offset_diam)/2)/(12*3.281)</f>
        <v>0.761962816214569</v>
      </c>
      <c r="N14" s="8"/>
      <c r="O14" s="8" t="n">
        <f aca="false">(J14-M14-surface_margin)/(scaling_factor*(SQRT(K14^2+L14^2+sigma_pa^2)))</f>
        <v>105.89952831688</v>
      </c>
    </row>
    <row r="15" customFormat="false" ht="15" hidden="false" customHeight="false" outlineLevel="0" collapsed="false">
      <c r="A15" s="0" t="n">
        <v>270</v>
      </c>
      <c r="B15" s="8" t="n">
        <v>270</v>
      </c>
      <c r="C15" s="8" t="n">
        <v>0</v>
      </c>
      <c r="D15" s="8" t="n">
        <v>0</v>
      </c>
      <c r="E15" s="8" t="n">
        <v>2775</v>
      </c>
      <c r="F15" s="8" t="n">
        <v>1899.86</v>
      </c>
      <c r="G15" s="8" t="n">
        <v>-1018.09</v>
      </c>
      <c r="H15" s="8" t="n">
        <v>55.23</v>
      </c>
      <c r="I15" s="8" t="n">
        <v>176.895</v>
      </c>
      <c r="J15" s="8" t="n">
        <v>1922.5</v>
      </c>
      <c r="K15" s="9" t="n">
        <v>0.413</v>
      </c>
      <c r="L15" s="9" t="n">
        <v>5.2155</v>
      </c>
      <c r="M15" s="10" t="n">
        <f aca="false">((ref_diam+offset_diam)/2)/(12*3.281)</f>
        <v>0.761962816214569</v>
      </c>
      <c r="N15" s="8"/>
      <c r="O15" s="8" t="n">
        <f aca="false">(J15-M15-surface_margin)/(scaling_factor*(SQRT(K15^2+L15^2+sigma_pa^2)))</f>
        <v>104.455354256043</v>
      </c>
    </row>
    <row r="16" customFormat="false" ht="15" hidden="false" customHeight="false" outlineLevel="0" collapsed="false">
      <c r="A16" s="0" t="n">
        <v>300</v>
      </c>
      <c r="B16" s="8" t="n">
        <v>300</v>
      </c>
      <c r="C16" s="8" t="n">
        <v>0</v>
      </c>
      <c r="D16" s="8" t="n">
        <v>0</v>
      </c>
      <c r="E16" s="8" t="n">
        <v>2775</v>
      </c>
      <c r="F16" s="8" t="n">
        <v>1899.86</v>
      </c>
      <c r="G16" s="8" t="n">
        <v>-1018.09</v>
      </c>
      <c r="H16" s="8" t="n">
        <v>55.23</v>
      </c>
      <c r="I16" s="8" t="n">
        <v>176.895</v>
      </c>
      <c r="J16" s="8" t="n">
        <v>1897.13</v>
      </c>
      <c r="K16" s="9" t="n">
        <v>0.4371</v>
      </c>
      <c r="L16" s="9" t="n">
        <v>5.2165</v>
      </c>
      <c r="M16" s="10" t="n">
        <f aca="false">((ref_diam+offset_diam)/2)/(12*3.281)</f>
        <v>0.761962816214569</v>
      </c>
      <c r="N16" s="8"/>
      <c r="O16" s="8" t="n">
        <f aca="false">(J16-M16-surface_margin)/(scaling_factor*(SQRT(K16^2+L16^2+sigma_pa^2)))</f>
        <v>103.018519969227</v>
      </c>
    </row>
    <row r="17" customFormat="false" ht="15" hidden="false" customHeight="false" outlineLevel="0" collapsed="false">
      <c r="A17" s="0" t="n">
        <v>330</v>
      </c>
      <c r="B17" s="8" t="n">
        <v>330</v>
      </c>
      <c r="C17" s="8" t="n">
        <v>0</v>
      </c>
      <c r="D17" s="8" t="n">
        <v>0</v>
      </c>
      <c r="E17" s="8" t="n">
        <v>2775</v>
      </c>
      <c r="F17" s="8" t="n">
        <v>1899.86</v>
      </c>
      <c r="G17" s="8" t="n">
        <v>-1018.09</v>
      </c>
      <c r="H17" s="8" t="n">
        <v>55.23</v>
      </c>
      <c r="I17" s="8" t="n">
        <v>176.895</v>
      </c>
      <c r="J17" s="8" t="n">
        <v>1871.9</v>
      </c>
      <c r="K17" s="9" t="n">
        <v>0.4631</v>
      </c>
      <c r="L17" s="9" t="n">
        <v>5.2173</v>
      </c>
      <c r="M17" s="10" t="n">
        <f aca="false">((ref_diam+offset_diam)/2)/(12*3.281)</f>
        <v>0.761962816214569</v>
      </c>
      <c r="N17" s="8"/>
      <c r="O17" s="8" t="n">
        <f aca="false">(J17-M17-surface_margin)/(scaling_factor*(SQRT(K17^2+L17^2+sigma_pa^2)))</f>
        <v>101.58939777955</v>
      </c>
    </row>
    <row r="18" customFormat="false" ht="15" hidden="false" customHeight="false" outlineLevel="0" collapsed="false">
      <c r="A18" s="0" t="n">
        <v>360</v>
      </c>
      <c r="B18" s="8" t="n">
        <v>360</v>
      </c>
      <c r="C18" s="8" t="n">
        <v>0</v>
      </c>
      <c r="D18" s="8" t="n">
        <v>0</v>
      </c>
      <c r="E18" s="8" t="n">
        <v>2775</v>
      </c>
      <c r="F18" s="8" t="n">
        <v>1899.86</v>
      </c>
      <c r="G18" s="8" t="n">
        <v>-1018.09</v>
      </c>
      <c r="H18" s="8" t="n">
        <v>55.23</v>
      </c>
      <c r="I18" s="8" t="n">
        <v>176.895</v>
      </c>
      <c r="J18" s="8" t="n">
        <v>1846.82</v>
      </c>
      <c r="K18" s="9" t="n">
        <v>0.4909</v>
      </c>
      <c r="L18" s="9" t="n">
        <v>5.2178</v>
      </c>
      <c r="M18" s="10" t="n">
        <f aca="false">((ref_diam+offset_diam)/2)/(12*3.281)</f>
        <v>0.761962816214569</v>
      </c>
      <c r="N18" s="8"/>
      <c r="O18" s="8" t="n">
        <f aca="false">(J18-M18-surface_margin)/(scaling_factor*(SQRT(K18^2+L18^2+sigma_pa^2)))</f>
        <v>100.170112077842</v>
      </c>
    </row>
    <row r="19" customFormat="false" ht="15" hidden="false" customHeight="false" outlineLevel="0" collapsed="false">
      <c r="A19" s="0" t="n">
        <v>390</v>
      </c>
      <c r="B19" s="8" t="n">
        <v>390</v>
      </c>
      <c r="C19" s="8" t="n">
        <v>0</v>
      </c>
      <c r="D19" s="8" t="n">
        <v>0</v>
      </c>
      <c r="E19" s="8" t="n">
        <v>2775</v>
      </c>
      <c r="F19" s="8" t="n">
        <v>1899.86</v>
      </c>
      <c r="G19" s="8" t="n">
        <v>-1018.09</v>
      </c>
      <c r="H19" s="8" t="n">
        <v>55.23</v>
      </c>
      <c r="I19" s="8" t="n">
        <v>176.895</v>
      </c>
      <c r="J19" s="8" t="n">
        <v>1821.88</v>
      </c>
      <c r="K19" s="9" t="n">
        <v>0.5205</v>
      </c>
      <c r="L19" s="9" t="n">
        <v>5.2179</v>
      </c>
      <c r="M19" s="10" t="n">
        <f aca="false">((ref_diam+offset_diam)/2)/(12*3.281)</f>
        <v>0.761962816214569</v>
      </c>
      <c r="N19" s="8"/>
      <c r="O19" s="8" t="n">
        <f aca="false">(J19-M19-surface_margin)/(scaling_factor*(SQRT(K19^2+L19^2+sigma_pa^2)))</f>
        <v>98.7614255268588</v>
      </c>
    </row>
    <row r="20" customFormat="false" ht="15" hidden="false" customHeight="false" outlineLevel="0" collapsed="false">
      <c r="A20" s="0" t="n">
        <v>420</v>
      </c>
      <c r="B20" s="8" t="n">
        <v>420</v>
      </c>
      <c r="C20" s="8" t="n">
        <v>0</v>
      </c>
      <c r="D20" s="8" t="n">
        <v>0</v>
      </c>
      <c r="E20" s="8" t="n">
        <v>2775</v>
      </c>
      <c r="F20" s="8" t="n">
        <v>1899.86</v>
      </c>
      <c r="G20" s="8" t="n">
        <v>-1018.09</v>
      </c>
      <c r="H20" s="8" t="n">
        <v>55.23</v>
      </c>
      <c r="I20" s="8" t="n">
        <v>176.895</v>
      </c>
      <c r="J20" s="8" t="n">
        <v>1797.1</v>
      </c>
      <c r="K20" s="9" t="n">
        <v>0.5516</v>
      </c>
      <c r="L20" s="9" t="n">
        <v>5.2178</v>
      </c>
      <c r="M20" s="10" t="n">
        <f aca="false">((ref_diam+offset_diam)/2)/(12*3.281)</f>
        <v>0.761962816214569</v>
      </c>
      <c r="N20" s="8"/>
      <c r="O20" s="8" t="n">
        <f aca="false">(J20-M20-surface_margin)/(scaling_factor*(SQRT(K20^2+L20^2+sigma_pa^2)))</f>
        <v>97.3607060601448</v>
      </c>
    </row>
    <row r="21" customFormat="false" ht="15" hidden="false" customHeight="false" outlineLevel="0" collapsed="false">
      <c r="A21" s="0" t="n">
        <v>450</v>
      </c>
      <c r="B21" s="8" t="n">
        <v>450</v>
      </c>
      <c r="C21" s="8" t="n">
        <v>0</v>
      </c>
      <c r="D21" s="8" t="n">
        <v>0</v>
      </c>
      <c r="E21" s="8" t="n">
        <v>2775</v>
      </c>
      <c r="F21" s="8" t="n">
        <v>1899.86</v>
      </c>
      <c r="G21" s="8" t="n">
        <v>-1018.09</v>
      </c>
      <c r="H21" s="8" t="n">
        <v>55.23</v>
      </c>
      <c r="I21" s="8" t="n">
        <v>176.895</v>
      </c>
      <c r="J21" s="8" t="n">
        <v>1772.47</v>
      </c>
      <c r="K21" s="9" t="n">
        <v>0.5843</v>
      </c>
      <c r="L21" s="9" t="n">
        <v>5.2173</v>
      </c>
      <c r="M21" s="10" t="n">
        <f aca="false">((ref_diam+offset_diam)/2)/(12*3.281)</f>
        <v>0.761962816214569</v>
      </c>
      <c r="N21" s="8"/>
      <c r="O21" s="8" t="n">
        <f aca="false">(J21-M21-surface_margin)/(scaling_factor*(SQRT(K21^2+L21^2+sigma_pa^2)))</f>
        <v>95.9704161298673</v>
      </c>
    </row>
    <row r="22" customFormat="false" ht="15" hidden="false" customHeight="false" outlineLevel="0" collapsed="false">
      <c r="A22" s="0" t="n">
        <v>480</v>
      </c>
      <c r="B22" s="8" t="n">
        <v>480</v>
      </c>
      <c r="C22" s="8" t="n">
        <v>0</v>
      </c>
      <c r="D22" s="8" t="n">
        <v>0</v>
      </c>
      <c r="E22" s="8" t="n">
        <v>2775</v>
      </c>
      <c r="F22" s="8" t="n">
        <v>1899.86</v>
      </c>
      <c r="G22" s="8" t="n">
        <v>-1018.09</v>
      </c>
      <c r="H22" s="8" t="n">
        <v>55.23</v>
      </c>
      <c r="I22" s="8" t="n">
        <v>176.895</v>
      </c>
      <c r="J22" s="8" t="n">
        <v>1748.02</v>
      </c>
      <c r="K22" s="9" t="n">
        <v>0.6184</v>
      </c>
      <c r="L22" s="9" t="n">
        <v>5.2165</v>
      </c>
      <c r="M22" s="10" t="n">
        <f aca="false">((ref_diam+offset_diam)/2)/(12*3.281)</f>
        <v>0.761962816214569</v>
      </c>
      <c r="N22" s="8"/>
      <c r="O22" s="8" t="n">
        <f aca="false">(J22-M22-surface_margin)/(scaling_factor*(SQRT(K22^2+L22^2+sigma_pa^2)))</f>
        <v>94.5902445570481</v>
      </c>
    </row>
    <row r="23" customFormat="false" ht="15" hidden="false" customHeight="false" outlineLevel="0" collapsed="false">
      <c r="A23" s="0" t="n">
        <v>510</v>
      </c>
      <c r="B23" s="8" t="n">
        <v>510</v>
      </c>
      <c r="C23" s="8" t="n">
        <v>0</v>
      </c>
      <c r="D23" s="8" t="n">
        <v>0</v>
      </c>
      <c r="E23" s="8" t="n">
        <v>2775</v>
      </c>
      <c r="F23" s="8" t="n">
        <v>1899.86</v>
      </c>
      <c r="G23" s="8" t="n">
        <v>-1018.09</v>
      </c>
      <c r="H23" s="8" t="n">
        <v>55.23</v>
      </c>
      <c r="I23" s="8" t="n">
        <v>176.895</v>
      </c>
      <c r="J23" s="8" t="n">
        <v>1723.74</v>
      </c>
      <c r="K23" s="9" t="n">
        <v>0.654</v>
      </c>
      <c r="L23" s="9" t="n">
        <v>5.2152</v>
      </c>
      <c r="M23" s="10" t="n">
        <f aca="false">((ref_diam+offset_diam)/2)/(12*3.281)</f>
        <v>0.761962816214569</v>
      </c>
      <c r="N23" s="8"/>
      <c r="O23" s="8" t="n">
        <f aca="false">(J23-M23-surface_margin)/(scaling_factor*(SQRT(K23^2+L23^2+sigma_pa^2)))</f>
        <v>93.2224760560189</v>
      </c>
    </row>
    <row r="24" customFormat="false" ht="15" hidden="false" customHeight="false" outlineLevel="0" collapsed="false">
      <c r="A24" s="0" t="n">
        <v>540</v>
      </c>
      <c r="B24" s="8" t="n">
        <v>540</v>
      </c>
      <c r="C24" s="8" t="n">
        <v>0</v>
      </c>
      <c r="D24" s="8" t="n">
        <v>0</v>
      </c>
      <c r="E24" s="8" t="n">
        <v>2775</v>
      </c>
      <c r="F24" s="8" t="n">
        <v>1899.86</v>
      </c>
      <c r="G24" s="8" t="n">
        <v>-1018.09</v>
      </c>
      <c r="H24" s="8" t="n">
        <v>55.23</v>
      </c>
      <c r="I24" s="8" t="n">
        <v>176.895</v>
      </c>
      <c r="J24" s="8" t="n">
        <v>1699.64</v>
      </c>
      <c r="K24" s="9" t="n">
        <v>0.6909</v>
      </c>
      <c r="L24" s="9" t="n">
        <v>5.2135</v>
      </c>
      <c r="M24" s="10" t="n">
        <f aca="false">((ref_diam+offset_diam)/2)/(12*3.281)</f>
        <v>0.761962816214569</v>
      </c>
      <c r="N24" s="8"/>
      <c r="O24" s="8" t="n">
        <f aca="false">(J24-M24-surface_margin)/(scaling_factor*(SQRT(K24^2+L24^2+sigma_pa^2)))</f>
        <v>91.8657628806706</v>
      </c>
    </row>
    <row r="25" customFormat="false" ht="15" hidden="false" customHeight="false" outlineLevel="0" collapsed="false">
      <c r="A25" s="0" t="n">
        <v>570</v>
      </c>
      <c r="B25" s="8" t="n">
        <v>570</v>
      </c>
      <c r="C25" s="8" t="n">
        <v>0</v>
      </c>
      <c r="D25" s="8" t="n">
        <v>0</v>
      </c>
      <c r="E25" s="8" t="n">
        <v>2775</v>
      </c>
      <c r="F25" s="8" t="n">
        <v>1899.86</v>
      </c>
      <c r="G25" s="8" t="n">
        <v>-1018.09</v>
      </c>
      <c r="H25" s="8" t="n">
        <v>55.23</v>
      </c>
      <c r="I25" s="8" t="n">
        <v>176.895</v>
      </c>
      <c r="J25" s="8" t="n">
        <v>1675.74</v>
      </c>
      <c r="K25" s="9" t="n">
        <v>0.7292</v>
      </c>
      <c r="L25" s="9" t="n">
        <v>5.2114</v>
      </c>
      <c r="M25" s="10" t="n">
        <f aca="false">((ref_diam+offset_diam)/2)/(12*3.281)</f>
        <v>0.761962816214569</v>
      </c>
      <c r="N25" s="8"/>
      <c r="O25" s="8" t="n">
        <f aca="false">(J25-M25-surface_margin)/(scaling_factor*(SQRT(K25^2+L25^2+sigma_pa^2)))</f>
        <v>90.5204689332274</v>
      </c>
    </row>
    <row r="26" customFormat="false" ht="15" hidden="false" customHeight="false" outlineLevel="0" collapsed="false">
      <c r="A26" s="0" t="n">
        <v>600</v>
      </c>
      <c r="B26" s="8" t="n">
        <v>600</v>
      </c>
      <c r="C26" s="8" t="n">
        <v>0</v>
      </c>
      <c r="D26" s="8" t="n">
        <v>0</v>
      </c>
      <c r="E26" s="8" t="n">
        <v>2775</v>
      </c>
      <c r="F26" s="8" t="n">
        <v>1899.86</v>
      </c>
      <c r="G26" s="8" t="n">
        <v>-1018.09</v>
      </c>
      <c r="H26" s="8" t="n">
        <v>55.23</v>
      </c>
      <c r="I26" s="8" t="n">
        <v>176.895</v>
      </c>
      <c r="J26" s="8" t="n">
        <v>1652.03</v>
      </c>
      <c r="K26" s="9" t="n">
        <v>0.7689</v>
      </c>
      <c r="L26" s="9" t="n">
        <v>5.2087</v>
      </c>
      <c r="M26" s="10" t="n">
        <f aca="false">((ref_diam+offset_diam)/2)/(12*3.281)</f>
        <v>0.761962816214569</v>
      </c>
      <c r="N26" s="8"/>
      <c r="O26" s="8" t="n">
        <f aca="false">(J26-M26-surface_margin)/(scaling_factor*(SQRT(K26^2+L26^2+sigma_pa^2)))</f>
        <v>89.1888782780254</v>
      </c>
    </row>
    <row r="27" customFormat="false" ht="15" hidden="false" customHeight="false" outlineLevel="0" collapsed="false">
      <c r="A27" s="0" t="n">
        <v>630</v>
      </c>
      <c r="B27" s="8" t="n">
        <v>630</v>
      </c>
      <c r="C27" s="8" t="n">
        <v>0</v>
      </c>
      <c r="D27" s="8" t="n">
        <v>0</v>
      </c>
      <c r="E27" s="8" t="n">
        <v>2775</v>
      </c>
      <c r="F27" s="8" t="n">
        <v>1899.86</v>
      </c>
      <c r="G27" s="8" t="n">
        <v>-1018.09</v>
      </c>
      <c r="H27" s="8" t="n">
        <v>55.23</v>
      </c>
      <c r="I27" s="8" t="n">
        <v>176.895</v>
      </c>
      <c r="J27" s="8" t="n">
        <v>1628.53</v>
      </c>
      <c r="K27" s="9" t="n">
        <v>0.8099</v>
      </c>
      <c r="L27" s="9" t="n">
        <v>5.2054</v>
      </c>
      <c r="M27" s="10" t="n">
        <f aca="false">((ref_diam+offset_diam)/2)/(12*3.281)</f>
        <v>0.761962816214569</v>
      </c>
      <c r="N27" s="8"/>
      <c r="O27" s="8" t="n">
        <f aca="false">(J27-M27-surface_margin)/(scaling_factor*(SQRT(K27^2+L27^2+sigma_pa^2)))</f>
        <v>87.8716763868627</v>
      </c>
    </row>
    <row r="28" customFormat="false" ht="15" hidden="false" customHeight="false" outlineLevel="0" collapsed="false">
      <c r="A28" s="0" t="n">
        <v>660</v>
      </c>
      <c r="B28" s="8" t="n">
        <v>660</v>
      </c>
      <c r="C28" s="8" t="n">
        <v>0</v>
      </c>
      <c r="D28" s="8" t="n">
        <v>0</v>
      </c>
      <c r="E28" s="8" t="n">
        <v>2775</v>
      </c>
      <c r="F28" s="8" t="n">
        <v>1899.86</v>
      </c>
      <c r="G28" s="8" t="n">
        <v>-1018.09</v>
      </c>
      <c r="H28" s="8" t="n">
        <v>55.23</v>
      </c>
      <c r="I28" s="8" t="n">
        <v>176.895</v>
      </c>
      <c r="J28" s="8" t="n">
        <v>1605.25</v>
      </c>
      <c r="K28" s="9" t="n">
        <v>0.8521</v>
      </c>
      <c r="L28" s="9" t="n">
        <v>5.2016</v>
      </c>
      <c r="M28" s="10" t="n">
        <f aca="false">((ref_diam+offset_diam)/2)/(12*3.281)</f>
        <v>0.761962816214569</v>
      </c>
      <c r="N28" s="8"/>
      <c r="O28" s="8" t="n">
        <f aca="false">(J28-M28-surface_margin)/(scaling_factor*(SQRT(K28^2+L28^2+sigma_pa^2)))</f>
        <v>86.5674516212846</v>
      </c>
    </row>
    <row r="29" customFormat="false" ht="15" hidden="false" customHeight="false" outlineLevel="0" collapsed="false">
      <c r="A29" s="0" t="n">
        <v>690</v>
      </c>
      <c r="B29" s="8" t="n">
        <v>690</v>
      </c>
      <c r="C29" s="8" t="n">
        <v>0</v>
      </c>
      <c r="D29" s="8" t="n">
        <v>0</v>
      </c>
      <c r="E29" s="8" t="n">
        <v>2775</v>
      </c>
      <c r="F29" s="8" t="n">
        <v>1899.86</v>
      </c>
      <c r="G29" s="8" t="n">
        <v>-1018.09</v>
      </c>
      <c r="H29" s="8" t="n">
        <v>55.23</v>
      </c>
      <c r="I29" s="8" t="n">
        <v>176.895</v>
      </c>
      <c r="J29" s="8" t="n">
        <v>1582.19</v>
      </c>
      <c r="K29" s="9" t="n">
        <v>0.8957</v>
      </c>
      <c r="L29" s="9" t="n">
        <v>5.1971</v>
      </c>
      <c r="M29" s="10" t="n">
        <f aca="false">((ref_diam+offset_diam)/2)/(12*3.281)</f>
        <v>0.761962816214569</v>
      </c>
      <c r="N29" s="8"/>
      <c r="O29" s="8" t="n">
        <f aca="false">(J29-M29-surface_margin)/(scaling_factor*(SQRT(K29^2+L29^2+sigma_pa^2)))</f>
        <v>85.2783332108322</v>
      </c>
    </row>
    <row r="30" customFormat="false" ht="15" hidden="false" customHeight="false" outlineLevel="0" collapsed="false">
      <c r="A30" s="0" t="n">
        <v>720</v>
      </c>
      <c r="B30" s="8" t="n">
        <v>720</v>
      </c>
      <c r="C30" s="8" t="n">
        <v>0</v>
      </c>
      <c r="D30" s="8" t="n">
        <v>0</v>
      </c>
      <c r="E30" s="8" t="n">
        <v>2775</v>
      </c>
      <c r="F30" s="8" t="n">
        <v>1899.86</v>
      </c>
      <c r="G30" s="8" t="n">
        <v>-1018.09</v>
      </c>
      <c r="H30" s="8" t="n">
        <v>55.23</v>
      </c>
      <c r="I30" s="8" t="n">
        <v>176.895</v>
      </c>
      <c r="J30" s="8" t="n">
        <v>1559.37</v>
      </c>
      <c r="K30" s="9" t="n">
        <v>0.9406</v>
      </c>
      <c r="L30" s="9" t="n">
        <v>5.1919</v>
      </c>
      <c r="M30" s="10" t="n">
        <f aca="false">((ref_diam+offset_diam)/2)/(12*3.281)</f>
        <v>0.761962816214569</v>
      </c>
      <c r="N30" s="8"/>
      <c r="O30" s="8" t="n">
        <f aca="false">(J30-M30-surface_margin)/(scaling_factor*(SQRT(K30^2+L30^2+sigma_pa^2)))</f>
        <v>84.0049957691343</v>
      </c>
    </row>
    <row r="31" customFormat="false" ht="15" hidden="false" customHeight="false" outlineLevel="0" collapsed="false">
      <c r="A31" s="0" t="n">
        <v>750</v>
      </c>
      <c r="B31" s="8" t="n">
        <v>750</v>
      </c>
      <c r="C31" s="8" t="n">
        <v>0</v>
      </c>
      <c r="D31" s="8" t="n">
        <v>0</v>
      </c>
      <c r="E31" s="8" t="n">
        <v>2775</v>
      </c>
      <c r="F31" s="8" t="n">
        <v>1899.86</v>
      </c>
      <c r="G31" s="8" t="n">
        <v>-1018.09</v>
      </c>
      <c r="H31" s="8" t="n">
        <v>55.23</v>
      </c>
      <c r="I31" s="8" t="n">
        <v>176.895</v>
      </c>
      <c r="J31" s="8" t="n">
        <v>1536.8</v>
      </c>
      <c r="K31" s="9" t="n">
        <v>0.9868</v>
      </c>
      <c r="L31" s="9" t="n">
        <v>5.186</v>
      </c>
      <c r="M31" s="10" t="n">
        <f aca="false">((ref_diam+offset_diam)/2)/(12*3.281)</f>
        <v>0.761962816214569</v>
      </c>
      <c r="N31" s="8"/>
      <c r="O31" s="8" t="n">
        <f aca="false">(J31-M31-surface_margin)/(scaling_factor*(SQRT(K31^2+L31^2+sigma_pa^2)))</f>
        <v>82.7473366292643</v>
      </c>
    </row>
    <row r="32" customFormat="false" ht="15" hidden="false" customHeight="false" outlineLevel="0" collapsed="false">
      <c r="A32" s="0" t="n">
        <v>780</v>
      </c>
      <c r="B32" s="8" t="n">
        <v>780</v>
      </c>
      <c r="C32" s="8" t="n">
        <v>0</v>
      </c>
      <c r="D32" s="8" t="n">
        <v>0</v>
      </c>
      <c r="E32" s="8" t="n">
        <v>2775</v>
      </c>
      <c r="F32" s="8" t="n">
        <v>1899.86</v>
      </c>
      <c r="G32" s="8" t="n">
        <v>-1018.09</v>
      </c>
      <c r="H32" s="8" t="n">
        <v>55.23</v>
      </c>
      <c r="I32" s="8" t="n">
        <v>176.895</v>
      </c>
      <c r="J32" s="8" t="n">
        <v>1514.48</v>
      </c>
      <c r="K32" s="9" t="n">
        <v>1.0343</v>
      </c>
      <c r="L32" s="9" t="n">
        <v>5.1793</v>
      </c>
      <c r="M32" s="10" t="n">
        <f aca="false">((ref_diam+offset_diam)/2)/(12*3.281)</f>
        <v>0.761962816214569</v>
      </c>
      <c r="N32" s="8"/>
      <c r="O32" s="8" t="n">
        <f aca="false">(J32-M32-surface_margin)/(scaling_factor*(SQRT(K32^2+L32^2+sigma_pa^2)))</f>
        <v>81.5062314878766</v>
      </c>
    </row>
    <row r="33" customFormat="false" ht="15" hidden="false" customHeight="false" outlineLevel="0" collapsed="false">
      <c r="A33" s="0" t="n">
        <v>810</v>
      </c>
      <c r="B33" s="8" t="n">
        <v>810</v>
      </c>
      <c r="C33" s="8" t="n">
        <v>0</v>
      </c>
      <c r="D33" s="8" t="n">
        <v>0</v>
      </c>
      <c r="E33" s="8" t="n">
        <v>2775</v>
      </c>
      <c r="F33" s="8" t="n">
        <v>1899.86</v>
      </c>
      <c r="G33" s="8" t="n">
        <v>-1018.09</v>
      </c>
      <c r="H33" s="8" t="n">
        <v>55.23</v>
      </c>
      <c r="I33" s="8" t="n">
        <v>176.895</v>
      </c>
      <c r="J33" s="8" t="n">
        <v>1492.43</v>
      </c>
      <c r="K33" s="9" t="n">
        <v>1.0831</v>
      </c>
      <c r="L33" s="9" t="n">
        <v>5.1717</v>
      </c>
      <c r="M33" s="10" t="n">
        <f aca="false">((ref_diam+offset_diam)/2)/(12*3.281)</f>
        <v>0.761962816214569</v>
      </c>
      <c r="N33" s="8"/>
      <c r="O33" s="8" t="n">
        <f aca="false">(J33-M33-surface_margin)/(scaling_factor*(SQRT(K33^2+L33^2+sigma_pa^2)))</f>
        <v>80.2835468099545</v>
      </c>
    </row>
    <row r="34" customFormat="false" ht="15" hidden="false" customHeight="false" outlineLevel="0" collapsed="false">
      <c r="A34" s="0" t="n">
        <v>840</v>
      </c>
      <c r="B34" s="8" t="n">
        <v>840</v>
      </c>
      <c r="C34" s="8" t="n">
        <v>0</v>
      </c>
      <c r="D34" s="8" t="n">
        <v>0</v>
      </c>
      <c r="E34" s="8" t="n">
        <v>2775</v>
      </c>
      <c r="F34" s="8" t="n">
        <v>1899.86</v>
      </c>
      <c r="G34" s="8" t="n">
        <v>-1018.09</v>
      </c>
      <c r="H34" s="8" t="n">
        <v>55.23</v>
      </c>
      <c r="I34" s="8" t="n">
        <v>176.895</v>
      </c>
      <c r="J34" s="8" t="n">
        <v>1470.67</v>
      </c>
      <c r="K34" s="9" t="n">
        <v>1.1332</v>
      </c>
      <c r="L34" s="9" t="n">
        <v>5.1631</v>
      </c>
      <c r="M34" s="10" t="n">
        <f aca="false">((ref_diam+offset_diam)/2)/(12*3.281)</f>
        <v>0.761962816214569</v>
      </c>
      <c r="N34" s="8"/>
      <c r="O34" s="8" t="n">
        <f aca="false">(J34-M34-surface_margin)/(scaling_factor*(SQRT(K34^2+L34^2+sigma_pa^2)))</f>
        <v>79.0810639611412</v>
      </c>
    </row>
    <row r="35" customFormat="false" ht="15" hidden="false" customHeight="false" outlineLevel="0" collapsed="false">
      <c r="A35" s="0" t="n">
        <v>870</v>
      </c>
      <c r="B35" s="8" t="n">
        <v>870</v>
      </c>
      <c r="C35" s="8" t="n">
        <v>0</v>
      </c>
      <c r="D35" s="8" t="n">
        <v>0</v>
      </c>
      <c r="E35" s="8" t="n">
        <v>2775</v>
      </c>
      <c r="F35" s="8" t="n">
        <v>1899.86</v>
      </c>
      <c r="G35" s="8" t="n">
        <v>-1018.09</v>
      </c>
      <c r="H35" s="8" t="n">
        <v>55.23</v>
      </c>
      <c r="I35" s="8" t="n">
        <v>176.895</v>
      </c>
      <c r="J35" s="8" t="n">
        <v>1449.2</v>
      </c>
      <c r="K35" s="9" t="n">
        <v>1.1846</v>
      </c>
      <c r="L35" s="9" t="n">
        <v>5.1536</v>
      </c>
      <c r="M35" s="10" t="n">
        <f aca="false">((ref_diam+offset_diam)/2)/(12*3.281)</f>
        <v>0.761962816214569</v>
      </c>
      <c r="N35" s="8"/>
      <c r="O35" s="8" t="n">
        <f aca="false">(J35-M35-surface_margin)/(scaling_factor*(SQRT(K35^2+L35^2+sigma_pa^2)))</f>
        <v>77.896560482783</v>
      </c>
    </row>
    <row r="36" customFormat="false" ht="15" hidden="false" customHeight="false" outlineLevel="0" collapsed="false">
      <c r="A36" s="0" t="n">
        <v>900</v>
      </c>
      <c r="B36" s="8" t="n">
        <v>900</v>
      </c>
      <c r="C36" s="8" t="n">
        <v>0</v>
      </c>
      <c r="D36" s="8" t="n">
        <v>0</v>
      </c>
      <c r="E36" s="8" t="n">
        <v>2775</v>
      </c>
      <c r="F36" s="8" t="n">
        <v>1899.86</v>
      </c>
      <c r="G36" s="8" t="n">
        <v>-1018.09</v>
      </c>
      <c r="H36" s="8" t="n">
        <v>55.23</v>
      </c>
      <c r="I36" s="8" t="n">
        <v>176.895</v>
      </c>
      <c r="J36" s="8" t="n">
        <v>1428.04</v>
      </c>
      <c r="K36" s="9" t="n">
        <v>1.2373</v>
      </c>
      <c r="L36" s="9" t="n">
        <v>5.143</v>
      </c>
      <c r="M36" s="10" t="n">
        <f aca="false">((ref_diam+offset_diam)/2)/(12*3.281)</f>
        <v>0.761962816214569</v>
      </c>
      <c r="N36" s="8"/>
      <c r="O36" s="8" t="n">
        <f aca="false">(J36-M36-surface_margin)/(scaling_factor*(SQRT(K36^2+L36^2+sigma_pa^2)))</f>
        <v>76.7332057108344</v>
      </c>
    </row>
    <row r="37" customFormat="false" ht="15" hidden="false" customHeight="false" outlineLevel="0" collapsed="false">
      <c r="A37" s="0" t="n">
        <v>930</v>
      </c>
      <c r="B37" s="8" t="n">
        <v>930</v>
      </c>
      <c r="C37" s="8" t="n">
        <v>0</v>
      </c>
      <c r="D37" s="8" t="n">
        <v>0</v>
      </c>
      <c r="E37" s="8" t="n">
        <v>2775</v>
      </c>
      <c r="F37" s="8" t="n">
        <v>1899.86</v>
      </c>
      <c r="G37" s="8" t="n">
        <v>-1018.09</v>
      </c>
      <c r="H37" s="8" t="n">
        <v>55.23</v>
      </c>
      <c r="I37" s="8" t="n">
        <v>176.895</v>
      </c>
      <c r="J37" s="8" t="n">
        <v>1407.19</v>
      </c>
      <c r="K37" s="9" t="n">
        <v>1.2914</v>
      </c>
      <c r="L37" s="9" t="n">
        <v>5.1312</v>
      </c>
      <c r="M37" s="10" t="n">
        <f aca="false">((ref_diam+offset_diam)/2)/(12*3.281)</f>
        <v>0.761962816214569</v>
      </c>
      <c r="N37" s="8"/>
      <c r="O37" s="8" t="n">
        <f aca="false">(J37-M37-surface_margin)/(scaling_factor*(SQRT(K37^2+L37^2+sigma_pa^2)))</f>
        <v>75.5911959748367</v>
      </c>
    </row>
    <row r="38" customFormat="false" ht="15" hidden="false" customHeight="false" outlineLevel="0" collapsed="false">
      <c r="A38" s="0" t="n">
        <v>960</v>
      </c>
      <c r="B38" s="8" t="n">
        <v>960</v>
      </c>
      <c r="C38" s="8" t="n">
        <v>0</v>
      </c>
      <c r="D38" s="8" t="n">
        <v>0</v>
      </c>
      <c r="E38" s="8" t="n">
        <v>2775</v>
      </c>
      <c r="F38" s="8" t="n">
        <v>1899.86</v>
      </c>
      <c r="G38" s="8" t="n">
        <v>-1018.09</v>
      </c>
      <c r="H38" s="8" t="n">
        <v>55.23</v>
      </c>
      <c r="I38" s="8" t="n">
        <v>176.895</v>
      </c>
      <c r="J38" s="8" t="n">
        <v>1386.69</v>
      </c>
      <c r="K38" s="9" t="n">
        <v>1.3468</v>
      </c>
      <c r="L38" s="9" t="n">
        <v>5.1183</v>
      </c>
      <c r="M38" s="10" t="n">
        <f aca="false">((ref_diam+offset_diam)/2)/(12*3.281)</f>
        <v>0.761962816214569</v>
      </c>
      <c r="N38" s="8"/>
      <c r="O38" s="8" t="n">
        <f aca="false">(J38-M38-surface_margin)/(scaling_factor*(SQRT(K38^2+L38^2+sigma_pa^2)))</f>
        <v>74.4707781457548</v>
      </c>
    </row>
    <row r="39" customFormat="false" ht="15" hidden="false" customHeight="false" outlineLevel="0" collapsed="false">
      <c r="A39" s="0" t="n">
        <v>990</v>
      </c>
      <c r="B39" s="8" t="n">
        <v>990</v>
      </c>
      <c r="C39" s="8" t="n">
        <v>0</v>
      </c>
      <c r="D39" s="8" t="n">
        <v>0</v>
      </c>
      <c r="E39" s="8" t="n">
        <v>2775</v>
      </c>
      <c r="F39" s="8" t="n">
        <v>1899.86</v>
      </c>
      <c r="G39" s="8" t="n">
        <v>-1018.09</v>
      </c>
      <c r="H39" s="8" t="n">
        <v>55.23</v>
      </c>
      <c r="I39" s="8" t="n">
        <v>176.895</v>
      </c>
      <c r="J39" s="8" t="n">
        <v>1366.53</v>
      </c>
      <c r="K39" s="9" t="n">
        <v>1.4035</v>
      </c>
      <c r="L39" s="9" t="n">
        <v>5.104</v>
      </c>
      <c r="M39" s="10" t="n">
        <f aca="false">((ref_diam+offset_diam)/2)/(12*3.281)</f>
        <v>0.761962816214569</v>
      </c>
      <c r="N39" s="8"/>
      <c r="O39" s="8" t="n">
        <f aca="false">(J39-M39-surface_margin)/(scaling_factor*(SQRT(K39^2+L39^2+sigma_pa^2)))</f>
        <v>73.3746029877369</v>
      </c>
    </row>
    <row r="40" customFormat="false" ht="15" hidden="false" customHeight="false" outlineLevel="0" collapsed="false">
      <c r="A40" s="0" t="n">
        <v>1020</v>
      </c>
      <c r="B40" s="8" t="n">
        <v>1020</v>
      </c>
      <c r="C40" s="8" t="n">
        <v>-0.35</v>
      </c>
      <c r="D40" s="8" t="n">
        <v>0</v>
      </c>
      <c r="E40" s="8" t="n">
        <v>2775</v>
      </c>
      <c r="F40" s="8" t="n">
        <v>1899.86</v>
      </c>
      <c r="G40" s="8" t="n">
        <v>-1018.09</v>
      </c>
      <c r="H40" s="8" t="n">
        <v>55.23</v>
      </c>
      <c r="I40" s="8" t="n">
        <v>176.894</v>
      </c>
      <c r="J40" s="8" t="n">
        <v>1346.48</v>
      </c>
      <c r="K40" s="9" t="n">
        <v>1.4595</v>
      </c>
      <c r="L40" s="9" t="n">
        <v>5.0885</v>
      </c>
      <c r="M40" s="10" t="n">
        <f aca="false">((ref_diam+offset_diam)/2)/(12*3.281)</f>
        <v>0.761962816214569</v>
      </c>
      <c r="N40" s="8"/>
      <c r="O40" s="8" t="n">
        <f aca="false">(J40-M40-surface_margin)/(scaling_factor*(SQRT(K40^2+L40^2+sigma_pa^2)))</f>
        <v>72.2942016215395</v>
      </c>
    </row>
    <row r="41" customFormat="false" ht="15" hidden="false" customHeight="false" outlineLevel="0" collapsed="false">
      <c r="A41" s="0" t="n">
        <v>1050</v>
      </c>
      <c r="B41" s="8" t="n">
        <v>1049.97</v>
      </c>
      <c r="C41" s="8" t="n">
        <v>-1.57</v>
      </c>
      <c r="D41" s="8" t="n">
        <v>0</v>
      </c>
      <c r="E41" s="8" t="n">
        <v>2775</v>
      </c>
      <c r="F41" s="8" t="n">
        <v>1899.86</v>
      </c>
      <c r="G41" s="8" t="n">
        <v>-1018.09</v>
      </c>
      <c r="H41" s="8" t="n">
        <v>55.23</v>
      </c>
      <c r="I41" s="8" t="n">
        <v>176.89</v>
      </c>
      <c r="J41" s="8" t="n">
        <v>1326.15</v>
      </c>
      <c r="K41" s="9" t="n">
        <v>1.5144</v>
      </c>
      <c r="L41" s="9" t="n">
        <v>5.072</v>
      </c>
      <c r="M41" s="10" t="n">
        <f aca="false">((ref_diam+offset_diam)/2)/(12*3.281)</f>
        <v>0.761962816214569</v>
      </c>
      <c r="N41" s="8"/>
      <c r="O41" s="8" t="n">
        <f aca="false">(J41-M41-surface_margin)/(scaling_factor*(SQRT(K41^2+L41^2+sigma_pa^2)))</f>
        <v>71.2073141299681</v>
      </c>
    </row>
    <row r="42" customFormat="false" ht="15" hidden="false" customHeight="false" outlineLevel="0" collapsed="false">
      <c r="A42" s="0" t="n">
        <v>1080</v>
      </c>
      <c r="B42" s="8" t="n">
        <v>1079.88</v>
      </c>
      <c r="C42" s="8" t="n">
        <v>-3.83</v>
      </c>
      <c r="D42" s="8" t="n">
        <v>0</v>
      </c>
      <c r="E42" s="8" t="n">
        <v>2775</v>
      </c>
      <c r="F42" s="8" t="n">
        <v>1899.86</v>
      </c>
      <c r="G42" s="8" t="n">
        <v>-1018.09</v>
      </c>
      <c r="H42" s="8" t="n">
        <v>55.23</v>
      </c>
      <c r="I42" s="8" t="n">
        <v>176.883</v>
      </c>
      <c r="J42" s="8" t="n">
        <v>1305.43</v>
      </c>
      <c r="K42" s="9" t="n">
        <v>1.5694</v>
      </c>
      <c r="L42" s="9" t="n">
        <v>5.0547</v>
      </c>
      <c r="M42" s="10" t="n">
        <f aca="false">((ref_diam+offset_diam)/2)/(12*3.281)</f>
        <v>0.761962816214569</v>
      </c>
      <c r="N42" s="8"/>
      <c r="O42" s="8" t="n">
        <f aca="false">(J42-M42-surface_margin)/(scaling_factor*(SQRT(K42^2+L42^2+sigma_pa^2)))</f>
        <v>70.1007895672015</v>
      </c>
    </row>
    <row r="43" customFormat="false" ht="15" hidden="false" customHeight="false" outlineLevel="0" collapsed="false">
      <c r="A43" s="0" t="n">
        <v>1110</v>
      </c>
      <c r="B43" s="8" t="n">
        <v>1109.7</v>
      </c>
      <c r="C43" s="8" t="n">
        <v>-7.14</v>
      </c>
      <c r="D43" s="8" t="n">
        <v>0</v>
      </c>
      <c r="E43" s="8" t="n">
        <v>2775</v>
      </c>
      <c r="F43" s="8" t="n">
        <v>1899.86</v>
      </c>
      <c r="G43" s="8" t="n">
        <v>-1018.09</v>
      </c>
      <c r="H43" s="8" t="n">
        <v>55.23</v>
      </c>
      <c r="I43" s="8" t="n">
        <v>176.873</v>
      </c>
      <c r="J43" s="8" t="n">
        <v>1284.3</v>
      </c>
      <c r="K43" s="9" t="n">
        <v>1.624</v>
      </c>
      <c r="L43" s="9" t="n">
        <v>5.0364</v>
      </c>
      <c r="M43" s="10" t="n">
        <f aca="false">((ref_diam+offset_diam)/2)/(12*3.281)</f>
        <v>0.761962816214569</v>
      </c>
      <c r="N43" s="8"/>
      <c r="O43" s="8" t="n">
        <f aca="false">(J43-M43-surface_margin)/(scaling_factor*(SQRT(K43^2+L43^2+sigma_pa^2)))</f>
        <v>68.9777769483632</v>
      </c>
    </row>
    <row r="44" customFormat="false" ht="15" hidden="false" customHeight="false" outlineLevel="0" collapsed="false">
      <c r="A44" s="0" t="n">
        <v>1140</v>
      </c>
      <c r="B44" s="8" t="n">
        <v>1139.38</v>
      </c>
      <c r="C44" s="8" t="n">
        <v>-11.49</v>
      </c>
      <c r="D44" s="8" t="n">
        <v>0</v>
      </c>
      <c r="E44" s="8" t="n">
        <v>2775</v>
      </c>
      <c r="F44" s="8" t="n">
        <v>1899.86</v>
      </c>
      <c r="G44" s="8" t="n">
        <v>-1018.09</v>
      </c>
      <c r="H44" s="8" t="n">
        <v>55.23</v>
      </c>
      <c r="I44" s="8" t="n">
        <v>176.859</v>
      </c>
      <c r="J44" s="8" t="n">
        <v>1262.79</v>
      </c>
      <c r="K44" s="9" t="n">
        <v>1.6783</v>
      </c>
      <c r="L44" s="9" t="n">
        <v>5.0173</v>
      </c>
      <c r="M44" s="10" t="n">
        <f aca="false">((ref_diam+offset_diam)/2)/(12*3.281)</f>
        <v>0.761962816214569</v>
      </c>
      <c r="N44" s="8"/>
      <c r="O44" s="8" t="n">
        <f aca="false">(J44-M44-surface_margin)/(scaling_factor*(SQRT(K44^2+L44^2+sigma_pa^2)))</f>
        <v>67.8368133596065</v>
      </c>
    </row>
    <row r="45" customFormat="false" ht="15" hidden="false" customHeight="false" outlineLevel="0" collapsed="false">
      <c r="A45" s="0" t="n">
        <v>1170</v>
      </c>
      <c r="B45" s="8" t="n">
        <v>1168.89</v>
      </c>
      <c r="C45" s="8" t="n">
        <v>-16.87</v>
      </c>
      <c r="D45" s="8" t="n">
        <v>0</v>
      </c>
      <c r="E45" s="8" t="n">
        <v>2775</v>
      </c>
      <c r="F45" s="8" t="n">
        <v>1899.86</v>
      </c>
      <c r="G45" s="8" t="n">
        <v>-1018.09</v>
      </c>
      <c r="H45" s="8" t="n">
        <v>55.23</v>
      </c>
      <c r="I45" s="8" t="n">
        <v>176.842</v>
      </c>
      <c r="J45" s="8" t="n">
        <v>1240.89</v>
      </c>
      <c r="K45" s="9" t="n">
        <v>1.7322</v>
      </c>
      <c r="L45" s="9" t="n">
        <v>4.9973</v>
      </c>
      <c r="M45" s="10" t="n">
        <f aca="false">((ref_diam+offset_diam)/2)/(12*3.281)</f>
        <v>0.761962816214569</v>
      </c>
      <c r="N45" s="8"/>
      <c r="O45" s="8" t="n">
        <f aca="false">(J45-M45-surface_margin)/(scaling_factor*(SQRT(K45^2+L45^2+sigma_pa^2)))</f>
        <v>66.678801991824</v>
      </c>
    </row>
    <row r="46" customFormat="false" ht="15" hidden="false" customHeight="false" outlineLevel="0" collapsed="false">
      <c r="A46" s="0" t="n">
        <v>1200</v>
      </c>
      <c r="B46" s="8" t="n">
        <v>1198.2</v>
      </c>
      <c r="C46" s="8" t="n">
        <v>-23.27</v>
      </c>
      <c r="D46" s="8" t="n">
        <v>0</v>
      </c>
      <c r="E46" s="8" t="n">
        <v>2775</v>
      </c>
      <c r="F46" s="8" t="n">
        <v>1899.86</v>
      </c>
      <c r="G46" s="8" t="n">
        <v>-1018.09</v>
      </c>
      <c r="H46" s="8" t="n">
        <v>55.23</v>
      </c>
      <c r="I46" s="8" t="n">
        <v>176.822</v>
      </c>
      <c r="J46" s="8" t="n">
        <v>1218.63</v>
      </c>
      <c r="K46" s="9" t="n">
        <v>1.7858</v>
      </c>
      <c r="L46" s="9" t="n">
        <v>4.9765</v>
      </c>
      <c r="M46" s="10" t="n">
        <f aca="false">((ref_diam+offset_diam)/2)/(12*3.281)</f>
        <v>0.761962816214569</v>
      </c>
      <c r="N46" s="8"/>
      <c r="O46" s="8" t="n">
        <f aca="false">(J46-M46-surface_margin)/(scaling_factor*(SQRT(K46^2+L46^2+sigma_pa^2)))</f>
        <v>65.5035686396155</v>
      </c>
    </row>
    <row r="47" customFormat="false" ht="15" hidden="false" customHeight="false" outlineLevel="0" collapsed="false">
      <c r="A47" s="0" t="n">
        <v>1230</v>
      </c>
      <c r="B47" s="8" t="n">
        <v>1227.27</v>
      </c>
      <c r="C47" s="8" t="n">
        <v>-30.7</v>
      </c>
      <c r="D47" s="8" t="n">
        <v>0</v>
      </c>
      <c r="E47" s="8" t="n">
        <v>2775</v>
      </c>
      <c r="F47" s="8" t="n">
        <v>1899.86</v>
      </c>
      <c r="G47" s="8" t="n">
        <v>-1018.09</v>
      </c>
      <c r="H47" s="8" t="n">
        <v>55.23</v>
      </c>
      <c r="I47" s="8" t="n">
        <v>176.798</v>
      </c>
      <c r="J47" s="8" t="n">
        <v>1195.99</v>
      </c>
      <c r="K47" s="9" t="n">
        <v>1.839</v>
      </c>
      <c r="L47" s="9" t="n">
        <v>4.9549</v>
      </c>
      <c r="M47" s="10" t="n">
        <f aca="false">((ref_diam+offset_diam)/2)/(12*3.281)</f>
        <v>0.761962816214569</v>
      </c>
      <c r="N47" s="8"/>
      <c r="O47" s="8" t="n">
        <f aca="false">(J47-M47-surface_margin)/(scaling_factor*(SQRT(K47^2+L47^2+sigma_pa^2)))</f>
        <v>64.31028634184</v>
      </c>
    </row>
    <row r="48" customFormat="false" ht="15" hidden="false" customHeight="false" outlineLevel="0" collapsed="false">
      <c r="A48" s="0" t="n">
        <v>1260</v>
      </c>
      <c r="B48" s="8" t="n">
        <v>1256.05</v>
      </c>
      <c r="C48" s="8" t="n">
        <v>-39.13</v>
      </c>
      <c r="D48" s="8" t="n">
        <v>0</v>
      </c>
      <c r="E48" s="8" t="n">
        <v>2775</v>
      </c>
      <c r="F48" s="8" t="n">
        <v>1899.86</v>
      </c>
      <c r="G48" s="8" t="n">
        <v>-1018.09</v>
      </c>
      <c r="H48" s="8" t="n">
        <v>55.23</v>
      </c>
      <c r="I48" s="8" t="n">
        <v>176.771</v>
      </c>
      <c r="J48" s="8" t="n">
        <v>1172.99</v>
      </c>
      <c r="K48" s="9" t="n">
        <v>1.8918</v>
      </c>
      <c r="L48" s="9" t="n">
        <v>4.9326</v>
      </c>
      <c r="M48" s="10" t="n">
        <f aca="false">((ref_diam+offset_diam)/2)/(12*3.281)</f>
        <v>0.761962816214569</v>
      </c>
      <c r="N48" s="8"/>
      <c r="O48" s="8" t="n">
        <f aca="false">(J48-M48-surface_margin)/(scaling_factor*(SQRT(K48^2+L48^2+sigma_pa^2)))</f>
        <v>63.0987587446216</v>
      </c>
    </row>
    <row r="49" customFormat="false" ht="15" hidden="false" customHeight="false" outlineLevel="0" collapsed="false">
      <c r="A49" s="0" t="n">
        <v>1290</v>
      </c>
      <c r="B49" s="8" t="n">
        <v>1284.53</v>
      </c>
      <c r="C49" s="8" t="n">
        <v>-48.57</v>
      </c>
      <c r="D49" s="8" t="n">
        <v>0</v>
      </c>
      <c r="E49" s="8" t="n">
        <v>2775</v>
      </c>
      <c r="F49" s="8" t="n">
        <v>1899.86</v>
      </c>
      <c r="G49" s="8" t="n">
        <v>-1018.09</v>
      </c>
      <c r="H49" s="8" t="n">
        <v>55.23</v>
      </c>
      <c r="I49" s="8" t="n">
        <v>176.739</v>
      </c>
      <c r="J49" s="8" t="n">
        <v>1149.64</v>
      </c>
      <c r="K49" s="9" t="n">
        <v>1.9442</v>
      </c>
      <c r="L49" s="9" t="n">
        <v>4.9095</v>
      </c>
      <c r="M49" s="10" t="n">
        <f aca="false">((ref_diam+offset_diam)/2)/(12*3.281)</f>
        <v>0.761962816214569</v>
      </c>
      <c r="N49" s="8"/>
      <c r="O49" s="8" t="n">
        <f aca="false">(J49-M49-surface_margin)/(scaling_factor*(SQRT(K49^2+L49^2+sigma_pa^2)))</f>
        <v>61.8705017778781</v>
      </c>
    </row>
    <row r="50" customFormat="false" ht="15" hidden="false" customHeight="false" outlineLevel="0" collapsed="false">
      <c r="A50" s="0" t="n">
        <v>1320</v>
      </c>
      <c r="B50" s="8" t="n">
        <v>1312.66</v>
      </c>
      <c r="C50" s="8" t="n">
        <v>-58.99</v>
      </c>
      <c r="D50" s="8" t="n">
        <v>0</v>
      </c>
      <c r="E50" s="8" t="n">
        <v>2775</v>
      </c>
      <c r="F50" s="8" t="n">
        <v>1899.86</v>
      </c>
      <c r="G50" s="8" t="n">
        <v>-1018.09</v>
      </c>
      <c r="H50" s="8" t="n">
        <v>55.23</v>
      </c>
      <c r="I50" s="8" t="n">
        <v>176.704</v>
      </c>
      <c r="J50" s="8" t="n">
        <v>1125.94</v>
      </c>
      <c r="K50" s="9" t="n">
        <v>1.9962</v>
      </c>
      <c r="L50" s="9" t="n">
        <v>4.8858</v>
      </c>
      <c r="M50" s="10" t="n">
        <f aca="false">((ref_diam+offset_diam)/2)/(12*3.281)</f>
        <v>0.761962816214569</v>
      </c>
      <c r="N50" s="8"/>
      <c r="O50" s="8" t="n">
        <f aca="false">(J50-M50-surface_margin)/(scaling_factor*(SQRT(K50^2+L50^2+sigma_pa^2)))</f>
        <v>60.6232177476559</v>
      </c>
    </row>
    <row r="51" customFormat="false" ht="15" hidden="false" customHeight="false" outlineLevel="0" collapsed="false">
      <c r="A51" s="0" t="n">
        <v>1350</v>
      </c>
      <c r="B51" s="8" t="n">
        <v>1340.41</v>
      </c>
      <c r="C51" s="8" t="n">
        <v>-70.38</v>
      </c>
      <c r="D51" s="8" t="n">
        <v>0</v>
      </c>
      <c r="E51" s="8" t="n">
        <v>2775</v>
      </c>
      <c r="F51" s="8" t="n">
        <v>1899.86</v>
      </c>
      <c r="G51" s="8" t="n">
        <v>-1018.09</v>
      </c>
      <c r="H51" s="8" t="n">
        <v>55.23</v>
      </c>
      <c r="I51" s="8" t="n">
        <v>176.664</v>
      </c>
      <c r="J51" s="8" t="n">
        <v>1101.9</v>
      </c>
      <c r="K51" s="9" t="n">
        <v>2.0478</v>
      </c>
      <c r="L51" s="9" t="n">
        <v>4.8613</v>
      </c>
      <c r="M51" s="10" t="n">
        <f aca="false">((ref_diam+offset_diam)/2)/(12*3.281)</f>
        <v>0.761962816214569</v>
      </c>
      <c r="N51" s="8"/>
      <c r="O51" s="8" t="n">
        <f aca="false">(J51-M51-surface_margin)/(scaling_factor*(SQRT(K51^2+L51^2+sigma_pa^2)))</f>
        <v>59.3594559891467</v>
      </c>
    </row>
    <row r="52" customFormat="false" ht="15" hidden="false" customHeight="false" outlineLevel="0" collapsed="false">
      <c r="A52" s="0" t="n">
        <v>1380</v>
      </c>
      <c r="B52" s="8" t="n">
        <v>1367.74</v>
      </c>
      <c r="C52" s="8" t="n">
        <v>-82.74</v>
      </c>
      <c r="D52" s="8" t="n">
        <v>0</v>
      </c>
      <c r="E52" s="8" t="n">
        <v>2775</v>
      </c>
      <c r="F52" s="8" t="n">
        <v>1899.86</v>
      </c>
      <c r="G52" s="8" t="n">
        <v>-1018.09</v>
      </c>
      <c r="H52" s="8" t="n">
        <v>55.23</v>
      </c>
      <c r="I52" s="8" t="n">
        <v>176.62</v>
      </c>
      <c r="J52" s="8" t="n">
        <v>1077.53</v>
      </c>
      <c r="K52" s="9" t="n">
        <v>2.099</v>
      </c>
      <c r="L52" s="9" t="n">
        <v>4.8363</v>
      </c>
      <c r="M52" s="10" t="n">
        <f aca="false">((ref_diam+offset_diam)/2)/(12*3.281)</f>
        <v>0.761962816214569</v>
      </c>
      <c r="N52" s="8"/>
      <c r="O52" s="8" t="n">
        <f aca="false">(J52-M52-surface_margin)/(scaling_factor*(SQRT(K52^2+L52^2+sigma_pa^2)))</f>
        <v>58.0765403253302</v>
      </c>
    </row>
    <row r="53" customFormat="false" ht="15" hidden="false" customHeight="false" outlineLevel="0" collapsed="false">
      <c r="A53" s="0" t="n">
        <v>1410</v>
      </c>
      <c r="B53" s="8" t="n">
        <v>1394.63</v>
      </c>
      <c r="C53" s="8" t="n">
        <v>-96.05</v>
      </c>
      <c r="D53" s="8" t="n">
        <v>0</v>
      </c>
      <c r="E53" s="8" t="n">
        <v>2775</v>
      </c>
      <c r="F53" s="8" t="n">
        <v>1899.86</v>
      </c>
      <c r="G53" s="8" t="n">
        <v>-1018.09</v>
      </c>
      <c r="H53" s="8" t="n">
        <v>55.23</v>
      </c>
      <c r="I53" s="8" t="n">
        <v>176.572</v>
      </c>
      <c r="J53" s="8" t="n">
        <v>1052.84</v>
      </c>
      <c r="K53" s="9" t="n">
        <v>2.1498</v>
      </c>
      <c r="L53" s="9" t="n">
        <v>4.8106</v>
      </c>
      <c r="M53" s="10" t="n">
        <f aca="false">((ref_diam+offset_diam)/2)/(12*3.281)</f>
        <v>0.761962816214569</v>
      </c>
      <c r="N53" s="8"/>
      <c r="O53" s="8" t="n">
        <f aca="false">(J53-M53-surface_margin)/(scaling_factor*(SQRT(K53^2+L53^2+sigma_pa^2)))</f>
        <v>56.7769777085357</v>
      </c>
    </row>
    <row r="54" customFormat="false" ht="15" hidden="false" customHeight="false" outlineLevel="0" collapsed="false">
      <c r="A54" s="0" t="n">
        <v>1440</v>
      </c>
      <c r="B54" s="8" t="n">
        <v>1421.03</v>
      </c>
      <c r="C54" s="8" t="n">
        <v>-110.29</v>
      </c>
      <c r="D54" s="8" t="n">
        <v>0</v>
      </c>
      <c r="E54" s="8" t="n">
        <v>2775</v>
      </c>
      <c r="F54" s="8" t="n">
        <v>1899.86</v>
      </c>
      <c r="G54" s="8" t="n">
        <v>-1018.09</v>
      </c>
      <c r="H54" s="8" t="n">
        <v>55.23</v>
      </c>
      <c r="I54" s="8" t="n">
        <v>176.518</v>
      </c>
      <c r="J54" s="8" t="n">
        <v>1027.83</v>
      </c>
      <c r="K54" s="9" t="n">
        <v>2.2002</v>
      </c>
      <c r="L54" s="9" t="n">
        <v>4.7844</v>
      </c>
      <c r="M54" s="10" t="n">
        <f aca="false">((ref_diam+offset_diam)/2)/(12*3.281)</f>
        <v>0.761962816214569</v>
      </c>
      <c r="N54" s="8"/>
      <c r="O54" s="8" t="n">
        <f aca="false">(J54-M54-surface_margin)/(scaling_factor*(SQRT(K54^2+L54^2+sigma_pa^2)))</f>
        <v>55.4587224050217</v>
      </c>
    </row>
    <row r="55" customFormat="false" ht="15" hidden="false" customHeight="false" outlineLevel="0" collapsed="false">
      <c r="A55" s="0" t="n">
        <v>1470</v>
      </c>
      <c r="B55" s="8" t="n">
        <v>1446.93</v>
      </c>
      <c r="C55" s="8" t="n">
        <v>-125.43</v>
      </c>
      <c r="D55" s="8" t="n">
        <v>0</v>
      </c>
      <c r="E55" s="8" t="n">
        <v>2775</v>
      </c>
      <c r="F55" s="8" t="n">
        <v>1899.86</v>
      </c>
      <c r="G55" s="8" t="n">
        <v>-1018.09</v>
      </c>
      <c r="H55" s="8" t="n">
        <v>55.23</v>
      </c>
      <c r="I55" s="8" t="n">
        <v>176.459</v>
      </c>
      <c r="J55" s="8" t="n">
        <v>1002.52</v>
      </c>
      <c r="K55" s="9" t="n">
        <v>2.2502</v>
      </c>
      <c r="L55" s="9" t="n">
        <v>4.7577</v>
      </c>
      <c r="M55" s="10" t="n">
        <f aca="false">((ref_diam+offset_diam)/2)/(12*3.281)</f>
        <v>0.761962816214569</v>
      </c>
      <c r="N55" s="8"/>
      <c r="O55" s="8" t="n">
        <f aca="false">(J55-M55-surface_margin)/(scaling_factor*(SQRT(K55^2+L55^2+sigma_pa^2)))</f>
        <v>54.1228584877352</v>
      </c>
    </row>
    <row r="56" customFormat="false" ht="15" hidden="false" customHeight="false" outlineLevel="0" collapsed="false">
      <c r="A56" s="0" t="n">
        <v>1500</v>
      </c>
      <c r="B56" s="8" t="n">
        <v>1472.28</v>
      </c>
      <c r="C56" s="8" t="n">
        <v>-141.48</v>
      </c>
      <c r="D56" s="8" t="n">
        <v>0</v>
      </c>
      <c r="E56" s="8" t="n">
        <v>2775</v>
      </c>
      <c r="F56" s="8" t="n">
        <v>1899.86</v>
      </c>
      <c r="G56" s="8" t="n">
        <v>-1018.09</v>
      </c>
      <c r="H56" s="8" t="n">
        <v>55.23</v>
      </c>
      <c r="I56" s="8" t="n">
        <v>176.395</v>
      </c>
      <c r="J56" s="8" t="n">
        <v>976.9</v>
      </c>
      <c r="K56" s="9" t="n">
        <v>2.2999</v>
      </c>
      <c r="L56" s="9" t="n">
        <v>4.7306</v>
      </c>
      <c r="M56" s="10" t="n">
        <f aca="false">((ref_diam+offset_diam)/2)/(12*3.281)</f>
        <v>0.761962816214569</v>
      </c>
      <c r="N56" s="8"/>
      <c r="O56" s="8" t="n">
        <f aca="false">(J56-M56-surface_margin)/(scaling_factor*(SQRT(K56^2+L56^2+sigma_pa^2)))</f>
        <v>52.7675149103029</v>
      </c>
    </row>
    <row r="57" customFormat="false" ht="15" hidden="false" customHeight="false" outlineLevel="0" collapsed="false">
      <c r="A57" s="0" t="n">
        <v>1530</v>
      </c>
      <c r="B57" s="8" t="n">
        <v>1497.05</v>
      </c>
      <c r="C57" s="8" t="n">
        <v>-158.39</v>
      </c>
      <c r="D57" s="8" t="n">
        <v>0</v>
      </c>
      <c r="E57" s="8" t="n">
        <v>2775</v>
      </c>
      <c r="F57" s="8" t="n">
        <v>1899.86</v>
      </c>
      <c r="G57" s="8" t="n">
        <v>-1018.09</v>
      </c>
      <c r="H57" s="8" t="n">
        <v>55.23</v>
      </c>
      <c r="I57" s="8" t="n">
        <v>176.324</v>
      </c>
      <c r="J57" s="8" t="n">
        <v>950.99</v>
      </c>
      <c r="K57" s="9" t="n">
        <v>2.3491</v>
      </c>
      <c r="L57" s="9" t="n">
        <v>4.7031</v>
      </c>
      <c r="M57" s="10" t="n">
        <f aca="false">((ref_diam+offset_diam)/2)/(12*3.281)</f>
        <v>0.761962816214569</v>
      </c>
      <c r="N57" s="8"/>
      <c r="O57" s="8" t="n">
        <f aca="false">(J57-M57-surface_margin)/(scaling_factor*(SQRT(K57^2+L57^2+sigma_pa^2)))</f>
        <v>51.3947182718385</v>
      </c>
    </row>
    <row r="58" customFormat="false" ht="15" hidden="false" customHeight="false" outlineLevel="0" collapsed="false">
      <c r="A58" s="0" t="n">
        <v>1560</v>
      </c>
      <c r="B58" s="8" t="n">
        <v>1521.22</v>
      </c>
      <c r="C58" s="8" t="n">
        <v>-176.17</v>
      </c>
      <c r="D58" s="8" t="n">
        <v>0</v>
      </c>
      <c r="E58" s="8" t="n">
        <v>2775</v>
      </c>
      <c r="F58" s="8" t="n">
        <v>1899.86</v>
      </c>
      <c r="G58" s="8" t="n">
        <v>-1018.09</v>
      </c>
      <c r="H58" s="8" t="n">
        <v>55.23</v>
      </c>
      <c r="I58" s="8" t="n">
        <v>176.246</v>
      </c>
      <c r="J58" s="8" t="n">
        <v>924.8</v>
      </c>
      <c r="K58" s="9" t="n">
        <v>2.3979</v>
      </c>
      <c r="L58" s="9" t="n">
        <v>4.6753</v>
      </c>
      <c r="M58" s="10" t="n">
        <f aca="false">((ref_diam+offset_diam)/2)/(12*3.281)</f>
        <v>0.761962816214569</v>
      </c>
      <c r="N58" s="8"/>
      <c r="O58" s="8" t="n">
        <f aca="false">(J58-M58-surface_margin)/(scaling_factor*(SQRT(K58^2+L58^2+sigma_pa^2)))</f>
        <v>50.0038049579301</v>
      </c>
    </row>
    <row r="59" customFormat="false" ht="15" hidden="false" customHeight="false" outlineLevel="0" collapsed="false">
      <c r="A59" s="0" t="n">
        <v>1590</v>
      </c>
      <c r="B59" s="8" t="n">
        <v>1544.75</v>
      </c>
      <c r="C59" s="8" t="n">
        <v>-194.77</v>
      </c>
      <c r="D59" s="8" t="n">
        <v>0</v>
      </c>
      <c r="E59" s="8" t="n">
        <v>2775</v>
      </c>
      <c r="F59" s="8" t="n">
        <v>1899.86</v>
      </c>
      <c r="G59" s="8" t="n">
        <v>-1018.09</v>
      </c>
      <c r="H59" s="8" t="n">
        <v>55.23</v>
      </c>
      <c r="I59" s="8" t="n">
        <v>176.162</v>
      </c>
      <c r="J59" s="8" t="n">
        <v>898.34</v>
      </c>
      <c r="K59" s="9" t="n">
        <v>2.4463</v>
      </c>
      <c r="L59" s="9" t="n">
        <v>4.6473</v>
      </c>
      <c r="M59" s="10" t="n">
        <f aca="false">((ref_diam+offset_diam)/2)/(12*3.281)</f>
        <v>0.761962816214569</v>
      </c>
      <c r="N59" s="8"/>
      <c r="O59" s="8" t="n">
        <f aca="false">(J59-M59-surface_margin)/(scaling_factor*(SQRT(K59^2+L59^2+sigma_pa^2)))</f>
        <v>48.5946539934129</v>
      </c>
    </row>
    <row r="60" customFormat="false" ht="15" hidden="false" customHeight="false" outlineLevel="0" collapsed="false">
      <c r="A60" s="0" t="n">
        <v>1620</v>
      </c>
      <c r="B60" s="8" t="n">
        <v>1567.62</v>
      </c>
      <c r="C60" s="8" t="n">
        <v>-214.19</v>
      </c>
      <c r="D60" s="8" t="n">
        <v>0</v>
      </c>
      <c r="E60" s="8" t="n">
        <v>2775</v>
      </c>
      <c r="F60" s="8" t="n">
        <v>1899.86</v>
      </c>
      <c r="G60" s="8" t="n">
        <v>-1018.09</v>
      </c>
      <c r="H60" s="8" t="n">
        <v>55.23</v>
      </c>
      <c r="I60" s="8" t="n">
        <v>176.069</v>
      </c>
      <c r="J60" s="8" t="n">
        <v>871.61</v>
      </c>
      <c r="K60" s="9" t="n">
        <v>2.4943</v>
      </c>
      <c r="L60" s="9" t="n">
        <v>4.6191</v>
      </c>
      <c r="M60" s="10" t="n">
        <f aca="false">((ref_diam+offset_diam)/2)/(12*3.281)</f>
        <v>0.761962816214569</v>
      </c>
      <c r="N60" s="8"/>
      <c r="O60" s="8" t="n">
        <f aca="false">(J60-M60-surface_margin)/(scaling_factor*(SQRT(K60^2+L60^2+sigma_pa^2)))</f>
        <v>47.1674944882449</v>
      </c>
    </row>
    <row r="61" customFormat="false" ht="15" hidden="false" customHeight="false" outlineLevel="0" collapsed="false">
      <c r="A61" s="0" t="n">
        <v>1650</v>
      </c>
      <c r="B61" s="8" t="n">
        <v>1589.79</v>
      </c>
      <c r="C61" s="8" t="n">
        <v>-234.39</v>
      </c>
      <c r="D61" s="8" t="n">
        <v>0</v>
      </c>
      <c r="E61" s="8" t="n">
        <v>2775</v>
      </c>
      <c r="F61" s="8" t="n">
        <v>1899.86</v>
      </c>
      <c r="G61" s="8" t="n">
        <v>-1018.09</v>
      </c>
      <c r="H61" s="8" t="n">
        <v>55.23</v>
      </c>
      <c r="I61" s="8" t="n">
        <v>175.969</v>
      </c>
      <c r="J61" s="8" t="n">
        <v>844.62</v>
      </c>
      <c r="K61" s="9" t="n">
        <v>2.5418</v>
      </c>
      <c r="L61" s="9" t="n">
        <v>4.5908</v>
      </c>
      <c r="M61" s="10" t="n">
        <f aca="false">((ref_diam+offset_diam)/2)/(12*3.281)</f>
        <v>0.761962816214569</v>
      </c>
      <c r="N61" s="8"/>
      <c r="O61" s="8" t="n">
        <f aca="false">(J61-M61-surface_margin)/(scaling_factor*(SQRT(K61^2+L61^2+sigma_pa^2)))</f>
        <v>45.7227568265117</v>
      </c>
    </row>
    <row r="62" customFormat="false" ht="15" hidden="false" customHeight="false" outlineLevel="0" collapsed="false">
      <c r="A62" s="0" t="n">
        <v>1680</v>
      </c>
      <c r="B62" s="8" t="n">
        <v>1611.25</v>
      </c>
      <c r="C62" s="8" t="n">
        <v>-255.35</v>
      </c>
      <c r="D62" s="8" t="n">
        <v>0</v>
      </c>
      <c r="E62" s="8" t="n">
        <v>2775</v>
      </c>
      <c r="F62" s="8" t="n">
        <v>1899.86</v>
      </c>
      <c r="G62" s="8" t="n">
        <v>-1018.09</v>
      </c>
      <c r="H62" s="8" t="n">
        <v>55.23</v>
      </c>
      <c r="I62" s="8" t="n">
        <v>175.858</v>
      </c>
      <c r="J62" s="8" t="n">
        <v>817.39</v>
      </c>
      <c r="K62" s="9" t="n">
        <v>2.5889</v>
      </c>
      <c r="L62" s="9" t="n">
        <v>4.5626</v>
      </c>
      <c r="M62" s="10" t="n">
        <f aca="false">((ref_diam+offset_diam)/2)/(12*3.281)</f>
        <v>0.761962816214569</v>
      </c>
      <c r="N62" s="8"/>
      <c r="O62" s="8" t="n">
        <f aca="false">(J62-M62-surface_margin)/(scaling_factor*(SQRT(K62^2+L62^2+sigma_pa^2)))</f>
        <v>44.2599483363492</v>
      </c>
    </row>
    <row r="63" customFormat="false" ht="15" hidden="false" customHeight="false" outlineLevel="0" collapsed="false">
      <c r="A63" s="0" t="n">
        <v>1710</v>
      </c>
      <c r="B63" s="8" t="n">
        <v>1631.97</v>
      </c>
      <c r="C63" s="8" t="n">
        <v>-277.05</v>
      </c>
      <c r="D63" s="8" t="n">
        <v>0</v>
      </c>
      <c r="E63" s="8" t="n">
        <v>2775</v>
      </c>
      <c r="F63" s="8" t="n">
        <v>1899.86</v>
      </c>
      <c r="G63" s="8" t="n">
        <v>-1018.09</v>
      </c>
      <c r="H63" s="8" t="n">
        <v>55.23</v>
      </c>
      <c r="I63" s="8" t="n">
        <v>175.737</v>
      </c>
      <c r="J63" s="8" t="n">
        <v>789.91</v>
      </c>
      <c r="K63" s="9" t="n">
        <v>2.6355</v>
      </c>
      <c r="L63" s="9" t="n">
        <v>4.5346</v>
      </c>
      <c r="M63" s="10" t="n">
        <f aca="false">((ref_diam+offset_diam)/2)/(12*3.281)</f>
        <v>0.761962816214569</v>
      </c>
      <c r="N63" s="8"/>
      <c r="O63" s="8" t="n">
        <f aca="false">(J63-M63-surface_margin)/(scaling_factor*(SQRT(K63^2+L63^2+sigma_pa^2)))</f>
        <v>42.7787057408773</v>
      </c>
    </row>
    <row r="64" customFormat="false" ht="15" hidden="false" customHeight="false" outlineLevel="0" collapsed="false">
      <c r="A64" s="0" t="n">
        <v>1740</v>
      </c>
      <c r="B64" s="8" t="n">
        <v>1651.91</v>
      </c>
      <c r="C64" s="8" t="n">
        <v>-299.46</v>
      </c>
      <c r="D64" s="8" t="n">
        <v>0</v>
      </c>
      <c r="E64" s="8" t="n">
        <v>2775</v>
      </c>
      <c r="F64" s="8" t="n">
        <v>1899.86</v>
      </c>
      <c r="G64" s="8" t="n">
        <v>-1018.09</v>
      </c>
      <c r="H64" s="8" t="n">
        <v>55.23</v>
      </c>
      <c r="I64" s="8" t="n">
        <v>175.605</v>
      </c>
      <c r="J64" s="8" t="n">
        <v>762.21</v>
      </c>
      <c r="K64" s="9" t="n">
        <v>2.6816</v>
      </c>
      <c r="L64" s="9" t="n">
        <v>4.5069</v>
      </c>
      <c r="M64" s="10" t="n">
        <f aca="false">((ref_diam+offset_diam)/2)/(12*3.281)</f>
        <v>0.761962816214569</v>
      </c>
      <c r="N64" s="8"/>
      <c r="O64" s="8" t="n">
        <f aca="false">(J64-M64-surface_margin)/(scaling_factor*(SQRT(K64^2+L64^2+sigma_pa^2)))</f>
        <v>41.2805174386036</v>
      </c>
    </row>
    <row r="65" customFormat="false" ht="15" hidden="false" customHeight="false" outlineLevel="0" collapsed="false">
      <c r="A65" s="0" t="n">
        <v>1770</v>
      </c>
      <c r="B65" s="8" t="n">
        <v>1671.06</v>
      </c>
      <c r="C65" s="8" t="n">
        <v>-322.55</v>
      </c>
      <c r="D65" s="8" t="n">
        <v>0</v>
      </c>
      <c r="E65" s="8" t="n">
        <v>2775</v>
      </c>
      <c r="F65" s="8" t="n">
        <v>1899.86</v>
      </c>
      <c r="G65" s="8" t="n">
        <v>-1018.09</v>
      </c>
      <c r="H65" s="8" t="n">
        <v>55.23</v>
      </c>
      <c r="I65" s="8" t="n">
        <v>175.46</v>
      </c>
      <c r="J65" s="8" t="n">
        <v>734.29</v>
      </c>
      <c r="K65" s="9" t="n">
        <v>2.7272</v>
      </c>
      <c r="L65" s="9" t="n">
        <v>4.4797</v>
      </c>
      <c r="M65" s="10" t="n">
        <f aca="false">((ref_diam+offset_diam)/2)/(12*3.281)</f>
        <v>0.761962816214569</v>
      </c>
      <c r="N65" s="8"/>
      <c r="O65" s="8" t="n">
        <f aca="false">(J65-M65-surface_margin)/(scaling_factor*(SQRT(K65^2+L65^2+sigma_pa^2)))</f>
        <v>39.76470876727</v>
      </c>
    </row>
    <row r="66" customFormat="false" ht="15" hidden="false" customHeight="false" outlineLevel="0" collapsed="false">
      <c r="A66" s="0" t="n">
        <v>1800</v>
      </c>
      <c r="B66" s="8" t="n">
        <v>1689.39</v>
      </c>
      <c r="C66" s="8" t="n">
        <v>-346.29</v>
      </c>
      <c r="D66" s="8" t="n">
        <v>0</v>
      </c>
      <c r="E66" s="8" t="n">
        <v>2775</v>
      </c>
      <c r="F66" s="8" t="n">
        <v>1899.86</v>
      </c>
      <c r="G66" s="8" t="n">
        <v>-1018.09</v>
      </c>
      <c r="H66" s="8" t="n">
        <v>55.23</v>
      </c>
      <c r="I66" s="8" t="n">
        <v>175.3</v>
      </c>
      <c r="J66" s="8" t="n">
        <v>706.16</v>
      </c>
      <c r="K66" s="9" t="n">
        <v>2.7723</v>
      </c>
      <c r="L66" s="9" t="n">
        <v>4.4531</v>
      </c>
      <c r="M66" s="10" t="n">
        <f aca="false">((ref_diam+offset_diam)/2)/(12*3.281)</f>
        <v>0.761962816214569</v>
      </c>
      <c r="N66" s="8"/>
      <c r="O66" s="8" t="n">
        <f aca="false">(J66-M66-surface_margin)/(scaling_factor*(SQRT(K66^2+L66^2+sigma_pa^2)))</f>
        <v>38.2319791886162</v>
      </c>
    </row>
    <row r="67" customFormat="false" ht="15" hidden="false" customHeight="false" outlineLevel="0" collapsed="false">
      <c r="A67" s="0" t="n">
        <v>1830</v>
      </c>
      <c r="B67" s="8" t="n">
        <v>1706.89</v>
      </c>
      <c r="C67" s="8" t="n">
        <v>-370.66</v>
      </c>
      <c r="D67" s="8" t="n">
        <v>0</v>
      </c>
      <c r="E67" s="8" t="n">
        <v>2775</v>
      </c>
      <c r="F67" s="8" t="n">
        <v>1899.86</v>
      </c>
      <c r="G67" s="8" t="n">
        <v>-1018.09</v>
      </c>
      <c r="H67" s="8" t="n">
        <v>55.23</v>
      </c>
      <c r="I67" s="8" t="n">
        <v>175.124</v>
      </c>
      <c r="J67" s="8" t="n">
        <v>677.83</v>
      </c>
      <c r="K67" s="9" t="n">
        <v>2.8169</v>
      </c>
      <c r="L67" s="9" t="n">
        <v>4.4276</v>
      </c>
      <c r="M67" s="10" t="n">
        <f aca="false">((ref_diam+offset_diam)/2)/(12*3.281)</f>
        <v>0.761962816214569</v>
      </c>
      <c r="N67" s="8"/>
      <c r="O67" s="8" t="n">
        <f aca="false">(J67-M67-surface_margin)/(scaling_factor*(SQRT(K67^2+L67^2+sigma_pa^2)))</f>
        <v>36.6807930190094</v>
      </c>
    </row>
    <row r="68" customFormat="false" ht="15" hidden="false" customHeight="false" outlineLevel="0" collapsed="false">
      <c r="A68" s="0" t="n">
        <v>1860</v>
      </c>
      <c r="B68" s="8" t="n">
        <v>1723.52</v>
      </c>
      <c r="C68" s="8" t="n">
        <v>-395.63</v>
      </c>
      <c r="D68" s="8" t="n">
        <v>0</v>
      </c>
      <c r="E68" s="8" t="n">
        <v>2775</v>
      </c>
      <c r="F68" s="8" t="n">
        <v>1899.86</v>
      </c>
      <c r="G68" s="8" t="n">
        <v>-1018.09</v>
      </c>
      <c r="H68" s="8" t="n">
        <v>55.23</v>
      </c>
      <c r="I68" s="8" t="n">
        <v>174.929</v>
      </c>
      <c r="J68" s="8" t="n">
        <v>649.31</v>
      </c>
      <c r="K68" s="9" t="n">
        <v>2.861</v>
      </c>
      <c r="L68" s="9" t="n">
        <v>4.4032</v>
      </c>
      <c r="M68" s="10" t="n">
        <f aca="false">((ref_diam+offset_diam)/2)/(12*3.281)</f>
        <v>0.761962816214569</v>
      </c>
      <c r="N68" s="8"/>
      <c r="O68" s="8" t="n">
        <f aca="false">(J68-M68-surface_margin)/(scaling_factor*(SQRT(K68^2+L68^2+sigma_pa^2)))</f>
        <v>35.112952931833</v>
      </c>
    </row>
    <row r="69" customFormat="false" ht="15" hidden="false" customHeight="false" outlineLevel="0" collapsed="false">
      <c r="A69" s="0" t="n">
        <v>1890</v>
      </c>
      <c r="B69" s="8" t="n">
        <v>1739.27</v>
      </c>
      <c r="C69" s="8" t="n">
        <v>-421.16</v>
      </c>
      <c r="D69" s="8" t="n">
        <v>0</v>
      </c>
      <c r="E69" s="8" t="n">
        <v>2775</v>
      </c>
      <c r="F69" s="8" t="n">
        <v>1899.86</v>
      </c>
      <c r="G69" s="8" t="n">
        <v>-1018.09</v>
      </c>
      <c r="H69" s="8" t="n">
        <v>55.23</v>
      </c>
      <c r="I69" s="8" t="n">
        <v>174.713</v>
      </c>
      <c r="J69" s="8" t="n">
        <v>620.62</v>
      </c>
      <c r="K69" s="9" t="n">
        <v>2.9047</v>
      </c>
      <c r="L69" s="9" t="n">
        <v>4.3803</v>
      </c>
      <c r="M69" s="10" t="n">
        <f aca="false">((ref_diam+offset_diam)/2)/(12*3.281)</f>
        <v>0.761962816214569</v>
      </c>
      <c r="N69" s="8"/>
      <c r="O69" s="8" t="n">
        <f aca="false">(J69-M69-surface_margin)/(scaling_factor*(SQRT(K69^2+L69^2+sigma_pa^2)))</f>
        <v>33.5283272412929</v>
      </c>
    </row>
    <row r="70" customFormat="false" ht="15" hidden="false" customHeight="false" outlineLevel="0" collapsed="false">
      <c r="A70" s="0" t="n">
        <v>1920</v>
      </c>
      <c r="B70" s="8" t="n">
        <v>1754.12</v>
      </c>
      <c r="C70" s="8" t="n">
        <v>-447.23</v>
      </c>
      <c r="D70" s="8" t="n">
        <v>0</v>
      </c>
      <c r="E70" s="8" t="n">
        <v>2775</v>
      </c>
      <c r="F70" s="8" t="n">
        <v>1899.86</v>
      </c>
      <c r="G70" s="8" t="n">
        <v>-1018.09</v>
      </c>
      <c r="H70" s="8" t="n">
        <v>55.23</v>
      </c>
      <c r="I70" s="8" t="n">
        <v>174.473</v>
      </c>
      <c r="J70" s="8" t="n">
        <v>591.76</v>
      </c>
      <c r="K70" s="9" t="n">
        <v>2.9479</v>
      </c>
      <c r="L70" s="9" t="n">
        <v>4.3594</v>
      </c>
      <c r="M70" s="10" t="n">
        <f aca="false">((ref_diam+offset_diam)/2)/(12*3.281)</f>
        <v>0.761962816214569</v>
      </c>
      <c r="N70" s="8"/>
      <c r="O70" s="8" t="n">
        <f aca="false">(J70-M70-surface_margin)/(scaling_factor*(SQRT(K70^2+L70^2+sigma_pa^2)))</f>
        <v>31.9263628812282</v>
      </c>
    </row>
    <row r="71" customFormat="false" ht="15" hidden="false" customHeight="false" outlineLevel="0" collapsed="false">
      <c r="A71" s="0" t="n">
        <v>1950</v>
      </c>
      <c r="B71" s="8" t="n">
        <v>1768.05</v>
      </c>
      <c r="C71" s="8" t="n">
        <v>-473.79</v>
      </c>
      <c r="D71" s="8" t="n">
        <v>0</v>
      </c>
      <c r="E71" s="8" t="n">
        <v>2775</v>
      </c>
      <c r="F71" s="8" t="n">
        <v>1899.86</v>
      </c>
      <c r="G71" s="8" t="n">
        <v>-1018.09</v>
      </c>
      <c r="H71" s="8" t="n">
        <v>55.23</v>
      </c>
      <c r="I71" s="8" t="n">
        <v>174.206</v>
      </c>
      <c r="J71" s="8" t="n">
        <v>562.75</v>
      </c>
      <c r="K71" s="9" t="n">
        <v>2.9908</v>
      </c>
      <c r="L71" s="9" t="n">
        <v>4.341</v>
      </c>
      <c r="M71" s="10" t="n">
        <f aca="false">((ref_diam+offset_diam)/2)/(12*3.281)</f>
        <v>0.761962816214569</v>
      </c>
      <c r="N71" s="8"/>
      <c r="O71" s="8" t="n">
        <f aca="false">(J71-M71-surface_margin)/(scaling_factor*(SQRT(K71^2+L71^2+sigma_pa^2)))</f>
        <v>30.3071143040127</v>
      </c>
    </row>
    <row r="72" customFormat="false" ht="15" hidden="false" customHeight="false" outlineLevel="0" collapsed="false">
      <c r="A72" s="0" t="n">
        <v>1980</v>
      </c>
      <c r="B72" s="8" t="n">
        <v>1781.04</v>
      </c>
      <c r="C72" s="8" t="n">
        <v>-500.83</v>
      </c>
      <c r="D72" s="8" t="n">
        <v>0</v>
      </c>
      <c r="E72" s="8" t="n">
        <v>2775</v>
      </c>
      <c r="F72" s="8" t="n">
        <v>1899.86</v>
      </c>
      <c r="G72" s="8" t="n">
        <v>-1018.09</v>
      </c>
      <c r="H72" s="8" t="n">
        <v>55.23</v>
      </c>
      <c r="I72" s="8" t="n">
        <v>173.905</v>
      </c>
      <c r="J72" s="8" t="n">
        <v>533.6</v>
      </c>
      <c r="K72" s="9" t="n">
        <v>3.0334</v>
      </c>
      <c r="L72" s="9" t="n">
        <v>4.3257</v>
      </c>
      <c r="M72" s="10" t="n">
        <f aca="false">((ref_diam+offset_diam)/2)/(12*3.281)</f>
        <v>0.761962816214569</v>
      </c>
      <c r="N72" s="8"/>
      <c r="O72" s="8" t="n">
        <f aca="false">(J72-M72-surface_margin)/(scaling_factor*(SQRT(K72^2+L72^2+sigma_pa^2)))</f>
        <v>28.6709193900003</v>
      </c>
    </row>
    <row r="73" customFormat="false" ht="15" hidden="false" customHeight="false" outlineLevel="0" collapsed="false">
      <c r="A73" s="0" t="n">
        <v>2010</v>
      </c>
      <c r="B73" s="8" t="n">
        <v>1793.09</v>
      </c>
      <c r="C73" s="8" t="n">
        <v>-528.31</v>
      </c>
      <c r="D73" s="8" t="n">
        <v>0</v>
      </c>
      <c r="E73" s="8" t="n">
        <v>2775</v>
      </c>
      <c r="F73" s="8" t="n">
        <v>1899.86</v>
      </c>
      <c r="G73" s="8" t="n">
        <v>-1018.09</v>
      </c>
      <c r="H73" s="8" t="n">
        <v>55.23</v>
      </c>
      <c r="I73" s="8" t="n">
        <v>173.566</v>
      </c>
      <c r="J73" s="8" t="n">
        <v>504.32</v>
      </c>
      <c r="K73" s="9" t="n">
        <v>3.076</v>
      </c>
      <c r="L73" s="9" t="n">
        <v>4.3143</v>
      </c>
      <c r="M73" s="10" t="n">
        <f aca="false">((ref_diam+offset_diam)/2)/(12*3.281)</f>
        <v>0.761962816214569</v>
      </c>
      <c r="N73" s="8"/>
      <c r="O73" s="8" t="n">
        <f aca="false">(J73-M73-surface_margin)/(scaling_factor*(SQRT(K73^2+L73^2+sigma_pa^2)))</f>
        <v>27.0170557344921</v>
      </c>
    </row>
    <row r="74" customFormat="false" ht="15" hidden="false" customHeight="false" outlineLevel="0" collapsed="false">
      <c r="A74" s="0" t="n">
        <v>2040</v>
      </c>
      <c r="B74" s="8" t="n">
        <v>1804.16</v>
      </c>
      <c r="C74" s="8" t="n">
        <v>-556.19</v>
      </c>
      <c r="D74" s="8" t="n">
        <v>0</v>
      </c>
      <c r="E74" s="8" t="n">
        <v>2775</v>
      </c>
      <c r="F74" s="8" t="n">
        <v>1899.86</v>
      </c>
      <c r="G74" s="8" t="n">
        <v>-1018.09</v>
      </c>
      <c r="H74" s="8" t="n">
        <v>55.23</v>
      </c>
      <c r="I74" s="8" t="n">
        <v>173.181</v>
      </c>
      <c r="J74" s="8" t="n">
        <v>474.94</v>
      </c>
      <c r="K74" s="9" t="n">
        <v>3.1188</v>
      </c>
      <c r="L74" s="9" t="n">
        <v>4.3079</v>
      </c>
      <c r="M74" s="10" t="n">
        <f aca="false">((ref_diam+offset_diam)/2)/(12*3.281)</f>
        <v>0.761962816214569</v>
      </c>
      <c r="N74" s="8"/>
      <c r="O74" s="8" t="n">
        <f aca="false">(J74-M74-surface_margin)/(scaling_factor*(SQRT(K74^2+L74^2+sigma_pa^2)))</f>
        <v>25.3460471543628</v>
      </c>
    </row>
    <row r="75" customFormat="false" ht="15" hidden="false" customHeight="false" outlineLevel="0" collapsed="false">
      <c r="A75" s="0" t="n">
        <v>2070</v>
      </c>
      <c r="B75" s="8" t="n">
        <v>1814.26</v>
      </c>
      <c r="C75" s="8" t="n">
        <v>-584.43</v>
      </c>
      <c r="D75" s="8" t="n">
        <v>0</v>
      </c>
      <c r="E75" s="8" t="n">
        <v>2775</v>
      </c>
      <c r="F75" s="8" t="n">
        <v>1899.86</v>
      </c>
      <c r="G75" s="8" t="n">
        <v>-1018.09</v>
      </c>
      <c r="H75" s="8" t="n">
        <v>55.23</v>
      </c>
      <c r="I75" s="8" t="n">
        <v>172.741</v>
      </c>
      <c r="J75" s="8" t="n">
        <v>445.46</v>
      </c>
      <c r="K75" s="9" t="n">
        <v>3.1622</v>
      </c>
      <c r="L75" s="9" t="n">
        <v>4.3078</v>
      </c>
      <c r="M75" s="10" t="n">
        <f aca="false">((ref_diam+offset_diam)/2)/(12*3.281)</f>
        <v>0.761962816214569</v>
      </c>
      <c r="N75" s="8"/>
      <c r="O75" s="8" t="n">
        <f aca="false">(J75-M75-surface_margin)/(scaling_factor*(SQRT(K75^2+L75^2+sigma_pa^2)))</f>
        <v>23.6568933585848</v>
      </c>
    </row>
    <row r="76" customFormat="false" ht="15" hidden="false" customHeight="false" outlineLevel="0" collapsed="false">
      <c r="A76" s="0" t="n">
        <v>2100</v>
      </c>
      <c r="B76" s="8" t="n">
        <v>1823.37</v>
      </c>
      <c r="C76" s="8" t="n">
        <v>-613.02</v>
      </c>
      <c r="D76" s="8" t="n">
        <v>0</v>
      </c>
      <c r="E76" s="8" t="n">
        <v>2775</v>
      </c>
      <c r="F76" s="8" t="n">
        <v>1899.86</v>
      </c>
      <c r="G76" s="8" t="n">
        <v>-1018.09</v>
      </c>
      <c r="H76" s="8" t="n">
        <v>55.23</v>
      </c>
      <c r="I76" s="8" t="n">
        <v>172.235</v>
      </c>
      <c r="J76" s="8" t="n">
        <v>415.92</v>
      </c>
      <c r="K76" s="9" t="n">
        <v>3.2068</v>
      </c>
      <c r="L76" s="9" t="n">
        <v>4.3159</v>
      </c>
      <c r="M76" s="10" t="n">
        <f aca="false">((ref_diam+offset_diam)/2)/(12*3.281)</f>
        <v>0.761962816214569</v>
      </c>
      <c r="N76" s="8"/>
      <c r="O76" s="8" t="n">
        <f aca="false">(J76-M76-surface_margin)/(scaling_factor*(SQRT(K76^2+L76^2+sigma_pa^2)))</f>
        <v>21.9499502884174</v>
      </c>
    </row>
    <row r="77" customFormat="false" ht="15" hidden="false" customHeight="false" outlineLevel="0" collapsed="false">
      <c r="A77" s="0" t="n">
        <v>2130</v>
      </c>
      <c r="B77" s="8" t="n">
        <v>1831.47</v>
      </c>
      <c r="C77" s="8" t="n">
        <v>-641.9</v>
      </c>
      <c r="D77" s="8" t="n">
        <v>0</v>
      </c>
      <c r="E77" s="8" t="n">
        <v>2775</v>
      </c>
      <c r="F77" s="8" t="n">
        <v>1899.86</v>
      </c>
      <c r="G77" s="8" t="n">
        <v>-1018.09</v>
      </c>
      <c r="H77" s="8" t="n">
        <v>55.23</v>
      </c>
      <c r="I77" s="8" t="n">
        <v>171.647</v>
      </c>
      <c r="J77" s="8" t="n">
        <v>386.33</v>
      </c>
      <c r="K77" s="9" t="n">
        <v>3.2535</v>
      </c>
      <c r="L77" s="9" t="n">
        <v>4.3346</v>
      </c>
      <c r="M77" s="10" t="n">
        <f aca="false">((ref_diam+offset_diam)/2)/(12*3.281)</f>
        <v>0.761962816214569</v>
      </c>
      <c r="N77" s="8"/>
      <c r="O77" s="8" t="n">
        <f aca="false">(J77-M77-surface_margin)/(scaling_factor*(SQRT(K77^2+L77^2+sigma_pa^2)))</f>
        <v>20.2242741717232</v>
      </c>
    </row>
    <row r="78" customFormat="false" ht="15" hidden="false" customHeight="false" outlineLevel="0" collapsed="false">
      <c r="A78" s="0" t="n">
        <v>2160</v>
      </c>
      <c r="B78" s="8" t="n">
        <v>1838.56</v>
      </c>
      <c r="C78" s="8" t="n">
        <v>-671.05</v>
      </c>
      <c r="D78" s="8" t="n">
        <v>0</v>
      </c>
      <c r="E78" s="8" t="n">
        <v>2775</v>
      </c>
      <c r="F78" s="8" t="n">
        <v>1899.86</v>
      </c>
      <c r="G78" s="8" t="n">
        <v>-1018.09</v>
      </c>
      <c r="H78" s="8" t="n">
        <v>55.23</v>
      </c>
      <c r="I78" s="8" t="n">
        <v>170.957</v>
      </c>
      <c r="J78" s="8" t="n">
        <v>356.72</v>
      </c>
      <c r="K78" s="9" t="n">
        <v>3.3037</v>
      </c>
      <c r="L78" s="9" t="n">
        <v>4.3671</v>
      </c>
      <c r="M78" s="10" t="n">
        <f aca="false">((ref_diam+offset_diam)/2)/(12*3.281)</f>
        <v>0.761962816214569</v>
      </c>
      <c r="N78" s="8"/>
      <c r="O78" s="8" t="n">
        <f aca="false">(J78-M78-surface_margin)/(scaling_factor*(SQRT(K78^2+L78^2+sigma_pa^2)))</f>
        <v>18.4800202461377</v>
      </c>
    </row>
    <row r="79" customFormat="false" ht="15" hidden="false" customHeight="false" outlineLevel="0" collapsed="false">
      <c r="A79" s="0" t="n">
        <v>2190</v>
      </c>
      <c r="B79" s="8" t="n">
        <v>1844.63</v>
      </c>
      <c r="C79" s="8" t="n">
        <v>-700.43</v>
      </c>
      <c r="D79" s="8" t="n">
        <v>0</v>
      </c>
      <c r="E79" s="8" t="n">
        <v>2775</v>
      </c>
      <c r="F79" s="8" t="n">
        <v>1899.86</v>
      </c>
      <c r="G79" s="8" t="n">
        <v>-1018.09</v>
      </c>
      <c r="H79" s="8" t="n">
        <v>55.23</v>
      </c>
      <c r="I79" s="8" t="n">
        <v>170.136</v>
      </c>
      <c r="J79" s="8" t="n">
        <v>327.13</v>
      </c>
      <c r="K79" s="9" t="n">
        <v>3.3594</v>
      </c>
      <c r="L79" s="9" t="n">
        <v>4.4182</v>
      </c>
      <c r="M79" s="10" t="n">
        <f aca="false">((ref_diam+offset_diam)/2)/(12*3.281)</f>
        <v>0.761962816214569</v>
      </c>
      <c r="N79" s="8"/>
      <c r="O79" s="8" t="n">
        <f aca="false">(J79-M79-surface_margin)/(scaling_factor*(SQRT(K79^2+L79^2+sigma_pa^2)))</f>
        <v>16.7173336014919</v>
      </c>
    </row>
    <row r="80" customFormat="false" ht="15" hidden="false" customHeight="false" outlineLevel="0" collapsed="false">
      <c r="A80" s="0" t="n">
        <v>2220</v>
      </c>
      <c r="B80" s="8" t="n">
        <v>1849.66</v>
      </c>
      <c r="C80" s="8" t="n">
        <v>-730</v>
      </c>
      <c r="D80" s="8" t="n">
        <v>0</v>
      </c>
      <c r="E80" s="8" t="n">
        <v>2775</v>
      </c>
      <c r="F80" s="8" t="n">
        <v>1899.86</v>
      </c>
      <c r="G80" s="8" t="n">
        <v>-1018.09</v>
      </c>
      <c r="H80" s="8" t="n">
        <v>55.23</v>
      </c>
      <c r="I80" s="8" t="n">
        <v>169.147</v>
      </c>
      <c r="J80" s="8" t="n">
        <v>297.6</v>
      </c>
      <c r="K80" s="9" t="n">
        <v>3.424</v>
      </c>
      <c r="L80" s="9" t="n">
        <v>4.4943</v>
      </c>
      <c r="M80" s="10" t="n">
        <f aca="false">((ref_diam+offset_diam)/2)/(12*3.281)</f>
        <v>0.761962816214569</v>
      </c>
      <c r="N80" s="8"/>
      <c r="O80" s="8" t="n">
        <f aca="false">(J80-M80-surface_margin)/(scaling_factor*(SQRT(K80^2+L80^2+sigma_pa^2)))</f>
        <v>14.9372242888959</v>
      </c>
    </row>
    <row r="81" customFormat="false" ht="15" hidden="false" customHeight="false" outlineLevel="0" collapsed="false">
      <c r="A81" s="0" t="n">
        <v>2250</v>
      </c>
      <c r="B81" s="8" t="n">
        <v>1853.67</v>
      </c>
      <c r="C81" s="8" t="n">
        <v>-759.73</v>
      </c>
      <c r="D81" s="8" t="n">
        <v>0</v>
      </c>
      <c r="E81" s="8" t="n">
        <v>2775</v>
      </c>
      <c r="F81" s="8" t="n">
        <v>1899.86</v>
      </c>
      <c r="G81" s="8" t="n">
        <v>-1018.09</v>
      </c>
      <c r="H81" s="8" t="n">
        <v>55.23</v>
      </c>
      <c r="I81" s="8" t="n">
        <v>167.933</v>
      </c>
      <c r="J81" s="8" t="n">
        <v>268.21</v>
      </c>
      <c r="K81" s="9" t="n">
        <v>3.5027</v>
      </c>
      <c r="L81" s="9" t="n">
        <v>4.6052</v>
      </c>
      <c r="M81" s="10" t="n">
        <f aca="false">((ref_diam+offset_diam)/2)/(12*3.281)</f>
        <v>0.761962816214569</v>
      </c>
      <c r="N81" s="8"/>
      <c r="O81" s="8" t="n">
        <f aca="false">(J81-M81-surface_margin)/(scaling_factor*(SQRT(K81^2+L81^2+sigma_pa^2)))</f>
        <v>13.1430614952748</v>
      </c>
    </row>
    <row r="82" customFormat="false" ht="15" hidden="false" customHeight="false" outlineLevel="0" collapsed="false">
      <c r="A82" s="0" t="n">
        <v>2280</v>
      </c>
      <c r="B82" s="8" t="n">
        <v>1856.72</v>
      </c>
      <c r="C82" s="8" t="n">
        <v>-789.57</v>
      </c>
      <c r="D82" s="8" t="n">
        <v>0</v>
      </c>
      <c r="E82" s="8" t="n">
        <v>2775</v>
      </c>
      <c r="F82" s="8" t="n">
        <v>1899.86</v>
      </c>
      <c r="G82" s="8" t="n">
        <v>-1018.09</v>
      </c>
      <c r="H82" s="8" t="n">
        <v>55.23</v>
      </c>
      <c r="I82" s="8" t="n">
        <v>166.412</v>
      </c>
      <c r="J82" s="8" t="n">
        <v>239.03</v>
      </c>
      <c r="K82" s="9" t="n">
        <v>3.6049</v>
      </c>
      <c r="L82" s="9" t="n">
        <v>4.7641</v>
      </c>
      <c r="M82" s="10" t="n">
        <f aca="false">((ref_diam+offset_diam)/2)/(12*3.281)</f>
        <v>0.761962816214569</v>
      </c>
      <c r="N82" s="8"/>
      <c r="O82" s="8" t="n">
        <f aca="false">(J82-M82-surface_margin)/(scaling_factor*(SQRT(K82^2+L82^2+sigma_pa^2)))</f>
        <v>11.3409581864655</v>
      </c>
    </row>
    <row r="83" customFormat="false" ht="15" hidden="false" customHeight="false" outlineLevel="0" collapsed="false">
      <c r="A83" s="0" t="n">
        <v>2310</v>
      </c>
      <c r="B83" s="8" t="n">
        <v>1859.33</v>
      </c>
      <c r="C83" s="8" t="n">
        <v>-819.46</v>
      </c>
      <c r="D83" s="8" t="n">
        <v>0</v>
      </c>
      <c r="E83" s="8" t="n">
        <v>2775</v>
      </c>
      <c r="F83" s="8" t="n">
        <v>1899.86</v>
      </c>
      <c r="G83" s="8" t="n">
        <v>-1018.09</v>
      </c>
      <c r="H83" s="8" t="n">
        <v>55.23</v>
      </c>
      <c r="I83" s="8" t="n">
        <v>164.46</v>
      </c>
      <c r="J83" s="8" t="n">
        <v>210.12</v>
      </c>
      <c r="K83" s="9" t="n">
        <v>3.75</v>
      </c>
      <c r="L83" s="9" t="n">
        <v>4.988</v>
      </c>
      <c r="M83" s="10" t="n">
        <f aca="false">((ref_diam+offset_diam)/2)/(12*3.281)</f>
        <v>0.761962816214569</v>
      </c>
      <c r="N83" s="8"/>
      <c r="O83" s="8" t="n">
        <f aca="false">(J83-M83-surface_margin)/(scaling_factor*(SQRT(K83^2+L83^2+sigma_pa^2)))</f>
        <v>9.54105815221473</v>
      </c>
    </row>
    <row r="84" customFormat="false" ht="15" hidden="false" customHeight="false" outlineLevel="0" collapsed="false">
      <c r="A84" s="0" t="n">
        <v>2340</v>
      </c>
      <c r="B84" s="8" t="n">
        <v>1861.95</v>
      </c>
      <c r="C84" s="8" t="n">
        <v>-849.34</v>
      </c>
      <c r="D84" s="8" t="n">
        <v>0</v>
      </c>
      <c r="E84" s="8" t="n">
        <v>2775</v>
      </c>
      <c r="F84" s="8" t="n">
        <v>1899.86</v>
      </c>
      <c r="G84" s="8" t="n">
        <v>-1018.09</v>
      </c>
      <c r="H84" s="8" t="n">
        <v>55.23</v>
      </c>
      <c r="I84" s="8" t="n">
        <v>161.876</v>
      </c>
      <c r="J84" s="8" t="n">
        <v>181.56</v>
      </c>
      <c r="K84" s="9" t="n">
        <v>3.9689</v>
      </c>
      <c r="L84" s="9" t="n">
        <v>5.3059</v>
      </c>
      <c r="M84" s="10" t="n">
        <f aca="false">((ref_diam+offset_diam)/2)/(12*3.281)</f>
        <v>0.761962816214569</v>
      </c>
      <c r="N84" s="8"/>
      <c r="O84" s="8" t="n">
        <f aca="false">(J84-M84-surface_margin)/(scaling_factor*(SQRT(K84^2+L84^2+sigma_pa^2)))</f>
        <v>7.76096568765874</v>
      </c>
    </row>
    <row r="85" customFormat="false" ht="15" hidden="false" customHeight="false" outlineLevel="0" collapsed="false">
      <c r="A85" s="0" t="n">
        <v>2370</v>
      </c>
      <c r="B85" s="8" t="n">
        <v>1864.56</v>
      </c>
      <c r="C85" s="8" t="n">
        <v>-879.23</v>
      </c>
      <c r="D85" s="8" t="n">
        <v>0</v>
      </c>
      <c r="E85" s="8" t="n">
        <v>2775</v>
      </c>
      <c r="F85" s="8" t="n">
        <v>1899.86</v>
      </c>
      <c r="G85" s="8" t="n">
        <v>-1018.09</v>
      </c>
      <c r="H85" s="8" t="n">
        <v>55.23</v>
      </c>
      <c r="I85" s="8" t="n">
        <v>158.309</v>
      </c>
      <c r="J85" s="8" t="n">
        <v>153.56</v>
      </c>
      <c r="K85" s="9" t="n">
        <v>4.3094</v>
      </c>
      <c r="L85" s="9" t="n">
        <v>5.7721</v>
      </c>
      <c r="M85" s="10" t="n">
        <f aca="false">((ref_diam+offset_diam)/2)/(12*3.281)</f>
        <v>0.761962816214569</v>
      </c>
      <c r="N85" s="8"/>
      <c r="O85" s="8" t="n">
        <f aca="false">(J85-M85-surface_margin)/(scaling_factor*(SQRT(K85^2+L85^2+sigma_pa^2)))</f>
        <v>6.03418675962614</v>
      </c>
    </row>
    <row r="86" customFormat="false" ht="15" hidden="false" customHeight="false" outlineLevel="0" collapsed="false">
      <c r="A86" s="0" t="n">
        <v>2400</v>
      </c>
      <c r="B86" s="8" t="n">
        <v>1867.18</v>
      </c>
      <c r="C86" s="8" t="n">
        <v>-909.12</v>
      </c>
      <c r="D86" s="8" t="n">
        <v>0</v>
      </c>
      <c r="E86" s="8" t="n">
        <v>2775</v>
      </c>
      <c r="F86" s="8" t="n">
        <v>1899.86</v>
      </c>
      <c r="G86" s="8" t="n">
        <v>-1018.09</v>
      </c>
      <c r="H86" s="8" t="n">
        <v>55.23</v>
      </c>
      <c r="I86" s="8" t="n">
        <v>153.122</v>
      </c>
      <c r="J86" s="8" t="n">
        <v>126.47</v>
      </c>
      <c r="K86" s="9" t="n">
        <v>4.8541</v>
      </c>
      <c r="L86" s="9" t="n">
        <v>6.4775</v>
      </c>
      <c r="M86" s="10" t="n">
        <f aca="false">((ref_diam+offset_diam)/2)/(12*3.281)</f>
        <v>0.761962816214569</v>
      </c>
      <c r="N86" s="8"/>
      <c r="O86" s="8" t="n">
        <f aca="false">(J86-M86-surface_margin)/(scaling_factor*(SQRT(K86^2+L86^2+sigma_pa^2)))</f>
        <v>4.41817015573961</v>
      </c>
    </row>
    <row r="87" customFormat="false" ht="15" hidden="false" customHeight="false" outlineLevel="0" collapsed="false">
      <c r="A87" s="0" t="n">
        <v>2430</v>
      </c>
      <c r="B87" s="8" t="n">
        <v>1869.79</v>
      </c>
      <c r="C87" s="8" t="n">
        <v>-939</v>
      </c>
      <c r="D87" s="8" t="n">
        <v>0</v>
      </c>
      <c r="E87" s="8" t="n">
        <v>2775</v>
      </c>
      <c r="F87" s="8" t="n">
        <v>1899.86</v>
      </c>
      <c r="G87" s="8" t="n">
        <v>-1018.09</v>
      </c>
      <c r="H87" s="8" t="n">
        <v>55.23</v>
      </c>
      <c r="I87" s="8" t="n">
        <v>145.071</v>
      </c>
      <c r="J87" s="8" t="n">
        <v>101.05</v>
      </c>
      <c r="K87" s="9" t="n">
        <v>5.7401</v>
      </c>
      <c r="L87" s="9" t="n">
        <v>7.5667</v>
      </c>
      <c r="M87" s="10" t="n">
        <f aca="false">((ref_diam+offset_diam)/2)/(12*3.281)</f>
        <v>0.761962816214569</v>
      </c>
      <c r="N87" s="8"/>
      <c r="O87" s="8" t="n">
        <f aca="false">(J87-M87-surface_margin)/(scaling_factor*(SQRT(K87^2+L87^2+sigma_pa^2)))</f>
        <v>3.00377112379722</v>
      </c>
    </row>
    <row r="88" customFormat="false" ht="15" hidden="false" customHeight="false" outlineLevel="0" collapsed="false">
      <c r="A88" s="0" t="n">
        <v>2460</v>
      </c>
      <c r="B88" s="8" t="n">
        <v>1872.41</v>
      </c>
      <c r="C88" s="8" t="n">
        <v>-968.89</v>
      </c>
      <c r="D88" s="8" t="n">
        <v>0</v>
      </c>
      <c r="E88" s="8" t="n">
        <v>2775</v>
      </c>
      <c r="F88" s="8" t="n">
        <v>1899.86</v>
      </c>
      <c r="G88" s="8" t="n">
        <v>-1018.09</v>
      </c>
      <c r="H88" s="8" t="n">
        <v>55.23</v>
      </c>
      <c r="I88" s="8" t="n">
        <v>131.695</v>
      </c>
      <c r="J88" s="8" t="n">
        <v>78.9</v>
      </c>
      <c r="K88" s="9" t="n">
        <v>7.1326</v>
      </c>
      <c r="L88" s="9" t="n">
        <v>9.1918</v>
      </c>
      <c r="M88" s="10" t="n">
        <f aca="false">((ref_diam+offset_diam)/2)/(12*3.281)</f>
        <v>0.761962816214569</v>
      </c>
      <c r="N88" s="8"/>
      <c r="O88" s="8" t="n">
        <f aca="false">(J88-M88-surface_margin)/(scaling_factor*(SQRT(K88^2+L88^2+sigma_pa^2)))</f>
        <v>1.90973407704361</v>
      </c>
    </row>
    <row r="89" customFormat="false" ht="15" hidden="false" customHeight="false" outlineLevel="0" collapsed="false">
      <c r="A89" s="0" t="n">
        <v>2490</v>
      </c>
      <c r="B89" s="8" t="n">
        <v>1875.02</v>
      </c>
      <c r="C89" s="8" t="n">
        <v>-998.77</v>
      </c>
      <c r="D89" s="8" t="n">
        <v>0</v>
      </c>
      <c r="E89" s="8" t="n">
        <v>2775</v>
      </c>
      <c r="F89" s="8" t="n">
        <v>1899.86</v>
      </c>
      <c r="G89" s="8" t="n">
        <v>-1018.09</v>
      </c>
      <c r="H89" s="8" t="n">
        <v>55.23</v>
      </c>
      <c r="I89" s="8" t="n">
        <v>109.278</v>
      </c>
      <c r="J89" s="8" t="n">
        <v>63.57</v>
      </c>
      <c r="K89" s="9" t="n">
        <v>8.8709</v>
      </c>
      <c r="L89" s="9" t="n">
        <v>11.0718</v>
      </c>
      <c r="M89" s="10" t="n">
        <f aca="false">((ref_diam+offset_diam)/2)/(12*3.281)</f>
        <v>0.761962816214569</v>
      </c>
      <c r="N89" s="8"/>
      <c r="O89" s="8" t="n">
        <f aca="false">(J89-M89-surface_margin)/(scaling_factor*(SQRT(K89^2+L89^2+sigma_pa^2)))</f>
        <v>1.25805760460893</v>
      </c>
    </row>
    <row r="90" customFormat="false" ht="15" hidden="false" customHeight="false" outlineLevel="0" collapsed="false">
      <c r="A90" s="0" t="n">
        <v>2520</v>
      </c>
      <c r="B90" s="8" t="n">
        <v>1877.64</v>
      </c>
      <c r="C90" s="8" t="n">
        <v>-1028.66</v>
      </c>
      <c r="D90" s="8" t="n">
        <v>0</v>
      </c>
      <c r="E90" s="8" t="n">
        <v>2764.46</v>
      </c>
      <c r="F90" s="8" t="n">
        <v>1898.94</v>
      </c>
      <c r="G90" s="8" t="n">
        <v>-1028.58</v>
      </c>
      <c r="H90" s="8" t="n">
        <v>55.6</v>
      </c>
      <c r="I90" s="8" t="n">
        <v>89.921</v>
      </c>
      <c r="J90" s="8" t="n">
        <v>59.54</v>
      </c>
      <c r="K90" s="9" t="n">
        <v>9.7877</v>
      </c>
      <c r="L90" s="9" t="n">
        <v>11.7249</v>
      </c>
      <c r="M90" s="10" t="n">
        <f aca="false">((ref_diam+offset_diam)/2)/(12*3.281)</f>
        <v>0.761962816214569</v>
      </c>
      <c r="N90" s="8"/>
      <c r="O90" s="8" t="n">
        <f aca="false">(J90-M90-surface_margin)/(scaling_factor*(SQRT(K90^2+L90^2+sigma_pa^2)))</f>
        <v>1.09335328799257</v>
      </c>
    </row>
    <row r="91" customFormat="false" ht="15" hidden="false" customHeight="false" outlineLevel="0" collapsed="false">
      <c r="A91" s="0" t="n">
        <v>2550</v>
      </c>
      <c r="B91" s="8" t="n">
        <v>1880.25</v>
      </c>
      <c r="C91" s="8" t="n">
        <v>-1058.55</v>
      </c>
      <c r="D91" s="8" t="n">
        <v>0</v>
      </c>
      <c r="E91" s="8" t="n">
        <v>2734.94</v>
      </c>
      <c r="F91" s="8" t="n">
        <v>1896.37</v>
      </c>
      <c r="G91" s="8" t="n">
        <v>-1057.98</v>
      </c>
      <c r="H91" s="8" t="n">
        <v>56.63</v>
      </c>
      <c r="I91" s="8" t="n">
        <v>89.427</v>
      </c>
      <c r="J91" s="8" t="n">
        <v>58.88</v>
      </c>
      <c r="K91" s="9" t="n">
        <v>10.3073</v>
      </c>
      <c r="L91" s="9" t="n">
        <v>11.7606</v>
      </c>
      <c r="M91" s="10" t="n">
        <f aca="false">((ref_diam+offset_diam)/2)/(12*3.281)</f>
        <v>0.761962816214569</v>
      </c>
      <c r="N91" s="8"/>
      <c r="O91" s="8" t="n">
        <f aca="false">(J91-M91-surface_margin)/(scaling_factor*(SQRT(K91^2+L91^2+sigma_pa^2)))</f>
        <v>1.05581466446979</v>
      </c>
    </row>
    <row r="92" customFormat="false" ht="15" hidden="false" customHeight="false" outlineLevel="0" collapsed="false">
      <c r="A92" s="0" t="n">
        <v>2580</v>
      </c>
      <c r="B92" s="8" t="n">
        <v>1882.87</v>
      </c>
      <c r="C92" s="8" t="n">
        <v>-1088.43</v>
      </c>
      <c r="D92" s="8" t="n">
        <v>0</v>
      </c>
      <c r="E92" s="8" t="n">
        <v>2705.41</v>
      </c>
      <c r="F92" s="8" t="n">
        <v>1893.8</v>
      </c>
      <c r="G92" s="8" t="n">
        <v>-1087.37</v>
      </c>
      <c r="H92" s="8" t="n">
        <v>57.65</v>
      </c>
      <c r="I92" s="8" t="n">
        <v>88.95</v>
      </c>
      <c r="J92" s="8" t="n">
        <v>58.69</v>
      </c>
      <c r="K92" s="9" t="n">
        <v>10.77</v>
      </c>
      <c r="L92" s="9" t="n">
        <v>11.7104</v>
      </c>
      <c r="M92" s="10" t="n">
        <f aca="false">((ref_diam+offset_diam)/2)/(12*3.281)</f>
        <v>0.761962816214569</v>
      </c>
      <c r="N92" s="8"/>
      <c r="O92" s="8" t="n">
        <f aca="false">(J92-M92-surface_margin)/(scaling_factor*(SQRT(K92^2+L92^2+sigma_pa^2)))</f>
        <v>1.03438622883048</v>
      </c>
    </row>
    <row r="93" customFormat="false" ht="15" hidden="false" customHeight="false" outlineLevel="0" collapsed="false">
      <c r="A93" s="0" t="n">
        <v>2610</v>
      </c>
      <c r="B93" s="8" t="n">
        <v>1885.48</v>
      </c>
      <c r="C93" s="8" t="n">
        <v>-1118.32</v>
      </c>
      <c r="D93" s="8" t="n">
        <v>0</v>
      </c>
      <c r="E93" s="8" t="n">
        <v>2675.88</v>
      </c>
      <c r="F93" s="8" t="n">
        <v>1891.22</v>
      </c>
      <c r="G93" s="8" t="n">
        <v>-1116.77</v>
      </c>
      <c r="H93" s="8" t="n">
        <v>58.68</v>
      </c>
      <c r="I93" s="8" t="n">
        <v>88.49</v>
      </c>
      <c r="J93" s="8" t="n">
        <v>58.98</v>
      </c>
      <c r="K93" s="9" t="n">
        <v>11.1637</v>
      </c>
      <c r="L93" s="9" t="n">
        <v>11.5719</v>
      </c>
      <c r="M93" s="10" t="n">
        <f aca="false">((ref_diam+offset_diam)/2)/(12*3.281)</f>
        <v>0.761962816214569</v>
      </c>
      <c r="N93" s="8"/>
      <c r="O93" s="8" t="n">
        <f aca="false">(J93-M93-surface_margin)/(scaling_factor*(SQRT(K93^2+L93^2+sigma_pa^2)))</f>
        <v>1.02866628661648</v>
      </c>
    </row>
    <row r="94" customFormat="false" ht="15" hidden="false" customHeight="false" outlineLevel="0" collapsed="false">
      <c r="A94" s="0" t="n">
        <v>2640</v>
      </c>
      <c r="B94" s="8" t="n">
        <v>1888.09</v>
      </c>
      <c r="C94" s="8" t="n">
        <v>-1148.2</v>
      </c>
      <c r="D94" s="8" t="n">
        <v>0</v>
      </c>
      <c r="E94" s="8" t="n">
        <v>2646.36</v>
      </c>
      <c r="F94" s="8" t="n">
        <v>1888.65</v>
      </c>
      <c r="G94" s="8" t="n">
        <v>-1146.17</v>
      </c>
      <c r="H94" s="8" t="n">
        <v>59.71</v>
      </c>
      <c r="I94" s="8" t="n">
        <v>88.046</v>
      </c>
      <c r="J94" s="8" t="n">
        <v>59.74</v>
      </c>
      <c r="K94" s="9" t="n">
        <v>11.4818</v>
      </c>
      <c r="L94" s="9" t="n">
        <v>11.3494</v>
      </c>
      <c r="M94" s="10" t="n">
        <f aca="false">((ref_diam+offset_diam)/2)/(12*3.281)</f>
        <v>0.761962816214569</v>
      </c>
      <c r="N94" s="8"/>
      <c r="O94" s="8" t="n">
        <f aca="false">(J94-M94-surface_margin)/(scaling_factor*(SQRT(K94^2+L94^2+sigma_pa^2)))</f>
        <v>1.03795448113824</v>
      </c>
    </row>
    <row r="95" customFormat="false" ht="15" hidden="false" customHeight="false" outlineLevel="0" collapsed="false">
      <c r="A95" s="0" t="n">
        <v>2670</v>
      </c>
      <c r="B95" s="8" t="n">
        <v>1890.71</v>
      </c>
      <c r="C95" s="8" t="n">
        <v>-1178.09</v>
      </c>
      <c r="D95" s="8" t="n">
        <v>0</v>
      </c>
      <c r="E95" s="8" t="n">
        <v>2616.83</v>
      </c>
      <c r="F95" s="8" t="n">
        <v>1886.08</v>
      </c>
      <c r="G95" s="8" t="n">
        <v>-1175.56</v>
      </c>
      <c r="H95" s="8" t="n">
        <v>60.73</v>
      </c>
      <c r="I95" s="8" t="n">
        <v>87.618</v>
      </c>
      <c r="J95" s="8" t="n">
        <v>60.96</v>
      </c>
      <c r="K95" s="9" t="n">
        <v>11.7236</v>
      </c>
      <c r="L95" s="9" t="n">
        <v>11.053</v>
      </c>
      <c r="M95" s="10" t="n">
        <f aca="false">((ref_diam+offset_diam)/2)/(12*3.281)</f>
        <v>0.761962816214569</v>
      </c>
      <c r="N95" s="8"/>
      <c r="O95" s="8" t="n">
        <f aca="false">(J95-M95-surface_margin)/(scaling_factor*(SQRT(K95^2+L95^2+sigma_pa^2)))</f>
        <v>1.0616307460477</v>
      </c>
    </row>
    <row r="96" customFormat="false" ht="15" hidden="false" customHeight="false" outlineLevel="0" collapsed="false">
      <c r="A96" s="0" t="n">
        <v>2700</v>
      </c>
      <c r="B96" s="8" t="n">
        <v>1893.32</v>
      </c>
      <c r="C96" s="8" t="n">
        <v>-1207.97</v>
      </c>
      <c r="D96" s="8" t="n">
        <v>0</v>
      </c>
      <c r="E96" s="8" t="n">
        <v>2587.31</v>
      </c>
      <c r="F96" s="8" t="n">
        <v>1883.5</v>
      </c>
      <c r="G96" s="8" t="n">
        <v>-1204.96</v>
      </c>
      <c r="H96" s="8" t="n">
        <v>61.76</v>
      </c>
      <c r="I96" s="8" t="n">
        <v>87.204</v>
      </c>
      <c r="J96" s="8" t="n">
        <v>62.61</v>
      </c>
      <c r="K96" s="9" t="n">
        <v>11.8937</v>
      </c>
      <c r="L96" s="9" t="n">
        <v>10.6964</v>
      </c>
      <c r="M96" s="10" t="n">
        <f aca="false">((ref_diam+offset_diam)/2)/(12*3.281)</f>
        <v>0.761962816214569</v>
      </c>
      <c r="N96" s="8"/>
      <c r="O96" s="8" t="n">
        <f aca="false">(J96-M96-surface_margin)/(scaling_factor*(SQRT(K96^2+L96^2+sigma_pa^2)))</f>
        <v>1.09880799693771</v>
      </c>
    </row>
    <row r="97" customFormat="false" ht="15" hidden="false" customHeight="false" outlineLevel="0" collapsed="false">
      <c r="A97" s="0" t="n">
        <v>2730</v>
      </c>
      <c r="B97" s="8" t="n">
        <v>1895.94</v>
      </c>
      <c r="C97" s="8" t="n">
        <v>-1237.86</v>
      </c>
      <c r="D97" s="8" t="n">
        <v>0</v>
      </c>
      <c r="E97" s="8" t="n">
        <v>2557.78</v>
      </c>
      <c r="F97" s="8" t="n">
        <v>1880.93</v>
      </c>
      <c r="G97" s="8" t="n">
        <v>-1234.35</v>
      </c>
      <c r="H97" s="8" t="n">
        <v>62.79</v>
      </c>
      <c r="I97" s="8" t="n">
        <v>86.803</v>
      </c>
      <c r="J97" s="8" t="n">
        <v>64.65</v>
      </c>
      <c r="K97" s="9" t="n">
        <v>12.0006</v>
      </c>
      <c r="L97" s="9" t="n">
        <v>10.2954</v>
      </c>
      <c r="M97" s="10" t="n">
        <f aca="false">((ref_diam+offset_diam)/2)/(12*3.281)</f>
        <v>0.761962816214569</v>
      </c>
      <c r="N97" s="8"/>
      <c r="O97" s="8" t="n">
        <f aca="false">(J97-M97-surface_margin)/(scaling_factor*(SQRT(K97^2+L97^2+sigma_pa^2)))</f>
        <v>1.14844962095322</v>
      </c>
    </row>
    <row r="98" customFormat="false" ht="15" hidden="false" customHeight="false" outlineLevel="0" collapsed="false">
      <c r="A98" s="0" t="n">
        <v>2760</v>
      </c>
      <c r="B98" s="8" t="n">
        <v>1898.55</v>
      </c>
      <c r="C98" s="8" t="n">
        <v>-1267.75</v>
      </c>
      <c r="D98" s="8" t="n">
        <v>0</v>
      </c>
      <c r="E98" s="8" t="n">
        <v>2528.25</v>
      </c>
      <c r="F98" s="8" t="n">
        <v>1878.36</v>
      </c>
      <c r="G98" s="8" t="n">
        <v>-1263.75</v>
      </c>
      <c r="H98" s="8" t="n">
        <v>63.81</v>
      </c>
      <c r="I98" s="8" t="n">
        <v>86.416</v>
      </c>
      <c r="J98" s="8" t="n">
        <v>67.05</v>
      </c>
      <c r="K98" s="9" t="n">
        <v>12.055</v>
      </c>
      <c r="L98" s="9" t="n">
        <v>9.8651</v>
      </c>
      <c r="M98" s="10" t="n">
        <f aca="false">((ref_diam+offset_diam)/2)/(12*3.281)</f>
        <v>0.761962816214569</v>
      </c>
      <c r="N98" s="8"/>
      <c r="O98" s="8" t="n">
        <f aca="false">(J98-M98-surface_margin)/(scaling_factor*(SQRT(K98^2+L98^2+sigma_pa^2)))</f>
        <v>1.20973283131986</v>
      </c>
    </row>
    <row r="99" customFormat="false" ht="15" hidden="false" customHeight="false" outlineLevel="0" collapsed="false">
      <c r="A99" s="0" t="n">
        <v>2790</v>
      </c>
      <c r="B99" s="8" t="n">
        <v>1900.91</v>
      </c>
      <c r="C99" s="8" t="n">
        <v>-1297.65</v>
      </c>
      <c r="D99" s="8" t="n">
        <v>0</v>
      </c>
      <c r="E99" s="8" t="n">
        <v>2498.68</v>
      </c>
      <c r="F99" s="8" t="n">
        <v>1875.78</v>
      </c>
      <c r="G99" s="8" t="n">
        <v>-1293.19</v>
      </c>
      <c r="H99" s="8" t="n">
        <v>64.84</v>
      </c>
      <c r="I99" s="8" t="n">
        <v>86.062</v>
      </c>
      <c r="J99" s="8" t="n">
        <v>69.68</v>
      </c>
      <c r="K99" s="9" t="n">
        <v>12.0825</v>
      </c>
      <c r="L99" s="9" t="n">
        <v>9.4296</v>
      </c>
      <c r="M99" s="10" t="n">
        <f aca="false">((ref_diam+offset_diam)/2)/(12*3.281)</f>
        <v>0.761962816214569</v>
      </c>
      <c r="N99" s="8"/>
      <c r="O99" s="8" t="n">
        <f aca="false">(J99-M99-surface_margin)/(scaling_factor*(SQRT(K99^2+L99^2+sigma_pa^2)))</f>
        <v>1.27847992000531</v>
      </c>
    </row>
    <row r="100" customFormat="false" ht="15" hidden="false" customHeight="false" outlineLevel="0" collapsed="false">
      <c r="A100" s="0" t="n">
        <v>2820</v>
      </c>
      <c r="B100" s="8" t="n">
        <v>1902.48</v>
      </c>
      <c r="C100" s="8" t="n">
        <v>-1327.61</v>
      </c>
      <c r="D100" s="8" t="n">
        <v>0</v>
      </c>
      <c r="E100" s="8" t="n">
        <v>2469</v>
      </c>
      <c r="F100" s="8" t="n">
        <v>1873.19</v>
      </c>
      <c r="G100" s="8" t="n">
        <v>-1322.75</v>
      </c>
      <c r="H100" s="8" t="n">
        <v>65.87</v>
      </c>
      <c r="I100" s="8" t="n">
        <v>85.777</v>
      </c>
      <c r="J100" s="8" t="n">
        <v>72.25</v>
      </c>
      <c r="K100" s="9" t="n">
        <v>12.1283</v>
      </c>
      <c r="L100" s="9" t="n">
        <v>9.0229</v>
      </c>
      <c r="M100" s="10" t="n">
        <f aca="false">((ref_diam+offset_diam)/2)/(12*3.281)</f>
        <v>0.761962816214569</v>
      </c>
      <c r="N100" s="8"/>
      <c r="O100" s="8" t="n">
        <f aca="false">(J100-M100-surface_margin)/(scaling_factor*(SQRT(K100^2+L100^2+sigma_pa^2)))</f>
        <v>1.34477758955963</v>
      </c>
    </row>
    <row r="101" customFormat="false" ht="15" hidden="false" customHeight="false" outlineLevel="0" collapsed="false">
      <c r="A101" s="0" t="n">
        <v>2850</v>
      </c>
      <c r="B101" s="8" t="n">
        <v>1903</v>
      </c>
      <c r="C101" s="8" t="n">
        <v>-1357.6</v>
      </c>
      <c r="D101" s="8" t="n">
        <v>0</v>
      </c>
      <c r="E101" s="8" t="n">
        <v>2439.18</v>
      </c>
      <c r="F101" s="8" t="n">
        <v>1870.59</v>
      </c>
      <c r="G101" s="8" t="n">
        <v>-1352.43</v>
      </c>
      <c r="H101" s="8" t="n">
        <v>66.91</v>
      </c>
      <c r="I101" s="8" t="n">
        <v>85.579</v>
      </c>
      <c r="J101" s="8" t="n">
        <v>74.53</v>
      </c>
      <c r="K101" s="9" t="n">
        <v>12.2241</v>
      </c>
      <c r="L101" s="9" t="n">
        <v>8.6642</v>
      </c>
      <c r="M101" s="10" t="n">
        <f aca="false">((ref_diam+offset_diam)/2)/(12*3.281)</f>
        <v>0.761962816214569</v>
      </c>
      <c r="N101" s="8"/>
      <c r="O101" s="8" t="n">
        <f aca="false">(J101-M101-surface_margin)/(scaling_factor*(SQRT(K101^2+L101^2+sigma_pa^2)))</f>
        <v>1.4001786720737</v>
      </c>
    </row>
    <row r="102" customFormat="false" ht="15" hidden="false" customHeight="false" outlineLevel="0" collapsed="false">
      <c r="A102" s="0" t="n">
        <v>2880</v>
      </c>
      <c r="B102" s="8" t="n">
        <v>1903</v>
      </c>
      <c r="C102" s="8" t="n">
        <v>-1387.6</v>
      </c>
      <c r="D102" s="8" t="n">
        <v>0</v>
      </c>
      <c r="E102" s="8" t="n">
        <v>2409.31</v>
      </c>
      <c r="F102" s="8" t="n">
        <v>1867.99</v>
      </c>
      <c r="G102" s="8" t="n">
        <v>-1382.17</v>
      </c>
      <c r="H102" s="8" t="n">
        <v>67.95</v>
      </c>
      <c r="I102" s="8" t="n">
        <v>85.424</v>
      </c>
      <c r="J102" s="8" t="n">
        <v>76.63</v>
      </c>
      <c r="K102" s="9" t="n">
        <v>12.3467</v>
      </c>
      <c r="L102" s="9" t="n">
        <v>8.3337</v>
      </c>
      <c r="M102" s="10" t="n">
        <f aca="false">((ref_diam+offset_diam)/2)/(12*3.281)</f>
        <v>0.761962816214569</v>
      </c>
      <c r="N102" s="8"/>
      <c r="O102" s="8" t="n">
        <f aca="false">(J102-M102-surface_margin)/(scaling_factor*(SQRT(K102^2+L102^2+sigma_pa^2)))</f>
        <v>1.4486223860811</v>
      </c>
    </row>
    <row r="103" customFormat="false" ht="15" hidden="false" customHeight="false" outlineLevel="0" collapsed="false">
      <c r="A103" s="0" t="n">
        <v>2910</v>
      </c>
      <c r="B103" s="8" t="n">
        <v>1903</v>
      </c>
      <c r="C103" s="8" t="n">
        <v>-1417.6</v>
      </c>
      <c r="D103" s="8" t="n">
        <v>0</v>
      </c>
      <c r="E103" s="8" t="n">
        <v>2379.44</v>
      </c>
      <c r="F103" s="8" t="n">
        <v>1865.39</v>
      </c>
      <c r="G103" s="8" t="n">
        <v>-1411.9</v>
      </c>
      <c r="H103" s="8" t="n">
        <v>68.99</v>
      </c>
      <c r="I103" s="8" t="n">
        <v>85.275</v>
      </c>
      <c r="J103" s="8" t="n">
        <v>78.78</v>
      </c>
      <c r="K103" s="9" t="n">
        <v>12.466</v>
      </c>
      <c r="L103" s="9" t="n">
        <v>8.01</v>
      </c>
      <c r="M103" s="10" t="n">
        <f aca="false">((ref_diam+offset_diam)/2)/(12*3.281)</f>
        <v>0.761962816214569</v>
      </c>
      <c r="N103" s="8"/>
      <c r="O103" s="8" t="n">
        <f aca="false">(J103-M103-surface_margin)/(scaling_factor*(SQRT(K103^2+L103^2+sigma_pa^2)))</f>
        <v>1.49771374488242</v>
      </c>
    </row>
    <row r="104" customFormat="false" ht="15" hidden="false" customHeight="false" outlineLevel="0" collapsed="false">
      <c r="A104" s="0" t="n">
        <v>2940</v>
      </c>
      <c r="B104" s="8" t="n">
        <v>1903</v>
      </c>
      <c r="C104" s="8" t="n">
        <v>-1447.6</v>
      </c>
      <c r="D104" s="8" t="n">
        <v>0</v>
      </c>
      <c r="E104" s="8" t="n">
        <v>2349.58</v>
      </c>
      <c r="F104" s="8" t="n">
        <v>1862.78</v>
      </c>
      <c r="G104" s="8" t="n">
        <v>-1441.64</v>
      </c>
      <c r="H104" s="8" t="n">
        <v>70.03</v>
      </c>
      <c r="I104" s="8" t="n">
        <v>85.13</v>
      </c>
      <c r="J104" s="8" t="n">
        <v>80.97</v>
      </c>
      <c r="K104" s="9" t="n">
        <v>12.5827</v>
      </c>
      <c r="L104" s="9" t="n">
        <v>7.6935</v>
      </c>
      <c r="M104" s="10" t="n">
        <f aca="false">((ref_diam+offset_diam)/2)/(12*3.281)</f>
        <v>0.761962816214569</v>
      </c>
      <c r="N104" s="8"/>
      <c r="O104" s="8" t="n">
        <f aca="false">(J104-M104-surface_margin)/(scaling_factor*(SQRT(K104^2+L104^2+sigma_pa^2)))</f>
        <v>1.54713815007941</v>
      </c>
    </row>
  </sheetData>
  <sheetProtection sheet="true" password="dd1b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3" min="3" style="0" width="9.57"/>
  </cols>
  <sheetData>
    <row r="1" customFormat="false" ht="15" hidden="false" customHeight="false" outlineLevel="0" collapsed="false">
      <c r="A1" s="0" t="s">
        <v>33</v>
      </c>
      <c r="B1" s="0" t="s">
        <v>116</v>
      </c>
    </row>
    <row r="3" customFormat="false" ht="15" hidden="false" customHeight="false" outlineLevel="0" collapsed="false">
      <c r="A3" s="0" t="s">
        <v>35</v>
      </c>
    </row>
    <row r="4" customFormat="false" ht="15" hidden="false" customHeight="false" outlineLevel="0" collapsed="false">
      <c r="A4" s="0" t="s">
        <v>37</v>
      </c>
      <c r="B4" s="0" t="s">
        <v>38</v>
      </c>
    </row>
    <row r="5" customFormat="false" ht="15" hidden="false" customHeight="false" outlineLevel="0" collapsed="false">
      <c r="A5" s="0" t="s">
        <v>42</v>
      </c>
      <c r="B5" s="0" t="s">
        <v>43</v>
      </c>
    </row>
    <row r="6" customFormat="false" ht="15" hidden="false" customHeight="false" outlineLevel="0" collapsed="false">
      <c r="A6" s="0" t="s">
        <v>46</v>
      </c>
      <c r="B6" s="0" t="n">
        <v>0.9996</v>
      </c>
    </row>
    <row r="7" customFormat="false" ht="15" hidden="false" customHeight="false" outlineLevel="0" collapsed="false">
      <c r="A7" s="0" t="s">
        <v>49</v>
      </c>
      <c r="B7" s="0" t="s">
        <v>50</v>
      </c>
    </row>
    <row r="9" customFormat="false" ht="15" hidden="false" customHeight="false" outlineLevel="0" collapsed="false">
      <c r="A9" s="0" t="s">
        <v>56</v>
      </c>
      <c r="B9" s="0" t="s">
        <v>57</v>
      </c>
      <c r="C9" s="0" t="s">
        <v>58</v>
      </c>
      <c r="D9" s="0" t="s">
        <v>59</v>
      </c>
      <c r="E9" s="0" t="s">
        <v>60</v>
      </c>
      <c r="F9" s="0" t="s">
        <v>61</v>
      </c>
      <c r="G9" s="0" t="s">
        <v>62</v>
      </c>
    </row>
    <row r="10" customFormat="false" ht="15" hidden="false" customHeight="false" outlineLevel="0" collapsed="false">
      <c r="B10" s="0" t="s">
        <v>63</v>
      </c>
      <c r="C10" s="0" t="s">
        <v>63</v>
      </c>
      <c r="D10" s="0" t="s">
        <v>63</v>
      </c>
      <c r="E10" s="0" t="s">
        <v>63</v>
      </c>
    </row>
    <row r="11" customFormat="false" ht="15" hidden="false" customHeight="false" outlineLevel="0" collapsed="false">
      <c r="B11" s="0" t="n">
        <v>-2300</v>
      </c>
      <c r="C11" s="0" t="n">
        <v>80</v>
      </c>
      <c r="D11" s="0" t="n">
        <v>500079.97</v>
      </c>
      <c r="E11" s="0" t="n">
        <v>6649267.63</v>
      </c>
      <c r="F11" s="0" t="s">
        <v>113</v>
      </c>
      <c r="G11" s="0" t="s">
        <v>117</v>
      </c>
    </row>
    <row r="13" customFormat="false" ht="15" hidden="false" customHeight="false" outlineLevel="0" collapsed="false">
      <c r="A13" s="0" t="s">
        <v>66</v>
      </c>
    </row>
    <row r="14" customFormat="false" ht="15" hidden="false" customHeight="false" outlineLevel="0" collapsed="false">
      <c r="A14" s="0" t="s">
        <v>66</v>
      </c>
    </row>
    <row r="15" customFormat="false" ht="15" hidden="false" customHeight="false" outlineLevel="0" collapsed="false">
      <c r="B15" s="0" t="s">
        <v>67</v>
      </c>
      <c r="C15" s="0" t="s">
        <v>68</v>
      </c>
      <c r="D15" s="0" t="s">
        <v>69</v>
      </c>
      <c r="E15" s="0" t="s">
        <v>70</v>
      </c>
      <c r="F15" s="0" t="s">
        <v>71</v>
      </c>
      <c r="G15" s="0" t="s">
        <v>72</v>
      </c>
      <c r="H15" s="0" t="s">
        <v>73</v>
      </c>
      <c r="I15" s="0" t="s">
        <v>74</v>
      </c>
      <c r="J15" s="0" t="s">
        <v>75</v>
      </c>
    </row>
    <row r="16" customFormat="false" ht="15" hidden="false" customHeight="false" outlineLevel="0" collapsed="false">
      <c r="B16" s="0" t="s">
        <v>63</v>
      </c>
      <c r="C16" s="0" t="s">
        <v>76</v>
      </c>
      <c r="D16" s="0" t="s">
        <v>76</v>
      </c>
      <c r="E16" s="0" t="s">
        <v>63</v>
      </c>
      <c r="F16" s="0" t="s">
        <v>63</v>
      </c>
      <c r="G16" s="0" t="s">
        <v>63</v>
      </c>
    </row>
    <row r="17" customFormat="false" ht="15" hidden="false" customHeight="false" outlineLevel="0" collapsed="false">
      <c r="B17" s="8" t="n">
        <v>0</v>
      </c>
      <c r="C17" s="8" t="n">
        <v>0</v>
      </c>
      <c r="D17" s="8" t="n">
        <v>356</v>
      </c>
      <c r="E17" s="8" t="n">
        <v>0</v>
      </c>
      <c r="F17" s="8" t="n">
        <v>-2300</v>
      </c>
      <c r="G17" s="8" t="n">
        <v>80</v>
      </c>
      <c r="H17" s="9" t="n">
        <v>0</v>
      </c>
      <c r="I17" s="9" t="n">
        <v>0</v>
      </c>
      <c r="J17" s="9" t="n">
        <v>0</v>
      </c>
    </row>
    <row r="18" customFormat="false" ht="15" hidden="false" customHeight="false" outlineLevel="0" collapsed="false">
      <c r="B18" s="8" t="n">
        <v>1</v>
      </c>
      <c r="C18" s="8" t="n">
        <v>0</v>
      </c>
      <c r="D18" s="8" t="n">
        <v>0</v>
      </c>
      <c r="E18" s="8" t="n">
        <v>1</v>
      </c>
      <c r="F18" s="8" t="n">
        <v>-2300</v>
      </c>
      <c r="G18" s="8" t="n">
        <v>80</v>
      </c>
      <c r="H18" s="9" t="n">
        <v>0.0018</v>
      </c>
      <c r="I18" s="9" t="n">
        <v>0.0018</v>
      </c>
      <c r="J18" s="9" t="n">
        <v>0.35</v>
      </c>
    </row>
    <row r="19" customFormat="false" ht="15" hidden="false" customHeight="false" outlineLevel="0" collapsed="false">
      <c r="B19" s="8" t="n">
        <v>30</v>
      </c>
      <c r="C19" s="8" t="n">
        <v>0</v>
      </c>
      <c r="D19" s="8" t="n">
        <v>356</v>
      </c>
      <c r="E19" s="8" t="n">
        <v>30</v>
      </c>
      <c r="F19" s="8" t="n">
        <v>-2300</v>
      </c>
      <c r="G19" s="8" t="n">
        <v>80</v>
      </c>
      <c r="H19" s="9" t="n">
        <v>0.0538</v>
      </c>
      <c r="I19" s="9" t="n">
        <v>0.0538</v>
      </c>
      <c r="J19" s="9" t="n">
        <v>0.3504</v>
      </c>
    </row>
    <row r="20" customFormat="false" ht="15" hidden="false" customHeight="false" outlineLevel="0" collapsed="false">
      <c r="B20" s="8" t="n">
        <v>60</v>
      </c>
      <c r="C20" s="8" t="n">
        <v>0</v>
      </c>
      <c r="D20" s="8" t="n">
        <v>356</v>
      </c>
      <c r="E20" s="8" t="n">
        <v>60</v>
      </c>
      <c r="F20" s="8" t="n">
        <v>-2300</v>
      </c>
      <c r="G20" s="8" t="n">
        <v>80</v>
      </c>
      <c r="H20" s="9" t="n">
        <v>0.1075</v>
      </c>
      <c r="I20" s="9" t="n">
        <v>0.1075</v>
      </c>
      <c r="J20" s="9" t="n">
        <v>0.3516</v>
      </c>
    </row>
    <row r="21" customFormat="false" ht="15" hidden="false" customHeight="false" outlineLevel="0" collapsed="false">
      <c r="B21" s="8" t="n">
        <v>90</v>
      </c>
      <c r="C21" s="8" t="n">
        <v>0</v>
      </c>
      <c r="D21" s="8" t="n">
        <v>356</v>
      </c>
      <c r="E21" s="8" t="n">
        <v>90</v>
      </c>
      <c r="F21" s="8" t="n">
        <v>-2300</v>
      </c>
      <c r="G21" s="8" t="n">
        <v>80</v>
      </c>
      <c r="H21" s="9" t="n">
        <v>0.1613</v>
      </c>
      <c r="I21" s="9" t="n">
        <v>0.1613</v>
      </c>
      <c r="J21" s="9" t="n">
        <v>0.3536</v>
      </c>
    </row>
    <row r="22" customFormat="false" ht="15" hidden="false" customHeight="false" outlineLevel="0" collapsed="false">
      <c r="B22" s="8" t="n">
        <v>120</v>
      </c>
      <c r="C22" s="8" t="n">
        <v>0</v>
      </c>
      <c r="D22" s="8" t="n">
        <v>356</v>
      </c>
      <c r="E22" s="8" t="n">
        <v>120</v>
      </c>
      <c r="F22" s="8" t="n">
        <v>-2300</v>
      </c>
      <c r="G22" s="8" t="n">
        <v>80</v>
      </c>
      <c r="H22" s="9" t="n">
        <v>0.2151</v>
      </c>
      <c r="I22" s="9" t="n">
        <v>0.2151</v>
      </c>
      <c r="J22" s="9" t="n">
        <v>0.3564</v>
      </c>
    </row>
    <row r="23" customFormat="false" ht="15" hidden="false" customHeight="false" outlineLevel="0" collapsed="false">
      <c r="B23" s="8" t="n">
        <v>150</v>
      </c>
      <c r="C23" s="8" t="n">
        <v>0</v>
      </c>
      <c r="D23" s="8" t="n">
        <v>356</v>
      </c>
      <c r="E23" s="8" t="n">
        <v>150</v>
      </c>
      <c r="F23" s="8" t="n">
        <v>-2300</v>
      </c>
      <c r="G23" s="8" t="n">
        <v>80</v>
      </c>
      <c r="H23" s="9" t="n">
        <v>0.2689</v>
      </c>
      <c r="I23" s="9" t="n">
        <v>0.2689</v>
      </c>
      <c r="J23" s="9" t="n">
        <v>0.36</v>
      </c>
    </row>
    <row r="24" customFormat="false" ht="15" hidden="false" customHeight="false" outlineLevel="0" collapsed="false">
      <c r="B24" s="8" t="n">
        <v>180</v>
      </c>
      <c r="C24" s="8" t="n">
        <v>0</v>
      </c>
      <c r="D24" s="8" t="n">
        <v>356</v>
      </c>
      <c r="E24" s="8" t="n">
        <v>180</v>
      </c>
      <c r="F24" s="8" t="n">
        <v>-2300</v>
      </c>
      <c r="G24" s="8" t="n">
        <v>80</v>
      </c>
      <c r="H24" s="9" t="n">
        <v>0.3226</v>
      </c>
      <c r="I24" s="9" t="n">
        <v>0.3226</v>
      </c>
      <c r="J24" s="9" t="n">
        <v>0.3643</v>
      </c>
    </row>
    <row r="25" customFormat="false" ht="15" hidden="false" customHeight="false" outlineLevel="0" collapsed="false">
      <c r="B25" s="8" t="n">
        <v>210</v>
      </c>
      <c r="C25" s="8" t="n">
        <v>0</v>
      </c>
      <c r="D25" s="8" t="n">
        <v>356</v>
      </c>
      <c r="E25" s="8" t="n">
        <v>210</v>
      </c>
      <c r="F25" s="8" t="n">
        <v>-2300</v>
      </c>
      <c r="G25" s="8" t="n">
        <v>80</v>
      </c>
      <c r="H25" s="9" t="n">
        <v>0.3764</v>
      </c>
      <c r="I25" s="9" t="n">
        <v>0.3764</v>
      </c>
      <c r="J25" s="9" t="n">
        <v>0.3694</v>
      </c>
    </row>
    <row r="26" customFormat="false" ht="15" hidden="false" customHeight="false" outlineLevel="0" collapsed="false">
      <c r="B26" s="8" t="n">
        <v>240</v>
      </c>
      <c r="C26" s="8" t="n">
        <v>0</v>
      </c>
      <c r="D26" s="8" t="n">
        <v>356</v>
      </c>
      <c r="E26" s="8" t="n">
        <v>240</v>
      </c>
      <c r="F26" s="8" t="n">
        <v>-2300</v>
      </c>
      <c r="G26" s="8" t="n">
        <v>80</v>
      </c>
      <c r="H26" s="9" t="n">
        <v>0.4302</v>
      </c>
      <c r="I26" s="9" t="n">
        <v>0.4302</v>
      </c>
      <c r="J26" s="9" t="n">
        <v>0.3752</v>
      </c>
    </row>
    <row r="27" customFormat="false" ht="15" hidden="false" customHeight="false" outlineLevel="0" collapsed="false">
      <c r="B27" s="8" t="n">
        <v>270</v>
      </c>
      <c r="C27" s="8" t="n">
        <v>0</v>
      </c>
      <c r="D27" s="8" t="n">
        <v>356</v>
      </c>
      <c r="E27" s="8" t="n">
        <v>270</v>
      </c>
      <c r="F27" s="8" t="n">
        <v>-2300</v>
      </c>
      <c r="G27" s="8" t="n">
        <v>80</v>
      </c>
      <c r="H27" s="9" t="n">
        <v>0.4839</v>
      </c>
      <c r="I27" s="9" t="n">
        <v>0.4839</v>
      </c>
      <c r="J27" s="9" t="n">
        <v>0.3817</v>
      </c>
    </row>
    <row r="28" customFormat="false" ht="15" hidden="false" customHeight="false" outlineLevel="0" collapsed="false">
      <c r="B28" s="8" t="n">
        <v>300</v>
      </c>
      <c r="C28" s="8" t="n">
        <v>0</v>
      </c>
      <c r="D28" s="8" t="n">
        <v>356</v>
      </c>
      <c r="E28" s="8" t="n">
        <v>300</v>
      </c>
      <c r="F28" s="8" t="n">
        <v>-2300</v>
      </c>
      <c r="G28" s="8" t="n">
        <v>80</v>
      </c>
      <c r="H28" s="9" t="n">
        <v>0.5377</v>
      </c>
      <c r="I28" s="9" t="n">
        <v>0.5377</v>
      </c>
      <c r="J28" s="9" t="n">
        <v>0.3889</v>
      </c>
    </row>
    <row r="29" customFormat="false" ht="15" hidden="false" customHeight="false" outlineLevel="0" collapsed="false">
      <c r="B29" s="8" t="n">
        <v>330</v>
      </c>
      <c r="C29" s="8" t="n">
        <v>0</v>
      </c>
      <c r="D29" s="8" t="n">
        <v>356</v>
      </c>
      <c r="E29" s="8" t="n">
        <v>330</v>
      </c>
      <c r="F29" s="8" t="n">
        <v>-2300</v>
      </c>
      <c r="G29" s="8" t="n">
        <v>80</v>
      </c>
      <c r="H29" s="9" t="n">
        <v>0.5915</v>
      </c>
      <c r="I29" s="9" t="n">
        <v>0.5915</v>
      </c>
      <c r="J29" s="9" t="n">
        <v>0.3967</v>
      </c>
    </row>
    <row r="30" customFormat="false" ht="15" hidden="false" customHeight="false" outlineLevel="0" collapsed="false">
      <c r="B30" s="8" t="n">
        <v>360</v>
      </c>
      <c r="C30" s="8" t="n">
        <v>0</v>
      </c>
      <c r="D30" s="8" t="n">
        <v>356</v>
      </c>
      <c r="E30" s="8" t="n">
        <v>360</v>
      </c>
      <c r="F30" s="8" t="n">
        <v>-2300</v>
      </c>
      <c r="G30" s="8" t="n">
        <v>80</v>
      </c>
      <c r="H30" s="9" t="n">
        <v>0.6452</v>
      </c>
      <c r="I30" s="9" t="n">
        <v>0.6452</v>
      </c>
      <c r="J30" s="9" t="n">
        <v>0.4052</v>
      </c>
    </row>
    <row r="31" customFormat="false" ht="15" hidden="false" customHeight="false" outlineLevel="0" collapsed="false">
      <c r="B31" s="8" t="n">
        <v>390</v>
      </c>
      <c r="C31" s="8" t="n">
        <v>0</v>
      </c>
      <c r="D31" s="8" t="n">
        <v>356</v>
      </c>
      <c r="E31" s="8" t="n">
        <v>390</v>
      </c>
      <c r="F31" s="8" t="n">
        <v>-2300</v>
      </c>
      <c r="G31" s="8" t="n">
        <v>80</v>
      </c>
      <c r="H31" s="9" t="n">
        <v>0.699</v>
      </c>
      <c r="I31" s="9" t="n">
        <v>0.699</v>
      </c>
      <c r="J31" s="9" t="n">
        <v>0.4143</v>
      </c>
    </row>
    <row r="32" customFormat="false" ht="15" hidden="false" customHeight="false" outlineLevel="0" collapsed="false">
      <c r="B32" s="8" t="n">
        <v>420</v>
      </c>
      <c r="C32" s="8" t="n">
        <v>0</v>
      </c>
      <c r="D32" s="8" t="n">
        <v>356</v>
      </c>
      <c r="E32" s="8" t="n">
        <v>420</v>
      </c>
      <c r="F32" s="8" t="n">
        <v>-2300</v>
      </c>
      <c r="G32" s="8" t="n">
        <v>80</v>
      </c>
      <c r="H32" s="9" t="n">
        <v>0.7528</v>
      </c>
      <c r="I32" s="9" t="n">
        <v>0.7528</v>
      </c>
      <c r="J32" s="9" t="n">
        <v>0.424</v>
      </c>
    </row>
    <row r="33" customFormat="false" ht="15" hidden="false" customHeight="false" outlineLevel="0" collapsed="false">
      <c r="B33" s="8" t="n">
        <v>450</v>
      </c>
      <c r="C33" s="8" t="n">
        <v>0</v>
      </c>
      <c r="D33" s="8" t="n">
        <v>356</v>
      </c>
      <c r="E33" s="8" t="n">
        <v>450</v>
      </c>
      <c r="F33" s="8" t="n">
        <v>-2300</v>
      </c>
      <c r="G33" s="8" t="n">
        <v>80</v>
      </c>
      <c r="H33" s="9" t="n">
        <v>0.8066</v>
      </c>
      <c r="I33" s="9" t="n">
        <v>0.8066</v>
      </c>
      <c r="J33" s="9" t="n">
        <v>0.4342</v>
      </c>
    </row>
    <row r="34" customFormat="false" ht="15" hidden="false" customHeight="false" outlineLevel="0" collapsed="false">
      <c r="B34" s="8" t="n">
        <v>480</v>
      </c>
      <c r="C34" s="8" t="n">
        <v>0</v>
      </c>
      <c r="D34" s="8" t="n">
        <v>356</v>
      </c>
      <c r="E34" s="8" t="n">
        <v>480</v>
      </c>
      <c r="F34" s="8" t="n">
        <v>-2300</v>
      </c>
      <c r="G34" s="8" t="n">
        <v>80</v>
      </c>
      <c r="H34" s="9" t="n">
        <v>0.8603</v>
      </c>
      <c r="I34" s="9" t="n">
        <v>0.8603</v>
      </c>
      <c r="J34" s="9" t="n">
        <v>0.4451</v>
      </c>
    </row>
    <row r="35" customFormat="false" ht="15" hidden="false" customHeight="false" outlineLevel="0" collapsed="false">
      <c r="B35" s="8" t="n">
        <v>510</v>
      </c>
      <c r="C35" s="8" t="n">
        <v>0</v>
      </c>
      <c r="D35" s="8" t="n">
        <v>356</v>
      </c>
      <c r="E35" s="8" t="n">
        <v>510</v>
      </c>
      <c r="F35" s="8" t="n">
        <v>-2300</v>
      </c>
      <c r="G35" s="8" t="n">
        <v>80</v>
      </c>
      <c r="H35" s="9" t="n">
        <v>0.9141</v>
      </c>
      <c r="I35" s="9" t="n">
        <v>0.9141</v>
      </c>
      <c r="J35" s="9" t="n">
        <v>0.4564</v>
      </c>
    </row>
    <row r="36" customFormat="false" ht="15" hidden="false" customHeight="false" outlineLevel="0" collapsed="false">
      <c r="B36" s="8" t="n">
        <v>540</v>
      </c>
      <c r="C36" s="8" t="n">
        <v>0</v>
      </c>
      <c r="D36" s="8" t="n">
        <v>356</v>
      </c>
      <c r="E36" s="8" t="n">
        <v>540</v>
      </c>
      <c r="F36" s="8" t="n">
        <v>-2300</v>
      </c>
      <c r="G36" s="8" t="n">
        <v>80</v>
      </c>
      <c r="H36" s="9" t="n">
        <v>0.9679</v>
      </c>
      <c r="I36" s="9" t="n">
        <v>0.9679</v>
      </c>
      <c r="J36" s="9" t="n">
        <v>0.4683</v>
      </c>
    </row>
    <row r="37" customFormat="false" ht="15" hidden="false" customHeight="false" outlineLevel="0" collapsed="false">
      <c r="B37" s="8" t="n">
        <v>570</v>
      </c>
      <c r="C37" s="8" t="n">
        <v>0</v>
      </c>
      <c r="D37" s="8" t="n">
        <v>356</v>
      </c>
      <c r="E37" s="8" t="n">
        <v>570</v>
      </c>
      <c r="F37" s="8" t="n">
        <v>-2300</v>
      </c>
      <c r="G37" s="8" t="n">
        <v>80</v>
      </c>
      <c r="H37" s="9" t="n">
        <v>1.0216</v>
      </c>
      <c r="I37" s="9" t="n">
        <v>1.0216</v>
      </c>
      <c r="J37" s="9" t="n">
        <v>0.4806</v>
      </c>
    </row>
    <row r="38" customFormat="false" ht="15" hidden="false" customHeight="false" outlineLevel="0" collapsed="false">
      <c r="B38" s="8" t="n">
        <v>600</v>
      </c>
      <c r="C38" s="8" t="n">
        <v>0</v>
      </c>
      <c r="D38" s="8" t="n">
        <v>356</v>
      </c>
      <c r="E38" s="8" t="n">
        <v>600</v>
      </c>
      <c r="F38" s="8" t="n">
        <v>-2300</v>
      </c>
      <c r="G38" s="8" t="n">
        <v>80</v>
      </c>
      <c r="H38" s="9" t="n">
        <v>1.0754</v>
      </c>
      <c r="I38" s="9" t="n">
        <v>1.0754</v>
      </c>
      <c r="J38" s="9" t="n">
        <v>0.4935</v>
      </c>
    </row>
    <row r="39" customFormat="false" ht="15" hidden="false" customHeight="false" outlineLevel="0" collapsed="false">
      <c r="B39" s="8" t="n">
        <v>630</v>
      </c>
      <c r="C39" s="8" t="n">
        <v>0</v>
      </c>
      <c r="D39" s="8" t="n">
        <v>356</v>
      </c>
      <c r="E39" s="8" t="n">
        <v>630</v>
      </c>
      <c r="F39" s="8" t="n">
        <v>-2300</v>
      </c>
      <c r="G39" s="8" t="n">
        <v>80</v>
      </c>
      <c r="H39" s="9" t="n">
        <v>1.1292</v>
      </c>
      <c r="I39" s="9" t="n">
        <v>1.1292</v>
      </c>
      <c r="J39" s="9" t="n">
        <v>0.5068</v>
      </c>
    </row>
    <row r="40" customFormat="false" ht="15" hidden="false" customHeight="false" outlineLevel="0" collapsed="false">
      <c r="B40" s="8" t="n">
        <v>660</v>
      </c>
      <c r="C40" s="8" t="n">
        <v>0</v>
      </c>
      <c r="D40" s="8" t="n">
        <v>356</v>
      </c>
      <c r="E40" s="8" t="n">
        <v>660</v>
      </c>
      <c r="F40" s="8" t="n">
        <v>-2300</v>
      </c>
      <c r="G40" s="8" t="n">
        <v>80</v>
      </c>
      <c r="H40" s="9" t="n">
        <v>1.183</v>
      </c>
      <c r="I40" s="9" t="n">
        <v>1.183</v>
      </c>
      <c r="J40" s="9" t="n">
        <v>0.5205</v>
      </c>
    </row>
    <row r="41" customFormat="false" ht="15" hidden="false" customHeight="false" outlineLevel="0" collapsed="false">
      <c r="B41" s="8" t="n">
        <v>690</v>
      </c>
      <c r="C41" s="8" t="n">
        <v>0</v>
      </c>
      <c r="D41" s="8" t="n">
        <v>356</v>
      </c>
      <c r="E41" s="8" t="n">
        <v>690</v>
      </c>
      <c r="F41" s="8" t="n">
        <v>-2300</v>
      </c>
      <c r="G41" s="8" t="n">
        <v>80</v>
      </c>
      <c r="H41" s="9" t="n">
        <v>1.2367</v>
      </c>
      <c r="I41" s="9" t="n">
        <v>1.2367</v>
      </c>
      <c r="J41" s="9" t="n">
        <v>0.5348</v>
      </c>
    </row>
    <row r="42" customFormat="false" ht="15" hidden="false" customHeight="false" outlineLevel="0" collapsed="false">
      <c r="B42" s="8" t="n">
        <v>720</v>
      </c>
      <c r="C42" s="8" t="n">
        <v>0</v>
      </c>
      <c r="D42" s="8" t="n">
        <v>356</v>
      </c>
      <c r="E42" s="8" t="n">
        <v>720</v>
      </c>
      <c r="F42" s="8" t="n">
        <v>-2300</v>
      </c>
      <c r="G42" s="8" t="n">
        <v>80</v>
      </c>
      <c r="H42" s="9" t="n">
        <v>1.2905</v>
      </c>
      <c r="I42" s="9" t="n">
        <v>1.2905</v>
      </c>
      <c r="J42" s="9" t="n">
        <v>0.5494</v>
      </c>
    </row>
    <row r="43" customFormat="false" ht="15" hidden="false" customHeight="false" outlineLevel="0" collapsed="false">
      <c r="B43" s="8" t="n">
        <v>750</v>
      </c>
      <c r="C43" s="8" t="n">
        <v>0</v>
      </c>
      <c r="D43" s="8" t="n">
        <v>356</v>
      </c>
      <c r="E43" s="8" t="n">
        <v>750</v>
      </c>
      <c r="F43" s="8" t="n">
        <v>-2300</v>
      </c>
      <c r="G43" s="8" t="n">
        <v>80</v>
      </c>
      <c r="H43" s="9" t="n">
        <v>1.3443</v>
      </c>
      <c r="I43" s="9" t="n">
        <v>1.3443</v>
      </c>
      <c r="J43" s="9" t="n">
        <v>0.5645</v>
      </c>
    </row>
    <row r="44" customFormat="false" ht="15" hidden="false" customHeight="false" outlineLevel="0" collapsed="false">
      <c r="B44" s="8" t="n">
        <v>780</v>
      </c>
      <c r="C44" s="8" t="n">
        <v>0</v>
      </c>
      <c r="D44" s="8" t="n">
        <v>356</v>
      </c>
      <c r="E44" s="8" t="n">
        <v>780</v>
      </c>
      <c r="F44" s="8" t="n">
        <v>-2300</v>
      </c>
      <c r="G44" s="8" t="n">
        <v>80</v>
      </c>
      <c r="H44" s="9" t="n">
        <v>1.398</v>
      </c>
      <c r="I44" s="9" t="n">
        <v>1.398</v>
      </c>
      <c r="J44" s="9" t="n">
        <v>0.58</v>
      </c>
    </row>
    <row r="45" customFormat="false" ht="15" hidden="false" customHeight="false" outlineLevel="0" collapsed="false">
      <c r="B45" s="8" t="n">
        <v>810</v>
      </c>
      <c r="C45" s="8" t="n">
        <v>0</v>
      </c>
      <c r="D45" s="8" t="n">
        <v>356</v>
      </c>
      <c r="E45" s="8" t="n">
        <v>810</v>
      </c>
      <c r="F45" s="8" t="n">
        <v>-2300</v>
      </c>
      <c r="G45" s="8" t="n">
        <v>80</v>
      </c>
      <c r="H45" s="9" t="n">
        <v>1.4518</v>
      </c>
      <c r="I45" s="9" t="n">
        <v>1.4518</v>
      </c>
      <c r="J45" s="9" t="n">
        <v>0.596</v>
      </c>
    </row>
    <row r="46" customFormat="false" ht="15" hidden="false" customHeight="false" outlineLevel="0" collapsed="false">
      <c r="B46" s="8" t="n">
        <v>840</v>
      </c>
      <c r="C46" s="8" t="n">
        <v>0</v>
      </c>
      <c r="D46" s="8" t="n">
        <v>356</v>
      </c>
      <c r="E46" s="8" t="n">
        <v>840</v>
      </c>
      <c r="F46" s="8" t="n">
        <v>-2300</v>
      </c>
      <c r="G46" s="8" t="n">
        <v>80</v>
      </c>
      <c r="H46" s="9" t="n">
        <v>1.5056</v>
      </c>
      <c r="I46" s="9" t="n">
        <v>1.5056</v>
      </c>
      <c r="J46" s="9" t="n">
        <v>0.6123</v>
      </c>
    </row>
    <row r="47" customFormat="false" ht="15" hidden="false" customHeight="false" outlineLevel="0" collapsed="false">
      <c r="B47" s="8" t="n">
        <v>870</v>
      </c>
      <c r="C47" s="8" t="n">
        <v>0</v>
      </c>
      <c r="D47" s="8" t="n">
        <v>356</v>
      </c>
      <c r="E47" s="8" t="n">
        <v>870</v>
      </c>
      <c r="F47" s="8" t="n">
        <v>-2300</v>
      </c>
      <c r="G47" s="8" t="n">
        <v>80</v>
      </c>
      <c r="H47" s="9" t="n">
        <v>1.5594</v>
      </c>
      <c r="I47" s="9" t="n">
        <v>1.5594</v>
      </c>
      <c r="J47" s="9" t="n">
        <v>0.629</v>
      </c>
    </row>
    <row r="48" customFormat="false" ht="15" hidden="false" customHeight="false" outlineLevel="0" collapsed="false">
      <c r="B48" s="8" t="n">
        <v>900</v>
      </c>
      <c r="C48" s="8" t="n">
        <v>0</v>
      </c>
      <c r="D48" s="8" t="n">
        <v>356</v>
      </c>
      <c r="E48" s="8" t="n">
        <v>900</v>
      </c>
      <c r="F48" s="8" t="n">
        <v>-2300</v>
      </c>
      <c r="G48" s="8" t="n">
        <v>80</v>
      </c>
      <c r="H48" s="9" t="n">
        <v>1.6131</v>
      </c>
      <c r="I48" s="9" t="n">
        <v>1.6131</v>
      </c>
      <c r="J48" s="9" t="n">
        <v>0.6462</v>
      </c>
    </row>
    <row r="49" customFormat="false" ht="15" hidden="false" customHeight="false" outlineLevel="0" collapsed="false">
      <c r="B49" s="8" t="n">
        <v>930</v>
      </c>
      <c r="C49" s="8" t="n">
        <v>0</v>
      </c>
      <c r="D49" s="8" t="n">
        <v>356</v>
      </c>
      <c r="E49" s="8" t="n">
        <v>930</v>
      </c>
      <c r="F49" s="8" t="n">
        <v>-2300</v>
      </c>
      <c r="G49" s="8" t="n">
        <v>80</v>
      </c>
      <c r="H49" s="9" t="n">
        <v>1.6669</v>
      </c>
      <c r="I49" s="9" t="n">
        <v>1.6669</v>
      </c>
      <c r="J49" s="9" t="n">
        <v>0.6637</v>
      </c>
    </row>
    <row r="50" customFormat="false" ht="15" hidden="false" customHeight="false" outlineLevel="0" collapsed="false">
      <c r="B50" s="8" t="n">
        <v>960</v>
      </c>
      <c r="C50" s="8" t="n">
        <v>0</v>
      </c>
      <c r="D50" s="8" t="n">
        <v>356</v>
      </c>
      <c r="E50" s="8" t="n">
        <v>960</v>
      </c>
      <c r="F50" s="8" t="n">
        <v>-2300</v>
      </c>
      <c r="G50" s="8" t="n">
        <v>80</v>
      </c>
      <c r="H50" s="9" t="n">
        <v>1.7207</v>
      </c>
      <c r="I50" s="9" t="n">
        <v>1.7207</v>
      </c>
      <c r="J50" s="9" t="n">
        <v>0.6816</v>
      </c>
    </row>
    <row r="51" customFormat="false" ht="15" hidden="false" customHeight="false" outlineLevel="0" collapsed="false">
      <c r="B51" s="8" t="n">
        <v>990</v>
      </c>
      <c r="C51" s="8" t="n">
        <v>0</v>
      </c>
      <c r="D51" s="8" t="n">
        <v>356</v>
      </c>
      <c r="E51" s="8" t="n">
        <v>990</v>
      </c>
      <c r="F51" s="8" t="n">
        <v>-2300</v>
      </c>
      <c r="G51" s="8" t="n">
        <v>80</v>
      </c>
      <c r="H51" s="9" t="n">
        <v>1.7744</v>
      </c>
      <c r="I51" s="9" t="n">
        <v>1.7744</v>
      </c>
      <c r="J51" s="9" t="n">
        <v>0.6999</v>
      </c>
    </row>
    <row r="52" customFormat="false" ht="15" hidden="false" customHeight="false" outlineLevel="0" collapsed="false">
      <c r="B52" s="8" t="n">
        <v>1020</v>
      </c>
      <c r="C52" s="8" t="n">
        <v>1.33</v>
      </c>
      <c r="D52" s="8" t="n">
        <v>356</v>
      </c>
      <c r="E52" s="8" t="n">
        <v>1020</v>
      </c>
      <c r="F52" s="8" t="n">
        <v>-2299.65</v>
      </c>
      <c r="G52" s="8" t="n">
        <v>79.98</v>
      </c>
      <c r="H52" s="9" t="n">
        <v>1.8278</v>
      </c>
      <c r="I52" s="9" t="n">
        <v>1.8281</v>
      </c>
      <c r="J52" s="9" t="n">
        <v>0.7197</v>
      </c>
    </row>
    <row r="53" customFormat="false" ht="15" hidden="false" customHeight="false" outlineLevel="0" collapsed="false">
      <c r="B53" s="8" t="n">
        <v>1050</v>
      </c>
      <c r="C53" s="8" t="n">
        <v>3.33</v>
      </c>
      <c r="D53" s="8" t="n">
        <v>356</v>
      </c>
      <c r="E53" s="8" t="n">
        <v>1049.97</v>
      </c>
      <c r="F53" s="8" t="n">
        <v>-2298.44</v>
      </c>
      <c r="G53" s="8" t="n">
        <v>79.89</v>
      </c>
      <c r="H53" s="9" t="n">
        <v>1.8792</v>
      </c>
      <c r="I53" s="9" t="n">
        <v>1.8816</v>
      </c>
      <c r="J53" s="9" t="n">
        <v>0.7444</v>
      </c>
    </row>
    <row r="54" customFormat="false" ht="15" hidden="false" customHeight="false" outlineLevel="0" collapsed="false">
      <c r="B54" s="8" t="n">
        <v>1080</v>
      </c>
      <c r="C54" s="8" t="n">
        <v>5.33</v>
      </c>
      <c r="D54" s="8" t="n">
        <v>356</v>
      </c>
      <c r="E54" s="8" t="n">
        <v>1079.88</v>
      </c>
      <c r="F54" s="8" t="n">
        <v>-2296.18</v>
      </c>
      <c r="G54" s="8" t="n">
        <v>79.73</v>
      </c>
      <c r="H54" s="9" t="n">
        <v>1.9286</v>
      </c>
      <c r="I54" s="9" t="n">
        <v>1.9349</v>
      </c>
      <c r="J54" s="9" t="n">
        <v>0.7743</v>
      </c>
    </row>
    <row r="55" customFormat="false" ht="15" hidden="false" customHeight="false" outlineLevel="0" collapsed="false">
      <c r="B55" s="8" t="n">
        <v>1110</v>
      </c>
      <c r="C55" s="8" t="n">
        <v>7.33</v>
      </c>
      <c r="D55" s="8" t="n">
        <v>356</v>
      </c>
      <c r="E55" s="8" t="n">
        <v>1109.7</v>
      </c>
      <c r="F55" s="8" t="n">
        <v>-2292.88</v>
      </c>
      <c r="G55" s="8" t="n">
        <v>79.5</v>
      </c>
      <c r="H55" s="9" t="n">
        <v>1.9758</v>
      </c>
      <c r="I55" s="9" t="n">
        <v>1.9883</v>
      </c>
      <c r="J55" s="9" t="n">
        <v>0.809</v>
      </c>
    </row>
    <row r="56" customFormat="false" ht="15" hidden="false" customHeight="false" outlineLevel="0" collapsed="false">
      <c r="B56" s="8" t="n">
        <v>1140</v>
      </c>
      <c r="C56" s="8" t="n">
        <v>9.33</v>
      </c>
      <c r="D56" s="8" t="n">
        <v>356</v>
      </c>
      <c r="E56" s="8" t="n">
        <v>1139.38</v>
      </c>
      <c r="F56" s="8" t="n">
        <v>-2288.54</v>
      </c>
      <c r="G56" s="8" t="n">
        <v>79.2</v>
      </c>
      <c r="H56" s="9" t="n">
        <v>2.0208</v>
      </c>
      <c r="I56" s="9" t="n">
        <v>2.0421</v>
      </c>
      <c r="J56" s="9" t="n">
        <v>0.8484</v>
      </c>
    </row>
    <row r="57" customFormat="false" ht="15" hidden="false" customHeight="false" outlineLevel="0" collapsed="false">
      <c r="B57" s="8" t="n">
        <v>1170</v>
      </c>
      <c r="C57" s="8" t="n">
        <v>11.33</v>
      </c>
      <c r="D57" s="8" t="n">
        <v>356</v>
      </c>
      <c r="E57" s="8" t="n">
        <v>1168.89</v>
      </c>
      <c r="F57" s="8" t="n">
        <v>-2283.18</v>
      </c>
      <c r="G57" s="8" t="n">
        <v>78.82</v>
      </c>
      <c r="H57" s="9" t="n">
        <v>2.0636</v>
      </c>
      <c r="I57" s="9" t="n">
        <v>2.0968</v>
      </c>
      <c r="J57" s="9" t="n">
        <v>0.8921</v>
      </c>
    </row>
    <row r="58" customFormat="false" ht="15" hidden="false" customHeight="false" outlineLevel="0" collapsed="false">
      <c r="B58" s="8" t="n">
        <v>1200</v>
      </c>
      <c r="C58" s="8" t="n">
        <v>13.33</v>
      </c>
      <c r="D58" s="8" t="n">
        <v>356</v>
      </c>
      <c r="E58" s="8" t="n">
        <v>1198.2</v>
      </c>
      <c r="F58" s="8" t="n">
        <v>-2276.79</v>
      </c>
      <c r="G58" s="8" t="n">
        <v>78.38</v>
      </c>
      <c r="H58" s="9" t="n">
        <v>2.1042</v>
      </c>
      <c r="I58" s="9" t="n">
        <v>2.1529</v>
      </c>
      <c r="J58" s="9" t="n">
        <v>0.9396</v>
      </c>
    </row>
    <row r="59" customFormat="false" ht="15" hidden="false" customHeight="false" outlineLevel="0" collapsed="false">
      <c r="B59" s="8" t="n">
        <v>1230</v>
      </c>
      <c r="C59" s="8" t="n">
        <v>15.33</v>
      </c>
      <c r="D59" s="8" t="n">
        <v>356</v>
      </c>
      <c r="E59" s="8" t="n">
        <v>1227.27</v>
      </c>
      <c r="F59" s="8" t="n">
        <v>-2269.38</v>
      </c>
      <c r="G59" s="8" t="n">
        <v>77.86</v>
      </c>
      <c r="H59" s="9" t="n">
        <v>2.1426</v>
      </c>
      <c r="I59" s="9" t="n">
        <v>2.2108</v>
      </c>
      <c r="J59" s="9" t="n">
        <v>0.9908</v>
      </c>
    </row>
    <row r="60" customFormat="false" ht="15" hidden="false" customHeight="false" outlineLevel="0" collapsed="false">
      <c r="B60" s="8" t="n">
        <v>1260</v>
      </c>
      <c r="C60" s="8" t="n">
        <v>17.33</v>
      </c>
      <c r="D60" s="8" t="n">
        <v>356</v>
      </c>
      <c r="E60" s="8" t="n">
        <v>1256.05</v>
      </c>
      <c r="F60" s="8" t="n">
        <v>-2260.96</v>
      </c>
      <c r="G60" s="8" t="n">
        <v>77.27</v>
      </c>
      <c r="H60" s="9" t="n">
        <v>2.1789</v>
      </c>
      <c r="I60" s="9" t="n">
        <v>2.2713</v>
      </c>
      <c r="J60" s="9" t="n">
        <v>1.0451</v>
      </c>
    </row>
    <row r="61" customFormat="false" ht="15" hidden="false" customHeight="false" outlineLevel="0" collapsed="false">
      <c r="B61" s="8" t="n">
        <v>1290</v>
      </c>
      <c r="C61" s="8" t="n">
        <v>19.33</v>
      </c>
      <c r="D61" s="8" t="n">
        <v>356</v>
      </c>
      <c r="E61" s="8" t="n">
        <v>1284.53</v>
      </c>
      <c r="F61" s="8" t="n">
        <v>-2251.55</v>
      </c>
      <c r="G61" s="8" t="n">
        <v>76.61</v>
      </c>
      <c r="H61" s="9" t="n">
        <v>2.213</v>
      </c>
      <c r="I61" s="9" t="n">
        <v>2.3349</v>
      </c>
      <c r="J61" s="9" t="n">
        <v>1.1023</v>
      </c>
    </row>
    <row r="62" customFormat="false" ht="15" hidden="false" customHeight="false" outlineLevel="0" collapsed="false">
      <c r="B62" s="8" t="n">
        <v>1320</v>
      </c>
      <c r="C62" s="8" t="n">
        <v>21.33</v>
      </c>
      <c r="D62" s="8" t="n">
        <v>356</v>
      </c>
      <c r="E62" s="8" t="n">
        <v>1312.66</v>
      </c>
      <c r="F62" s="8" t="n">
        <v>-2241.16</v>
      </c>
      <c r="G62" s="8" t="n">
        <v>75.89</v>
      </c>
      <c r="H62" s="9" t="n">
        <v>2.2451</v>
      </c>
      <c r="I62" s="9" t="n">
        <v>2.4024</v>
      </c>
      <c r="J62" s="9" t="n">
        <v>1.162</v>
      </c>
    </row>
    <row r="63" customFormat="false" ht="15" hidden="false" customHeight="false" outlineLevel="0" collapsed="false">
      <c r="B63" s="8" t="n">
        <v>1350</v>
      </c>
      <c r="C63" s="8" t="n">
        <v>23.33</v>
      </c>
      <c r="D63" s="8" t="n">
        <v>356</v>
      </c>
      <c r="E63" s="8" t="n">
        <v>1340.41</v>
      </c>
      <c r="F63" s="8" t="n">
        <v>-2229.79</v>
      </c>
      <c r="G63" s="8" t="n">
        <v>75.09</v>
      </c>
      <c r="H63" s="9" t="n">
        <v>2.2753</v>
      </c>
      <c r="I63" s="9" t="n">
        <v>2.4742</v>
      </c>
      <c r="J63" s="9" t="n">
        <v>1.224</v>
      </c>
    </row>
    <row r="64" customFormat="false" ht="15" hidden="false" customHeight="false" outlineLevel="0" collapsed="false">
      <c r="B64" s="8" t="n">
        <v>1380</v>
      </c>
      <c r="C64" s="8" t="n">
        <v>25.33</v>
      </c>
      <c r="D64" s="8" t="n">
        <v>356</v>
      </c>
      <c r="E64" s="8" t="n">
        <v>1367.74</v>
      </c>
      <c r="F64" s="8" t="n">
        <v>-2217.46</v>
      </c>
      <c r="G64" s="8" t="n">
        <v>74.23</v>
      </c>
      <c r="H64" s="9" t="n">
        <v>2.3037</v>
      </c>
      <c r="I64" s="9" t="n">
        <v>2.5511</v>
      </c>
      <c r="J64" s="9" t="n">
        <v>1.288</v>
      </c>
    </row>
    <row r="65" customFormat="false" ht="15" hidden="false" customHeight="false" outlineLevel="0" collapsed="false">
      <c r="B65" s="8" t="n">
        <v>1410</v>
      </c>
      <c r="C65" s="8" t="n">
        <v>27.33</v>
      </c>
      <c r="D65" s="8" t="n">
        <v>356</v>
      </c>
      <c r="E65" s="8" t="n">
        <v>1394.63</v>
      </c>
      <c r="F65" s="8" t="n">
        <v>-2204.18</v>
      </c>
      <c r="G65" s="8" t="n">
        <v>73.3</v>
      </c>
      <c r="H65" s="9" t="n">
        <v>2.3303</v>
      </c>
      <c r="I65" s="9" t="n">
        <v>2.6337</v>
      </c>
      <c r="J65" s="9" t="n">
        <v>1.3537</v>
      </c>
    </row>
    <row r="66" customFormat="false" ht="15" hidden="false" customHeight="false" outlineLevel="0" collapsed="false">
      <c r="B66" s="8" t="n">
        <v>1440</v>
      </c>
      <c r="C66" s="8" t="n">
        <v>29.33</v>
      </c>
      <c r="D66" s="8" t="n">
        <v>356</v>
      </c>
      <c r="E66" s="8" t="n">
        <v>1421.03</v>
      </c>
      <c r="F66" s="8" t="n">
        <v>-2189.98</v>
      </c>
      <c r="G66" s="8" t="n">
        <v>72.31</v>
      </c>
      <c r="H66" s="9" t="n">
        <v>2.3553</v>
      </c>
      <c r="I66" s="9" t="n">
        <v>2.7224</v>
      </c>
      <c r="J66" s="9" t="n">
        <v>1.421</v>
      </c>
    </row>
    <row r="67" customFormat="false" ht="15" hidden="false" customHeight="false" outlineLevel="0" collapsed="false">
      <c r="B67" s="8" t="n">
        <v>1470</v>
      </c>
      <c r="C67" s="8" t="n">
        <v>31.33</v>
      </c>
      <c r="D67" s="8" t="n">
        <v>356</v>
      </c>
      <c r="E67" s="8" t="n">
        <v>1446.93</v>
      </c>
      <c r="F67" s="8" t="n">
        <v>-2174.87</v>
      </c>
      <c r="G67" s="8" t="n">
        <v>71.25</v>
      </c>
      <c r="H67" s="9" t="n">
        <v>2.3788</v>
      </c>
      <c r="I67" s="9" t="n">
        <v>2.8178</v>
      </c>
      <c r="J67" s="9" t="n">
        <v>1.4896</v>
      </c>
    </row>
    <row r="68" customFormat="false" ht="15" hidden="false" customHeight="false" outlineLevel="0" collapsed="false">
      <c r="B68" s="8" t="n">
        <v>1500</v>
      </c>
      <c r="C68" s="8" t="n">
        <v>33.33</v>
      </c>
      <c r="D68" s="8" t="n">
        <v>356</v>
      </c>
      <c r="E68" s="8" t="n">
        <v>1472.28</v>
      </c>
      <c r="F68" s="8" t="n">
        <v>-2158.87</v>
      </c>
      <c r="G68" s="8" t="n">
        <v>70.13</v>
      </c>
      <c r="H68" s="9" t="n">
        <v>2.401</v>
      </c>
      <c r="I68" s="9" t="n">
        <v>2.9203</v>
      </c>
      <c r="J68" s="9" t="n">
        <v>1.5593</v>
      </c>
    </row>
    <row r="69" customFormat="false" ht="15" hidden="false" customHeight="false" outlineLevel="0" collapsed="false">
      <c r="B69" s="8" t="n">
        <v>1530</v>
      </c>
      <c r="C69" s="8" t="n">
        <v>35.33</v>
      </c>
      <c r="D69" s="8" t="n">
        <v>356</v>
      </c>
      <c r="E69" s="8" t="n">
        <v>1497.05</v>
      </c>
      <c r="F69" s="8" t="n">
        <v>-2141.99</v>
      </c>
      <c r="G69" s="8" t="n">
        <v>68.95</v>
      </c>
      <c r="H69" s="9" t="n">
        <v>2.422</v>
      </c>
      <c r="I69" s="9" t="n">
        <v>3.0302</v>
      </c>
      <c r="J69" s="9" t="n">
        <v>1.6299</v>
      </c>
    </row>
    <row r="70" customFormat="false" ht="15" hidden="false" customHeight="false" outlineLevel="0" collapsed="false">
      <c r="B70" s="8" t="n">
        <v>1560</v>
      </c>
      <c r="C70" s="8" t="n">
        <v>37.33</v>
      </c>
      <c r="D70" s="8" t="n">
        <v>356</v>
      </c>
      <c r="E70" s="8" t="n">
        <v>1521.22</v>
      </c>
      <c r="F70" s="8" t="n">
        <v>-2124.26</v>
      </c>
      <c r="G70" s="8" t="n">
        <v>67.71</v>
      </c>
      <c r="H70" s="9" t="n">
        <v>2.4419</v>
      </c>
      <c r="I70" s="9" t="n">
        <v>3.1478</v>
      </c>
      <c r="J70" s="9" t="n">
        <v>1.7013</v>
      </c>
    </row>
    <row r="71" customFormat="false" ht="15" hidden="false" customHeight="false" outlineLevel="0" collapsed="false">
      <c r="B71" s="8" t="n">
        <v>1590</v>
      </c>
      <c r="C71" s="8" t="n">
        <v>39.33</v>
      </c>
      <c r="D71" s="8" t="n">
        <v>356</v>
      </c>
      <c r="E71" s="8" t="n">
        <v>1544.75</v>
      </c>
      <c r="F71" s="8" t="n">
        <v>-2105.7</v>
      </c>
      <c r="G71" s="8" t="n">
        <v>66.41</v>
      </c>
      <c r="H71" s="9" t="n">
        <v>2.461</v>
      </c>
      <c r="I71" s="9" t="n">
        <v>3.2734</v>
      </c>
      <c r="J71" s="9" t="n">
        <v>1.7734</v>
      </c>
    </row>
    <row r="72" customFormat="false" ht="15" hidden="false" customHeight="false" outlineLevel="0" collapsed="false">
      <c r="B72" s="8" t="n">
        <v>1620</v>
      </c>
      <c r="C72" s="8" t="n">
        <v>41.33</v>
      </c>
      <c r="D72" s="8" t="n">
        <v>356</v>
      </c>
      <c r="E72" s="8" t="n">
        <v>1567.62</v>
      </c>
      <c r="F72" s="8" t="n">
        <v>-2086.34</v>
      </c>
      <c r="G72" s="8" t="n">
        <v>65.06</v>
      </c>
      <c r="H72" s="9" t="n">
        <v>2.4794</v>
      </c>
      <c r="I72" s="9" t="n">
        <v>3.4071</v>
      </c>
      <c r="J72" s="9" t="n">
        <v>1.846</v>
      </c>
    </row>
    <row r="73" customFormat="false" ht="15" hidden="false" customHeight="false" outlineLevel="0" collapsed="false">
      <c r="B73" s="8" t="n">
        <v>1650</v>
      </c>
      <c r="C73" s="8" t="n">
        <v>43.33</v>
      </c>
      <c r="D73" s="8" t="n">
        <v>356</v>
      </c>
      <c r="E73" s="8" t="n">
        <v>1589.79</v>
      </c>
      <c r="F73" s="8" t="n">
        <v>-2066.18</v>
      </c>
      <c r="G73" s="8" t="n">
        <v>63.65</v>
      </c>
      <c r="H73" s="9" t="n">
        <v>2.4972</v>
      </c>
      <c r="I73" s="9" t="n">
        <v>3.5489</v>
      </c>
      <c r="J73" s="9" t="n">
        <v>1.9189</v>
      </c>
    </row>
    <row r="74" customFormat="false" ht="15" hidden="false" customHeight="false" outlineLevel="0" collapsed="false">
      <c r="B74" s="8" t="n">
        <v>1680</v>
      </c>
      <c r="C74" s="8" t="n">
        <v>45.33</v>
      </c>
      <c r="D74" s="8" t="n">
        <v>356</v>
      </c>
      <c r="E74" s="8" t="n">
        <v>1611.25</v>
      </c>
      <c r="F74" s="8" t="n">
        <v>-2045.27</v>
      </c>
      <c r="G74" s="8" t="n">
        <v>62.19</v>
      </c>
      <c r="H74" s="9" t="n">
        <v>2.5147</v>
      </c>
      <c r="I74" s="9" t="n">
        <v>3.6988</v>
      </c>
      <c r="J74" s="9" t="n">
        <v>1.9921</v>
      </c>
    </row>
    <row r="75" customFormat="false" ht="15" hidden="false" customHeight="false" outlineLevel="0" collapsed="false">
      <c r="B75" s="8" t="n">
        <v>1710</v>
      </c>
      <c r="C75" s="8" t="n">
        <v>47.33</v>
      </c>
      <c r="D75" s="8" t="n">
        <v>356</v>
      </c>
      <c r="E75" s="8" t="n">
        <v>1631.97</v>
      </c>
      <c r="F75" s="8" t="n">
        <v>-2023.63</v>
      </c>
      <c r="G75" s="8" t="n">
        <v>60.67</v>
      </c>
      <c r="H75" s="9" t="n">
        <v>2.5319</v>
      </c>
      <c r="I75" s="9" t="n">
        <v>3.8568</v>
      </c>
      <c r="J75" s="9" t="n">
        <v>2.0654</v>
      </c>
    </row>
    <row r="76" customFormat="false" ht="15" hidden="false" customHeight="false" outlineLevel="0" collapsed="false">
      <c r="B76" s="8" t="n">
        <v>1740</v>
      </c>
      <c r="C76" s="8" t="n">
        <v>49.33</v>
      </c>
      <c r="D76" s="8" t="n">
        <v>356</v>
      </c>
      <c r="E76" s="8" t="n">
        <v>1651.91</v>
      </c>
      <c r="F76" s="8" t="n">
        <v>-2001.27</v>
      </c>
      <c r="G76" s="8" t="n">
        <v>59.11</v>
      </c>
      <c r="H76" s="9" t="n">
        <v>2.5491</v>
      </c>
      <c r="I76" s="9" t="n">
        <v>4.0228</v>
      </c>
      <c r="J76" s="9" t="n">
        <v>2.1388</v>
      </c>
    </row>
    <row r="77" customFormat="false" ht="15" hidden="false" customHeight="false" outlineLevel="0" collapsed="false">
      <c r="B77" s="8" t="n">
        <v>1770</v>
      </c>
      <c r="C77" s="8" t="n">
        <v>51.33</v>
      </c>
      <c r="D77" s="8" t="n">
        <v>356</v>
      </c>
      <c r="E77" s="8" t="n">
        <v>1671.06</v>
      </c>
      <c r="F77" s="8" t="n">
        <v>-1978.24</v>
      </c>
      <c r="G77" s="8" t="n">
        <v>57.5</v>
      </c>
      <c r="H77" s="9" t="n">
        <v>2.5664</v>
      </c>
      <c r="I77" s="9" t="n">
        <v>4.1967</v>
      </c>
      <c r="J77" s="9" t="n">
        <v>2.2121</v>
      </c>
    </row>
    <row r="78" customFormat="false" ht="15" hidden="false" customHeight="false" outlineLevel="0" collapsed="false">
      <c r="B78" s="8" t="n">
        <v>1800</v>
      </c>
      <c r="C78" s="8" t="n">
        <v>53.33</v>
      </c>
      <c r="D78" s="8" t="n">
        <v>356</v>
      </c>
      <c r="E78" s="8" t="n">
        <v>1689.39</v>
      </c>
      <c r="F78" s="8" t="n">
        <v>-1954.55</v>
      </c>
      <c r="G78" s="8" t="n">
        <v>55.84</v>
      </c>
      <c r="H78" s="9" t="n">
        <v>2.584</v>
      </c>
      <c r="I78" s="9" t="n">
        <v>4.3782</v>
      </c>
      <c r="J78" s="9" t="n">
        <v>2.2853</v>
      </c>
    </row>
    <row r="79" customFormat="false" ht="15" hidden="false" customHeight="false" outlineLevel="0" collapsed="false">
      <c r="B79" s="8" t="n">
        <v>1830</v>
      </c>
      <c r="C79" s="8" t="n">
        <v>55.33</v>
      </c>
      <c r="D79" s="8" t="n">
        <v>356</v>
      </c>
      <c r="E79" s="8" t="n">
        <v>1706.89</v>
      </c>
      <c r="F79" s="8" t="n">
        <v>-1930.24</v>
      </c>
      <c r="G79" s="8" t="n">
        <v>54.14</v>
      </c>
      <c r="H79" s="9" t="n">
        <v>2.6019</v>
      </c>
      <c r="I79" s="9" t="n">
        <v>4.5672</v>
      </c>
      <c r="J79" s="9" t="n">
        <v>2.3583</v>
      </c>
    </row>
    <row r="80" customFormat="false" ht="15" hidden="false" customHeight="false" outlineLevel="0" collapsed="false">
      <c r="B80" s="8" t="n">
        <v>1860</v>
      </c>
      <c r="C80" s="8" t="n">
        <v>57.33</v>
      </c>
      <c r="D80" s="8" t="n">
        <v>356</v>
      </c>
      <c r="E80" s="8" t="n">
        <v>1723.52</v>
      </c>
      <c r="F80" s="8" t="n">
        <v>-1905.33</v>
      </c>
      <c r="G80" s="8" t="n">
        <v>52.4</v>
      </c>
      <c r="H80" s="9" t="n">
        <v>2.6205</v>
      </c>
      <c r="I80" s="9" t="n">
        <v>4.7633</v>
      </c>
      <c r="J80" s="9" t="n">
        <v>2.431</v>
      </c>
    </row>
    <row r="81" customFormat="false" ht="15" hidden="false" customHeight="false" outlineLevel="0" collapsed="false">
      <c r="B81" s="8" t="n">
        <v>1890</v>
      </c>
      <c r="C81" s="8" t="n">
        <v>59.33</v>
      </c>
      <c r="D81" s="8" t="n">
        <v>356</v>
      </c>
      <c r="E81" s="8" t="n">
        <v>1739.27</v>
      </c>
      <c r="F81" s="8" t="n">
        <v>-1879.86</v>
      </c>
      <c r="G81" s="8" t="n">
        <v>50.62</v>
      </c>
      <c r="H81" s="9" t="n">
        <v>2.6397</v>
      </c>
      <c r="I81" s="9" t="n">
        <v>4.9664</v>
      </c>
      <c r="J81" s="9" t="n">
        <v>2.5033</v>
      </c>
    </row>
    <row r="82" customFormat="false" ht="15" hidden="false" customHeight="false" outlineLevel="0" collapsed="false">
      <c r="B82" s="8" t="n">
        <v>1920</v>
      </c>
      <c r="C82" s="8" t="n">
        <v>61.33</v>
      </c>
      <c r="D82" s="8" t="n">
        <v>356</v>
      </c>
      <c r="E82" s="8" t="n">
        <v>1754.12</v>
      </c>
      <c r="F82" s="8" t="n">
        <v>-1853.86</v>
      </c>
      <c r="G82" s="8" t="n">
        <v>48.8</v>
      </c>
      <c r="H82" s="9" t="n">
        <v>2.6596</v>
      </c>
      <c r="I82" s="9" t="n">
        <v>5.176</v>
      </c>
      <c r="J82" s="9" t="n">
        <v>2.5753</v>
      </c>
    </row>
    <row r="83" customFormat="false" ht="15" hidden="false" customHeight="false" outlineLevel="0" collapsed="false">
      <c r="B83" s="8" t="n">
        <v>1950</v>
      </c>
      <c r="C83" s="8" t="n">
        <v>63.33</v>
      </c>
      <c r="D83" s="8" t="n">
        <v>356</v>
      </c>
      <c r="E83" s="8" t="n">
        <v>1768.05</v>
      </c>
      <c r="F83" s="8" t="n">
        <v>-1827.36</v>
      </c>
      <c r="G83" s="8" t="n">
        <v>46.95</v>
      </c>
      <c r="H83" s="9" t="n">
        <v>2.6805</v>
      </c>
      <c r="I83" s="9" t="n">
        <v>5.392</v>
      </c>
      <c r="J83" s="9" t="n">
        <v>2.6468</v>
      </c>
    </row>
    <row r="84" customFormat="false" ht="15" hidden="false" customHeight="false" outlineLevel="0" collapsed="false">
      <c r="B84" s="8" t="n">
        <v>1980</v>
      </c>
      <c r="C84" s="8" t="n">
        <v>65.33</v>
      </c>
      <c r="D84" s="8" t="n">
        <v>356</v>
      </c>
      <c r="E84" s="8" t="n">
        <v>1781.04</v>
      </c>
      <c r="F84" s="8" t="n">
        <v>-1800.39</v>
      </c>
      <c r="G84" s="8" t="n">
        <v>45.06</v>
      </c>
      <c r="H84" s="9" t="n">
        <v>2.7023</v>
      </c>
      <c r="I84" s="9" t="n">
        <v>5.6139</v>
      </c>
      <c r="J84" s="9" t="n">
        <v>2.7178</v>
      </c>
    </row>
    <row r="85" customFormat="false" ht="15" hidden="false" customHeight="false" outlineLevel="0" collapsed="false">
      <c r="B85" s="8" t="n">
        <v>2010</v>
      </c>
      <c r="C85" s="8" t="n">
        <v>67.33</v>
      </c>
      <c r="D85" s="8" t="n">
        <v>356</v>
      </c>
      <c r="E85" s="8" t="n">
        <v>1793.09</v>
      </c>
      <c r="F85" s="8" t="n">
        <v>-1772.98</v>
      </c>
      <c r="G85" s="8" t="n">
        <v>43.15</v>
      </c>
      <c r="H85" s="9" t="n">
        <v>2.7251</v>
      </c>
      <c r="I85" s="9" t="n">
        <v>5.8415</v>
      </c>
      <c r="J85" s="9" t="n">
        <v>2.7883</v>
      </c>
    </row>
    <row r="86" customFormat="false" ht="15" hidden="false" customHeight="false" outlineLevel="0" collapsed="false">
      <c r="B86" s="8" t="n">
        <v>2040</v>
      </c>
      <c r="C86" s="8" t="n">
        <v>69.33</v>
      </c>
      <c r="D86" s="8" t="n">
        <v>356</v>
      </c>
      <c r="E86" s="8" t="n">
        <v>1804.16</v>
      </c>
      <c r="F86" s="8" t="n">
        <v>-1745.17</v>
      </c>
      <c r="G86" s="8" t="n">
        <v>41.2</v>
      </c>
      <c r="H86" s="9" t="n">
        <v>2.749</v>
      </c>
      <c r="I86" s="9" t="n">
        <v>6.0743</v>
      </c>
      <c r="J86" s="9" t="n">
        <v>2.8581</v>
      </c>
    </row>
    <row r="87" customFormat="false" ht="15" hidden="false" customHeight="false" outlineLevel="0" collapsed="false">
      <c r="B87" s="8" t="n">
        <v>2070</v>
      </c>
      <c r="C87" s="8" t="n">
        <v>71.33</v>
      </c>
      <c r="D87" s="8" t="n">
        <v>356</v>
      </c>
      <c r="E87" s="8" t="n">
        <v>1814.26</v>
      </c>
      <c r="F87" s="8" t="n">
        <v>-1716.99</v>
      </c>
      <c r="G87" s="8" t="n">
        <v>39.23</v>
      </c>
      <c r="H87" s="9" t="n">
        <v>2.7741</v>
      </c>
      <c r="I87" s="9" t="n">
        <v>6.312</v>
      </c>
      <c r="J87" s="9" t="n">
        <v>2.9274</v>
      </c>
    </row>
    <row r="88" customFormat="false" ht="15" hidden="false" customHeight="false" outlineLevel="0" collapsed="false">
      <c r="B88" s="8" t="n">
        <v>2100</v>
      </c>
      <c r="C88" s="8" t="n">
        <v>73.33</v>
      </c>
      <c r="D88" s="8" t="n">
        <v>356</v>
      </c>
      <c r="E88" s="8" t="n">
        <v>1823.37</v>
      </c>
      <c r="F88" s="8" t="n">
        <v>-1688.48</v>
      </c>
      <c r="G88" s="8" t="n">
        <v>37.24</v>
      </c>
      <c r="H88" s="9" t="n">
        <v>2.8003</v>
      </c>
      <c r="I88" s="9" t="n">
        <v>6.5543</v>
      </c>
      <c r="J88" s="9" t="n">
        <v>2.996</v>
      </c>
    </row>
    <row r="89" customFormat="false" ht="15" hidden="false" customHeight="false" outlineLevel="0" collapsed="false">
      <c r="B89" s="8" t="n">
        <v>2130</v>
      </c>
      <c r="C89" s="8" t="n">
        <v>75.33</v>
      </c>
      <c r="D89" s="8" t="n">
        <v>356</v>
      </c>
      <c r="E89" s="8" t="n">
        <v>1831.47</v>
      </c>
      <c r="F89" s="8" t="n">
        <v>-1659.66</v>
      </c>
      <c r="G89" s="8" t="n">
        <v>35.22</v>
      </c>
      <c r="H89" s="9" t="n">
        <v>2.8276</v>
      </c>
      <c r="I89" s="9" t="n">
        <v>6.8007</v>
      </c>
      <c r="J89" s="9" t="n">
        <v>3.064</v>
      </c>
    </row>
    <row r="90" customFormat="false" ht="15" hidden="false" customHeight="false" outlineLevel="0" collapsed="false">
      <c r="B90" s="8" t="n">
        <v>2160</v>
      </c>
      <c r="C90" s="8" t="n">
        <v>77.33</v>
      </c>
      <c r="D90" s="8" t="n">
        <v>356</v>
      </c>
      <c r="E90" s="8" t="n">
        <v>1838.56</v>
      </c>
      <c r="F90" s="8" t="n">
        <v>-1630.59</v>
      </c>
      <c r="G90" s="8" t="n">
        <v>33.19</v>
      </c>
      <c r="H90" s="9" t="n">
        <v>2.8561</v>
      </c>
      <c r="I90" s="9" t="n">
        <v>7.051</v>
      </c>
      <c r="J90" s="9" t="n">
        <v>3.1313</v>
      </c>
    </row>
    <row r="91" customFormat="false" ht="15" hidden="false" customHeight="false" outlineLevel="0" collapsed="false">
      <c r="B91" s="8" t="n">
        <v>2190</v>
      </c>
      <c r="C91" s="8" t="n">
        <v>79.33</v>
      </c>
      <c r="D91" s="8" t="n">
        <v>356</v>
      </c>
      <c r="E91" s="8" t="n">
        <v>1844.63</v>
      </c>
      <c r="F91" s="8" t="n">
        <v>-1601.28</v>
      </c>
      <c r="G91" s="8" t="n">
        <v>31.14</v>
      </c>
      <c r="H91" s="9" t="n">
        <v>2.8856</v>
      </c>
      <c r="I91" s="9" t="n">
        <v>7.3046</v>
      </c>
      <c r="J91" s="9" t="n">
        <v>3.1979</v>
      </c>
    </row>
    <row r="92" customFormat="false" ht="15" hidden="false" customHeight="false" outlineLevel="0" collapsed="false">
      <c r="B92" s="8" t="n">
        <v>2220</v>
      </c>
      <c r="C92" s="8" t="n">
        <v>81.33</v>
      </c>
      <c r="D92" s="8" t="n">
        <v>356</v>
      </c>
      <c r="E92" s="8" t="n">
        <v>1849.66</v>
      </c>
      <c r="F92" s="8" t="n">
        <v>-1571.78</v>
      </c>
      <c r="G92" s="8" t="n">
        <v>29.08</v>
      </c>
      <c r="H92" s="9" t="n">
        <v>2.9163</v>
      </c>
      <c r="I92" s="9" t="n">
        <v>7.5612</v>
      </c>
      <c r="J92" s="9" t="n">
        <v>3.2638</v>
      </c>
    </row>
    <row r="93" customFormat="false" ht="15" hidden="false" customHeight="false" outlineLevel="0" collapsed="false">
      <c r="B93" s="8" t="n">
        <v>2250</v>
      </c>
      <c r="C93" s="8" t="n">
        <v>83.33</v>
      </c>
      <c r="D93" s="8" t="n">
        <v>356</v>
      </c>
      <c r="E93" s="8" t="n">
        <v>1853.67</v>
      </c>
      <c r="F93" s="8" t="n">
        <v>-1542.12</v>
      </c>
      <c r="G93" s="8" t="n">
        <v>27</v>
      </c>
      <c r="H93" s="9" t="n">
        <v>2.9479</v>
      </c>
      <c r="I93" s="9" t="n">
        <v>7.8205</v>
      </c>
      <c r="J93" s="9" t="n">
        <v>3.329</v>
      </c>
    </row>
    <row r="94" customFormat="false" ht="15" hidden="false" customHeight="false" outlineLevel="0" collapsed="false">
      <c r="B94" s="8" t="n">
        <v>2280</v>
      </c>
      <c r="C94" s="8" t="n">
        <v>85</v>
      </c>
      <c r="D94" s="8" t="n">
        <v>356</v>
      </c>
      <c r="E94" s="8" t="n">
        <v>1856.72</v>
      </c>
      <c r="F94" s="8" t="n">
        <v>-1512.35</v>
      </c>
      <c r="G94" s="8" t="n">
        <v>24.92</v>
      </c>
      <c r="H94" s="9" t="n">
        <v>2.9916</v>
      </c>
      <c r="I94" s="9" t="n">
        <v>8.082</v>
      </c>
      <c r="J94" s="9" t="n">
        <v>3.3839</v>
      </c>
    </row>
    <row r="95" customFormat="false" ht="15" hidden="false" customHeight="false" outlineLevel="0" collapsed="false">
      <c r="B95" s="8" t="n">
        <v>2310</v>
      </c>
      <c r="C95" s="8" t="n">
        <v>85</v>
      </c>
      <c r="D95" s="8" t="n">
        <v>356</v>
      </c>
      <c r="E95" s="8" t="n">
        <v>1859.33</v>
      </c>
      <c r="F95" s="8" t="n">
        <v>-1482.54</v>
      </c>
      <c r="G95" s="8" t="n">
        <v>22.84</v>
      </c>
      <c r="H95" s="9" t="n">
        <v>3.0924</v>
      </c>
      <c r="I95" s="9" t="n">
        <v>8.3453</v>
      </c>
      <c r="J95" s="9" t="n">
        <v>3.3892</v>
      </c>
    </row>
    <row r="96" customFormat="false" ht="15" hidden="false" customHeight="false" outlineLevel="0" collapsed="false">
      <c r="B96" s="8" t="n">
        <v>2325</v>
      </c>
      <c r="C96" s="8" t="n">
        <v>85</v>
      </c>
      <c r="D96" s="8" t="n">
        <v>356</v>
      </c>
      <c r="E96" s="8" t="n">
        <v>1860.64</v>
      </c>
      <c r="F96" s="8" t="n">
        <v>-1467.63</v>
      </c>
      <c r="G96" s="8" t="n">
        <v>21.8</v>
      </c>
      <c r="H96" s="9" t="n">
        <v>3.1432</v>
      </c>
      <c r="I96" s="9" t="n">
        <v>8.4774</v>
      </c>
      <c r="J96" s="9" t="n">
        <v>3.392</v>
      </c>
    </row>
  </sheetData>
  <sheetProtection sheet="true" password="dd1b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118</v>
      </c>
    </row>
    <row r="2" customFormat="false" ht="15" hidden="false" customHeight="false" outlineLevel="0" collapsed="false">
      <c r="A2" s="0" t="s">
        <v>116</v>
      </c>
    </row>
    <row r="3" customFormat="false" ht="15" hidden="false" customHeight="false" outlineLevel="0" collapsed="false">
      <c r="A3" s="0" t="s">
        <v>80</v>
      </c>
      <c r="B3" s="0" t="s">
        <v>81</v>
      </c>
      <c r="C3" s="0" t="s">
        <v>82</v>
      </c>
      <c r="D3" s="0" t="s">
        <v>83</v>
      </c>
      <c r="E3" s="0" t="s">
        <v>84</v>
      </c>
      <c r="F3" s="0" t="s">
        <v>85</v>
      </c>
      <c r="G3" s="0" t="s">
        <v>86</v>
      </c>
      <c r="H3" s="0" t="s">
        <v>87</v>
      </c>
      <c r="I3" s="0" t="s">
        <v>88</v>
      </c>
      <c r="J3" s="0" t="s">
        <v>89</v>
      </c>
      <c r="K3" s="0" t="s">
        <v>90</v>
      </c>
      <c r="L3" s="0" t="s">
        <v>91</v>
      </c>
      <c r="M3" s="0" t="s">
        <v>92</v>
      </c>
      <c r="O3" s="0" t="s">
        <v>93</v>
      </c>
    </row>
    <row r="4" customFormat="false" ht="15" hidden="false" customHeight="false" outlineLevel="0" collapsed="false">
      <c r="A4" s="0" t="s">
        <v>63</v>
      </c>
      <c r="B4" s="0" t="s">
        <v>94</v>
      </c>
      <c r="C4" s="0" t="s">
        <v>94</v>
      </c>
      <c r="D4" s="0" t="s">
        <v>94</v>
      </c>
      <c r="E4" s="0" t="s">
        <v>94</v>
      </c>
      <c r="F4" s="0" t="s">
        <v>94</v>
      </c>
      <c r="G4" s="0" t="s">
        <v>94</v>
      </c>
      <c r="H4" s="0" t="s">
        <v>94</v>
      </c>
      <c r="I4" s="0" t="s">
        <v>95</v>
      </c>
      <c r="J4" s="0" t="s">
        <v>94</v>
      </c>
      <c r="K4" s="0" t="s">
        <v>96</v>
      </c>
      <c r="L4" s="0" t="s">
        <v>96</v>
      </c>
      <c r="M4" s="0" t="s">
        <v>63</v>
      </c>
    </row>
    <row r="5" customFormat="false" ht="15" hidden="false" customHeight="false" outlineLevel="0" collapsed="false">
      <c r="A5" s="0" t="n">
        <v>0</v>
      </c>
      <c r="B5" s="8" t="n">
        <v>0</v>
      </c>
      <c r="C5" s="8" t="n">
        <v>0</v>
      </c>
      <c r="D5" s="8" t="n">
        <v>0</v>
      </c>
      <c r="E5" s="8" t="n">
        <v>0</v>
      </c>
      <c r="F5" s="8" t="n">
        <v>0</v>
      </c>
      <c r="G5" s="8" t="n">
        <v>-2300</v>
      </c>
      <c r="H5" s="8" t="n">
        <v>80</v>
      </c>
      <c r="I5" s="8" t="n">
        <v>178.008</v>
      </c>
      <c r="J5" s="8" t="n">
        <v>2301.39</v>
      </c>
      <c r="K5" s="9" t="n">
        <v>0</v>
      </c>
      <c r="L5" s="9" t="n">
        <v>0</v>
      </c>
      <c r="M5" s="10" t="n">
        <f aca="false">((ref_diam+offset_diam)/2)/(12*3.281)</f>
        <v>0.761962816214569</v>
      </c>
      <c r="N5" s="8"/>
      <c r="O5" s="8" t="n">
        <f aca="false">(J5-M5-surface_margin)/(scaling_factor*(SQRT(K5^2+L5^2+sigma_pa^2)))</f>
        <v>1314.47316410502</v>
      </c>
    </row>
    <row r="6" customFormat="false" ht="15" hidden="false" customHeight="false" outlineLevel="0" collapsed="false">
      <c r="A6" s="0" t="n">
        <v>1</v>
      </c>
      <c r="B6" s="8" t="n">
        <v>1</v>
      </c>
      <c r="C6" s="8" t="n">
        <v>0</v>
      </c>
      <c r="D6" s="8" t="n">
        <v>0</v>
      </c>
      <c r="E6" s="8" t="n">
        <v>1</v>
      </c>
      <c r="F6" s="8" t="n">
        <v>1</v>
      </c>
      <c r="G6" s="8" t="n">
        <v>-2300</v>
      </c>
      <c r="H6" s="8" t="n">
        <v>80</v>
      </c>
      <c r="I6" s="8" t="n">
        <v>178.008</v>
      </c>
      <c r="J6" s="8" t="n">
        <v>2301.39</v>
      </c>
      <c r="K6" s="9" t="n">
        <v>0.0017</v>
      </c>
      <c r="L6" s="9" t="n">
        <v>0.0018</v>
      </c>
      <c r="M6" s="10" t="n">
        <f aca="false">((ref_diam+offset_diam)/2)/(12*3.281)</f>
        <v>0.761962816214569</v>
      </c>
      <c r="N6" s="8"/>
      <c r="O6" s="8" t="n">
        <f aca="false">(J6-M6-surface_margin)/(scaling_factor*(SQRT(K6^2+L6^2+sigma_pa^2)))</f>
        <v>1314.45704896039</v>
      </c>
    </row>
    <row r="7" customFormat="false" ht="15" hidden="false" customHeight="false" outlineLevel="0" collapsed="false">
      <c r="A7" s="0" t="n">
        <v>30</v>
      </c>
      <c r="B7" s="8" t="n">
        <v>30</v>
      </c>
      <c r="C7" s="8" t="n">
        <v>0</v>
      </c>
      <c r="D7" s="8" t="n">
        <v>0</v>
      </c>
      <c r="E7" s="8" t="n">
        <v>30</v>
      </c>
      <c r="F7" s="8" t="n">
        <v>30</v>
      </c>
      <c r="G7" s="8" t="n">
        <v>-2300</v>
      </c>
      <c r="H7" s="8" t="n">
        <v>80</v>
      </c>
      <c r="I7" s="8" t="n">
        <v>178.008</v>
      </c>
      <c r="J7" s="8" t="n">
        <v>2301.39</v>
      </c>
      <c r="K7" s="9" t="n">
        <v>0.0537</v>
      </c>
      <c r="L7" s="9" t="n">
        <v>0.0538</v>
      </c>
      <c r="M7" s="10" t="n">
        <f aca="false">((ref_diam+offset_diam)/2)/(12*3.281)</f>
        <v>0.761962816214569</v>
      </c>
      <c r="N7" s="8"/>
      <c r="O7" s="8" t="n">
        <f aca="false">(J7-M7-surface_margin)/(scaling_factor*(SQRT(K7^2+L7^2+sigma_pa^2)))</f>
        <v>1299.5411155568</v>
      </c>
    </row>
    <row r="8" customFormat="false" ht="15" hidden="false" customHeight="false" outlineLevel="0" collapsed="false">
      <c r="A8" s="0" t="n">
        <v>60</v>
      </c>
      <c r="B8" s="8" t="n">
        <v>60</v>
      </c>
      <c r="C8" s="8" t="n">
        <v>0</v>
      </c>
      <c r="D8" s="8" t="n">
        <v>0</v>
      </c>
      <c r="E8" s="8" t="n">
        <v>60</v>
      </c>
      <c r="F8" s="8" t="n">
        <v>60</v>
      </c>
      <c r="G8" s="8" t="n">
        <v>-2300</v>
      </c>
      <c r="H8" s="8" t="n">
        <v>80</v>
      </c>
      <c r="I8" s="8" t="n">
        <v>178.008</v>
      </c>
      <c r="J8" s="8" t="n">
        <v>2301.39</v>
      </c>
      <c r="K8" s="9" t="n">
        <v>0.1074</v>
      </c>
      <c r="L8" s="9" t="n">
        <v>0.1075</v>
      </c>
      <c r="M8" s="10" t="n">
        <f aca="false">((ref_diam+offset_diam)/2)/(12*3.281)</f>
        <v>0.761962816214569</v>
      </c>
      <c r="N8" s="8"/>
      <c r="O8" s="8" t="n">
        <f aca="false">(J8-M8-surface_margin)/(scaling_factor*(SQRT(K8^2+L8^2+sigma_pa^2)))</f>
        <v>1257.67383728976</v>
      </c>
    </row>
    <row r="9" customFormat="false" ht="15" hidden="false" customHeight="false" outlineLevel="0" collapsed="false">
      <c r="A9" s="0" t="n">
        <v>90</v>
      </c>
      <c r="B9" s="8" t="n">
        <v>90</v>
      </c>
      <c r="C9" s="8" t="n">
        <v>0</v>
      </c>
      <c r="D9" s="8" t="n">
        <v>0</v>
      </c>
      <c r="E9" s="8" t="n">
        <v>2325</v>
      </c>
      <c r="F9" s="8" t="n">
        <v>1860.64</v>
      </c>
      <c r="G9" s="8" t="n">
        <v>-1467.63</v>
      </c>
      <c r="H9" s="8" t="n">
        <v>21.8</v>
      </c>
      <c r="I9" s="8" t="n">
        <v>179.149</v>
      </c>
      <c r="J9" s="8" t="n">
        <v>2299.91</v>
      </c>
      <c r="K9" s="9" t="n">
        <v>0.291</v>
      </c>
      <c r="L9" s="9" t="n">
        <v>4.0087</v>
      </c>
      <c r="M9" s="10" t="n">
        <f aca="false">((ref_diam+offset_diam)/2)/(12*3.281)</f>
        <v>0.761962816214569</v>
      </c>
      <c r="N9" s="8"/>
      <c r="O9" s="8" t="n">
        <f aca="false">(J9-M9-surface_margin)/(scaling_factor*(SQRT(K9^2+L9^2+sigma_pa^2)))</f>
        <v>162.167050338291</v>
      </c>
    </row>
    <row r="10" customFormat="false" ht="15" hidden="false" customHeight="false" outlineLevel="0" collapsed="false">
      <c r="A10" s="0" t="n">
        <v>120</v>
      </c>
      <c r="B10" s="8" t="n">
        <v>120</v>
      </c>
      <c r="C10" s="8" t="n">
        <v>0</v>
      </c>
      <c r="D10" s="8" t="n">
        <v>0</v>
      </c>
      <c r="E10" s="8" t="n">
        <v>2325</v>
      </c>
      <c r="F10" s="8" t="n">
        <v>1860.64</v>
      </c>
      <c r="G10" s="8" t="n">
        <v>-1467.63</v>
      </c>
      <c r="H10" s="8" t="n">
        <v>21.8</v>
      </c>
      <c r="I10" s="8" t="n">
        <v>179.149</v>
      </c>
      <c r="J10" s="8" t="n">
        <v>2276.89</v>
      </c>
      <c r="K10" s="9" t="n">
        <v>0.3057</v>
      </c>
      <c r="L10" s="9" t="n">
        <v>4.0148</v>
      </c>
      <c r="M10" s="10" t="n">
        <f aca="false">((ref_diam+offset_diam)/2)/(12*3.281)</f>
        <v>0.761962816214569</v>
      </c>
      <c r="N10" s="8"/>
      <c r="O10" s="8" t="n">
        <f aca="false">(J10-M10-surface_margin)/(scaling_factor*(SQRT(K10^2+L10^2+sigma_pa^2)))</f>
        <v>160.261482869655</v>
      </c>
    </row>
    <row r="11" customFormat="false" ht="15" hidden="false" customHeight="false" outlineLevel="0" collapsed="false">
      <c r="A11" s="0" t="n">
        <v>150</v>
      </c>
      <c r="B11" s="8" t="n">
        <v>150</v>
      </c>
      <c r="C11" s="8" t="n">
        <v>0</v>
      </c>
      <c r="D11" s="8" t="n">
        <v>0</v>
      </c>
      <c r="E11" s="8" t="n">
        <v>2325</v>
      </c>
      <c r="F11" s="8" t="n">
        <v>1860.64</v>
      </c>
      <c r="G11" s="8" t="n">
        <v>-1467.63</v>
      </c>
      <c r="H11" s="8" t="n">
        <v>21.8</v>
      </c>
      <c r="I11" s="8" t="n">
        <v>179.149</v>
      </c>
      <c r="J11" s="8" t="n">
        <v>2254.04</v>
      </c>
      <c r="K11" s="9" t="n">
        <v>0.3244</v>
      </c>
      <c r="L11" s="9" t="n">
        <v>4.0209</v>
      </c>
      <c r="M11" s="10" t="n">
        <f aca="false">((ref_diam+offset_diam)/2)/(12*3.281)</f>
        <v>0.761962816214569</v>
      </c>
      <c r="N11" s="8"/>
      <c r="O11" s="8" t="n">
        <f aca="false">(J11-M11-surface_margin)/(scaling_factor*(SQRT(K11^2+L11^2+sigma_pa^2)))</f>
        <v>158.360236720229</v>
      </c>
    </row>
    <row r="12" customFormat="false" ht="15" hidden="false" customHeight="false" outlineLevel="0" collapsed="false">
      <c r="A12" s="0" t="n">
        <v>180</v>
      </c>
      <c r="B12" s="8" t="n">
        <v>180</v>
      </c>
      <c r="C12" s="8" t="n">
        <v>0</v>
      </c>
      <c r="D12" s="8" t="n">
        <v>0</v>
      </c>
      <c r="E12" s="8" t="n">
        <v>2325</v>
      </c>
      <c r="F12" s="8" t="n">
        <v>1860.64</v>
      </c>
      <c r="G12" s="8" t="n">
        <v>-1467.63</v>
      </c>
      <c r="H12" s="8" t="n">
        <v>21.8</v>
      </c>
      <c r="I12" s="8" t="n">
        <v>179.149</v>
      </c>
      <c r="J12" s="8" t="n">
        <v>2231.36</v>
      </c>
      <c r="K12" s="9" t="n">
        <v>0.3469</v>
      </c>
      <c r="L12" s="9" t="n">
        <v>4.0268</v>
      </c>
      <c r="M12" s="10" t="n">
        <f aca="false">((ref_diam+offset_diam)/2)/(12*3.281)</f>
        <v>0.761962816214569</v>
      </c>
      <c r="N12" s="8"/>
      <c r="O12" s="8" t="n">
        <f aca="false">(J12-M12-surface_margin)/(scaling_factor*(SQRT(K12^2+L12^2+sigma_pa^2)))</f>
        <v>156.470015417239</v>
      </c>
    </row>
    <row r="13" customFormat="false" ht="15" hidden="false" customHeight="false" outlineLevel="0" collapsed="false">
      <c r="A13" s="0" t="n">
        <v>210</v>
      </c>
      <c r="B13" s="8" t="n">
        <v>210</v>
      </c>
      <c r="C13" s="8" t="n">
        <v>0</v>
      </c>
      <c r="D13" s="8" t="n">
        <v>0</v>
      </c>
      <c r="E13" s="8" t="n">
        <v>2325</v>
      </c>
      <c r="F13" s="8" t="n">
        <v>1860.64</v>
      </c>
      <c r="G13" s="8" t="n">
        <v>-1467.63</v>
      </c>
      <c r="H13" s="8" t="n">
        <v>21.8</v>
      </c>
      <c r="I13" s="8" t="n">
        <v>179.149</v>
      </c>
      <c r="J13" s="8" t="n">
        <v>2208.85</v>
      </c>
      <c r="K13" s="9" t="n">
        <v>0.3725</v>
      </c>
      <c r="L13" s="9" t="n">
        <v>4.0327</v>
      </c>
      <c r="M13" s="10" t="n">
        <f aca="false">((ref_diam+offset_diam)/2)/(12*3.281)</f>
        <v>0.761962816214569</v>
      </c>
      <c r="N13" s="8"/>
      <c r="O13" s="8" t="n">
        <f aca="false">(J13-M13-surface_margin)/(scaling_factor*(SQRT(K13^2+L13^2+sigma_pa^2)))</f>
        <v>154.583672798399</v>
      </c>
    </row>
    <row r="14" customFormat="false" ht="15" hidden="false" customHeight="false" outlineLevel="0" collapsed="false">
      <c r="A14" s="0" t="n">
        <v>240</v>
      </c>
      <c r="B14" s="8" t="n">
        <v>240</v>
      </c>
      <c r="C14" s="8" t="n">
        <v>0</v>
      </c>
      <c r="D14" s="8" t="n">
        <v>0</v>
      </c>
      <c r="E14" s="8" t="n">
        <v>2325</v>
      </c>
      <c r="F14" s="8" t="n">
        <v>1860.64</v>
      </c>
      <c r="G14" s="8" t="n">
        <v>-1467.63</v>
      </c>
      <c r="H14" s="8" t="n">
        <v>21.8</v>
      </c>
      <c r="I14" s="8" t="n">
        <v>179.149</v>
      </c>
      <c r="J14" s="8" t="n">
        <v>2186.53</v>
      </c>
      <c r="K14" s="9" t="n">
        <v>0.4009</v>
      </c>
      <c r="L14" s="9" t="n">
        <v>4.0384</v>
      </c>
      <c r="M14" s="10" t="n">
        <f aca="false">((ref_diam+offset_diam)/2)/(12*3.281)</f>
        <v>0.761962816214569</v>
      </c>
      <c r="N14" s="8"/>
      <c r="O14" s="8" t="n">
        <f aca="false">(J14-M14-surface_margin)/(scaling_factor*(SQRT(K14^2+L14^2+sigma_pa^2)))</f>
        <v>152.709526650248</v>
      </c>
    </row>
    <row r="15" customFormat="false" ht="15" hidden="false" customHeight="false" outlineLevel="0" collapsed="false">
      <c r="A15" s="0" t="n">
        <v>270</v>
      </c>
      <c r="B15" s="8" t="n">
        <v>270</v>
      </c>
      <c r="C15" s="8" t="n">
        <v>0</v>
      </c>
      <c r="D15" s="8" t="n">
        <v>0</v>
      </c>
      <c r="E15" s="8" t="n">
        <v>2325</v>
      </c>
      <c r="F15" s="8" t="n">
        <v>1860.64</v>
      </c>
      <c r="G15" s="8" t="n">
        <v>-1467.63</v>
      </c>
      <c r="H15" s="8" t="n">
        <v>21.8</v>
      </c>
      <c r="I15" s="8" t="n">
        <v>179.149</v>
      </c>
      <c r="J15" s="8" t="n">
        <v>2164.38</v>
      </c>
      <c r="K15" s="9" t="n">
        <v>0.4317</v>
      </c>
      <c r="L15" s="9" t="n">
        <v>4.044</v>
      </c>
      <c r="M15" s="10" t="n">
        <f aca="false">((ref_diam+offset_diam)/2)/(12*3.281)</f>
        <v>0.761962816214569</v>
      </c>
      <c r="N15" s="8"/>
      <c r="O15" s="8" t="n">
        <f aca="false">(J15-M15-surface_margin)/(scaling_factor*(SQRT(K15^2+L15^2+sigma_pa^2)))</f>
        <v>150.842279756082</v>
      </c>
    </row>
    <row r="16" customFormat="false" ht="15" hidden="false" customHeight="false" outlineLevel="0" collapsed="false">
      <c r="A16" s="0" t="n">
        <v>300</v>
      </c>
      <c r="B16" s="8" t="n">
        <v>300</v>
      </c>
      <c r="C16" s="8" t="n">
        <v>0</v>
      </c>
      <c r="D16" s="8" t="n">
        <v>0</v>
      </c>
      <c r="E16" s="8" t="n">
        <v>2325</v>
      </c>
      <c r="F16" s="8" t="n">
        <v>1860.64</v>
      </c>
      <c r="G16" s="8" t="n">
        <v>-1467.63</v>
      </c>
      <c r="H16" s="8" t="n">
        <v>21.8</v>
      </c>
      <c r="I16" s="8" t="n">
        <v>179.149</v>
      </c>
      <c r="J16" s="8" t="n">
        <v>2142.43</v>
      </c>
      <c r="K16" s="9" t="n">
        <v>0.4647</v>
      </c>
      <c r="L16" s="9" t="n">
        <v>4.0495</v>
      </c>
      <c r="M16" s="10" t="n">
        <f aca="false">((ref_diam+offset_diam)/2)/(12*3.281)</f>
        <v>0.761962816214569</v>
      </c>
      <c r="N16" s="8"/>
      <c r="O16" s="8" t="n">
        <f aca="false">(J16-M16-surface_margin)/(scaling_factor*(SQRT(K16^2+L16^2+sigma_pa^2)))</f>
        <v>148.983396653086</v>
      </c>
    </row>
    <row r="17" customFormat="false" ht="15" hidden="false" customHeight="false" outlineLevel="0" collapsed="false">
      <c r="A17" s="0" t="n">
        <v>330</v>
      </c>
      <c r="B17" s="8" t="n">
        <v>330</v>
      </c>
      <c r="C17" s="8" t="n">
        <v>0</v>
      </c>
      <c r="D17" s="8" t="n">
        <v>0</v>
      </c>
      <c r="E17" s="8" t="n">
        <v>2325</v>
      </c>
      <c r="F17" s="8" t="n">
        <v>1860.64</v>
      </c>
      <c r="G17" s="8" t="n">
        <v>-1467.63</v>
      </c>
      <c r="H17" s="8" t="n">
        <v>21.8</v>
      </c>
      <c r="I17" s="8" t="n">
        <v>179.149</v>
      </c>
      <c r="J17" s="8" t="n">
        <v>2120.68</v>
      </c>
      <c r="K17" s="9" t="n">
        <v>0.4995</v>
      </c>
      <c r="L17" s="9" t="n">
        <v>4.0548</v>
      </c>
      <c r="M17" s="10" t="n">
        <f aca="false">((ref_diam+offset_diam)/2)/(12*3.281)</f>
        <v>0.761962816214569</v>
      </c>
      <c r="N17" s="8"/>
      <c r="O17" s="8" t="n">
        <f aca="false">(J17-M17-surface_margin)/(scaling_factor*(SQRT(K17^2+L17^2+sigma_pa^2)))</f>
        <v>147.136791197151</v>
      </c>
    </row>
    <row r="18" customFormat="false" ht="15" hidden="false" customHeight="false" outlineLevel="0" collapsed="false">
      <c r="A18" s="0" t="n">
        <v>360</v>
      </c>
      <c r="B18" s="8" t="n">
        <v>360</v>
      </c>
      <c r="C18" s="8" t="n">
        <v>0</v>
      </c>
      <c r="D18" s="8" t="n">
        <v>0</v>
      </c>
      <c r="E18" s="8" t="n">
        <v>2325</v>
      </c>
      <c r="F18" s="8" t="n">
        <v>1860.64</v>
      </c>
      <c r="G18" s="8" t="n">
        <v>-1467.63</v>
      </c>
      <c r="H18" s="8" t="n">
        <v>21.8</v>
      </c>
      <c r="I18" s="8" t="n">
        <v>179.149</v>
      </c>
      <c r="J18" s="8" t="n">
        <v>2099.13</v>
      </c>
      <c r="K18" s="9" t="n">
        <v>0.5361</v>
      </c>
      <c r="L18" s="9" t="n">
        <v>4.06</v>
      </c>
      <c r="M18" s="10" t="n">
        <f aca="false">((ref_diam+offset_diam)/2)/(12*3.281)</f>
        <v>0.761962816214569</v>
      </c>
      <c r="N18" s="8"/>
      <c r="O18" s="8" t="n">
        <f aca="false">(J18-M18-surface_margin)/(scaling_factor*(SQRT(K18^2+L18^2+sigma_pa^2)))</f>
        <v>145.297769181886</v>
      </c>
    </row>
    <row r="19" customFormat="false" ht="15" hidden="false" customHeight="false" outlineLevel="0" collapsed="false">
      <c r="A19" s="0" t="n">
        <v>390</v>
      </c>
      <c r="B19" s="8" t="n">
        <v>390</v>
      </c>
      <c r="C19" s="8" t="n">
        <v>0</v>
      </c>
      <c r="D19" s="8" t="n">
        <v>0</v>
      </c>
      <c r="E19" s="8" t="n">
        <v>2325</v>
      </c>
      <c r="F19" s="8" t="n">
        <v>1860.64</v>
      </c>
      <c r="G19" s="8" t="n">
        <v>-1467.63</v>
      </c>
      <c r="H19" s="8" t="n">
        <v>21.8</v>
      </c>
      <c r="I19" s="8" t="n">
        <v>179.149</v>
      </c>
      <c r="J19" s="8" t="n">
        <v>2077.79</v>
      </c>
      <c r="K19" s="9" t="n">
        <v>0.5743</v>
      </c>
      <c r="L19" s="9" t="n">
        <v>4.0649</v>
      </c>
      <c r="M19" s="10" t="n">
        <f aca="false">((ref_diam+offset_diam)/2)/(12*3.281)</f>
        <v>0.761962816214569</v>
      </c>
      <c r="N19" s="8"/>
      <c r="O19" s="8" t="n">
        <f aca="false">(J19-M19-surface_margin)/(scaling_factor*(SQRT(K19^2+L19^2+sigma_pa^2)))</f>
        <v>143.473760702328</v>
      </c>
    </row>
    <row r="20" customFormat="false" ht="15" hidden="false" customHeight="false" outlineLevel="0" collapsed="false">
      <c r="A20" s="0" t="n">
        <v>420</v>
      </c>
      <c r="B20" s="8" t="n">
        <v>420</v>
      </c>
      <c r="C20" s="8" t="n">
        <v>0</v>
      </c>
      <c r="D20" s="8" t="n">
        <v>0</v>
      </c>
      <c r="E20" s="8" t="n">
        <v>2325</v>
      </c>
      <c r="F20" s="8" t="n">
        <v>1860.64</v>
      </c>
      <c r="G20" s="8" t="n">
        <v>-1467.63</v>
      </c>
      <c r="H20" s="8" t="n">
        <v>21.8</v>
      </c>
      <c r="I20" s="8" t="n">
        <v>179.149</v>
      </c>
      <c r="J20" s="8" t="n">
        <v>2056.66</v>
      </c>
      <c r="K20" s="9" t="n">
        <v>0.6138</v>
      </c>
      <c r="L20" s="9" t="n">
        <v>4.0697</v>
      </c>
      <c r="M20" s="10" t="n">
        <f aca="false">((ref_diam+offset_diam)/2)/(12*3.281)</f>
        <v>0.761962816214569</v>
      </c>
      <c r="N20" s="8"/>
      <c r="O20" s="8" t="n">
        <f aca="false">(J20-M20-surface_margin)/(scaling_factor*(SQRT(K20^2+L20^2+sigma_pa^2)))</f>
        <v>141.658360082466</v>
      </c>
    </row>
    <row r="21" customFormat="false" ht="15" hidden="false" customHeight="false" outlineLevel="0" collapsed="false">
      <c r="A21" s="0" t="n">
        <v>450</v>
      </c>
      <c r="B21" s="8" t="n">
        <v>450</v>
      </c>
      <c r="C21" s="8" t="n">
        <v>0</v>
      </c>
      <c r="D21" s="8" t="n">
        <v>0</v>
      </c>
      <c r="E21" s="8" t="n">
        <v>2325</v>
      </c>
      <c r="F21" s="8" t="n">
        <v>1860.64</v>
      </c>
      <c r="G21" s="8" t="n">
        <v>-1467.63</v>
      </c>
      <c r="H21" s="8" t="n">
        <v>21.8</v>
      </c>
      <c r="I21" s="8" t="n">
        <v>179.149</v>
      </c>
      <c r="J21" s="8" t="n">
        <v>2035.76</v>
      </c>
      <c r="K21" s="9" t="n">
        <v>0.6547</v>
      </c>
      <c r="L21" s="9" t="n">
        <v>4.0743</v>
      </c>
      <c r="M21" s="10" t="n">
        <f aca="false">((ref_diam+offset_diam)/2)/(12*3.281)</f>
        <v>0.761962816214569</v>
      </c>
      <c r="N21" s="8"/>
      <c r="O21" s="8" t="n">
        <f aca="false">(J21-M21-surface_margin)/(scaling_factor*(SQRT(K21^2+L21^2+sigma_pa^2)))</f>
        <v>139.855078811947</v>
      </c>
    </row>
    <row r="22" customFormat="false" ht="15" hidden="false" customHeight="false" outlineLevel="0" collapsed="false">
      <c r="A22" s="0" t="n">
        <v>480</v>
      </c>
      <c r="B22" s="8" t="n">
        <v>480</v>
      </c>
      <c r="C22" s="8" t="n">
        <v>0</v>
      </c>
      <c r="D22" s="8" t="n">
        <v>0</v>
      </c>
      <c r="E22" s="8" t="n">
        <v>2325</v>
      </c>
      <c r="F22" s="8" t="n">
        <v>1860.64</v>
      </c>
      <c r="G22" s="8" t="n">
        <v>-1467.63</v>
      </c>
      <c r="H22" s="8" t="n">
        <v>21.8</v>
      </c>
      <c r="I22" s="8" t="n">
        <v>179.149</v>
      </c>
      <c r="J22" s="8" t="n">
        <v>2015.09</v>
      </c>
      <c r="K22" s="9" t="n">
        <v>0.6969</v>
      </c>
      <c r="L22" s="9" t="n">
        <v>4.0786</v>
      </c>
      <c r="M22" s="10" t="n">
        <f aca="false">((ref_diam+offset_diam)/2)/(12*3.281)</f>
        <v>0.761962816214569</v>
      </c>
      <c r="N22" s="8"/>
      <c r="O22" s="8" t="n">
        <f aca="false">(J22-M22-surface_margin)/(scaling_factor*(SQRT(K22^2+L22^2+sigma_pa^2)))</f>
        <v>138.066864831911</v>
      </c>
    </row>
    <row r="23" customFormat="false" ht="15" hidden="false" customHeight="false" outlineLevel="0" collapsed="false">
      <c r="A23" s="0" t="n">
        <v>510</v>
      </c>
      <c r="B23" s="8" t="n">
        <v>510</v>
      </c>
      <c r="C23" s="8" t="n">
        <v>0</v>
      </c>
      <c r="D23" s="8" t="n">
        <v>0</v>
      </c>
      <c r="E23" s="8" t="n">
        <v>2325</v>
      </c>
      <c r="F23" s="8" t="n">
        <v>1860.64</v>
      </c>
      <c r="G23" s="8" t="n">
        <v>-1467.63</v>
      </c>
      <c r="H23" s="8" t="n">
        <v>21.8</v>
      </c>
      <c r="I23" s="8" t="n">
        <v>179.149</v>
      </c>
      <c r="J23" s="8" t="n">
        <v>1994.65</v>
      </c>
      <c r="K23" s="9" t="n">
        <v>0.7402</v>
      </c>
      <c r="L23" s="9" t="n">
        <v>4.0827</v>
      </c>
      <c r="M23" s="10" t="n">
        <f aca="false">((ref_diam+offset_diam)/2)/(12*3.281)</f>
        <v>0.761962816214569</v>
      </c>
      <c r="N23" s="8"/>
      <c r="O23" s="8" t="n">
        <f aca="false">(J23-M23-surface_margin)/(scaling_factor*(SQRT(K23^2+L23^2+sigma_pa^2)))</f>
        <v>136.290780210563</v>
      </c>
    </row>
    <row r="24" customFormat="false" ht="15" hidden="false" customHeight="false" outlineLevel="0" collapsed="false">
      <c r="A24" s="0" t="n">
        <v>540</v>
      </c>
      <c r="B24" s="8" t="n">
        <v>540</v>
      </c>
      <c r="C24" s="8" t="n">
        <v>0</v>
      </c>
      <c r="D24" s="8" t="n">
        <v>0</v>
      </c>
      <c r="E24" s="8" t="n">
        <v>2325</v>
      </c>
      <c r="F24" s="8" t="n">
        <v>1860.64</v>
      </c>
      <c r="G24" s="8" t="n">
        <v>-1467.63</v>
      </c>
      <c r="H24" s="8" t="n">
        <v>21.8</v>
      </c>
      <c r="I24" s="8" t="n">
        <v>179.149</v>
      </c>
      <c r="J24" s="8" t="n">
        <v>1974.46</v>
      </c>
      <c r="K24" s="9" t="n">
        <v>0.7847</v>
      </c>
      <c r="L24" s="9" t="n">
        <v>4.0864</v>
      </c>
      <c r="M24" s="10" t="n">
        <f aca="false">((ref_diam+offset_diam)/2)/(12*3.281)</f>
        <v>0.761962816214569</v>
      </c>
      <c r="N24" s="8"/>
      <c r="O24" s="8" t="n">
        <f aca="false">(J24-M24-surface_margin)/(scaling_factor*(SQRT(K24^2+L24^2+sigma_pa^2)))</f>
        <v>134.533286790379</v>
      </c>
    </row>
    <row r="25" customFormat="false" ht="15" hidden="false" customHeight="false" outlineLevel="0" collapsed="false">
      <c r="A25" s="0" t="n">
        <v>570</v>
      </c>
      <c r="B25" s="8" t="n">
        <v>570</v>
      </c>
      <c r="C25" s="8" t="n">
        <v>0</v>
      </c>
      <c r="D25" s="8" t="n">
        <v>0</v>
      </c>
      <c r="E25" s="8" t="n">
        <v>2325</v>
      </c>
      <c r="F25" s="8" t="n">
        <v>1860.64</v>
      </c>
      <c r="G25" s="8" t="n">
        <v>-1467.63</v>
      </c>
      <c r="H25" s="8" t="n">
        <v>21.8</v>
      </c>
      <c r="I25" s="8" t="n">
        <v>179.149</v>
      </c>
      <c r="J25" s="8" t="n">
        <v>1954.53</v>
      </c>
      <c r="K25" s="9" t="n">
        <v>0.8302</v>
      </c>
      <c r="L25" s="9" t="n">
        <v>4.0899</v>
      </c>
      <c r="M25" s="10" t="n">
        <f aca="false">((ref_diam+offset_diam)/2)/(12*3.281)</f>
        <v>0.761962816214569</v>
      </c>
      <c r="N25" s="8"/>
      <c r="O25" s="8" t="n">
        <f aca="false">(J25-M25-surface_margin)/(scaling_factor*(SQRT(K25^2+L25^2+sigma_pa^2)))</f>
        <v>132.789224237709</v>
      </c>
    </row>
    <row r="26" customFormat="false" ht="15" hidden="false" customHeight="false" outlineLevel="0" collapsed="false">
      <c r="A26" s="0" t="n">
        <v>600</v>
      </c>
      <c r="B26" s="8" t="n">
        <v>600</v>
      </c>
      <c r="C26" s="8" t="n">
        <v>0</v>
      </c>
      <c r="D26" s="8" t="n">
        <v>0</v>
      </c>
      <c r="E26" s="8" t="n">
        <v>2325</v>
      </c>
      <c r="F26" s="8" t="n">
        <v>1860.64</v>
      </c>
      <c r="G26" s="8" t="n">
        <v>-1467.63</v>
      </c>
      <c r="H26" s="8" t="n">
        <v>21.8</v>
      </c>
      <c r="I26" s="8" t="n">
        <v>179.149</v>
      </c>
      <c r="J26" s="8" t="n">
        <v>1934.85</v>
      </c>
      <c r="K26" s="9" t="n">
        <v>0.8768</v>
      </c>
      <c r="L26" s="9" t="n">
        <v>4.0931</v>
      </c>
      <c r="M26" s="10" t="n">
        <f aca="false">((ref_diam+offset_diam)/2)/(12*3.281)</f>
        <v>0.761962816214569</v>
      </c>
      <c r="N26" s="8"/>
      <c r="O26" s="8" t="n">
        <f aca="false">(J26-M26-surface_margin)/(scaling_factor*(SQRT(K26^2+L26^2+sigma_pa^2)))</f>
        <v>131.059850655256</v>
      </c>
    </row>
    <row r="27" customFormat="false" ht="15" hidden="false" customHeight="false" outlineLevel="0" collapsed="false">
      <c r="A27" s="0" t="n">
        <v>630</v>
      </c>
      <c r="B27" s="8" t="n">
        <v>630</v>
      </c>
      <c r="C27" s="8" t="n">
        <v>0</v>
      </c>
      <c r="D27" s="8" t="n">
        <v>0</v>
      </c>
      <c r="E27" s="8" t="n">
        <v>2325</v>
      </c>
      <c r="F27" s="8" t="n">
        <v>1860.64</v>
      </c>
      <c r="G27" s="8" t="n">
        <v>-1467.63</v>
      </c>
      <c r="H27" s="8" t="n">
        <v>21.8</v>
      </c>
      <c r="I27" s="8" t="n">
        <v>179.149</v>
      </c>
      <c r="J27" s="8" t="n">
        <v>1915.44</v>
      </c>
      <c r="K27" s="9" t="n">
        <v>0.9245</v>
      </c>
      <c r="L27" s="9" t="n">
        <v>4.0959</v>
      </c>
      <c r="M27" s="10" t="n">
        <f aca="false">((ref_diam+offset_diam)/2)/(12*3.281)</f>
        <v>0.761962816214569</v>
      </c>
      <c r="N27" s="8"/>
      <c r="O27" s="8" t="n">
        <f aca="false">(J27-M27-surface_margin)/(scaling_factor*(SQRT(K27^2+L27^2+sigma_pa^2)))</f>
        <v>129.34885197595</v>
      </c>
    </row>
    <row r="28" customFormat="false" ht="15" hidden="false" customHeight="false" outlineLevel="0" collapsed="false">
      <c r="A28" s="0" t="n">
        <v>660</v>
      </c>
      <c r="B28" s="8" t="n">
        <v>660</v>
      </c>
      <c r="C28" s="8" t="n">
        <v>0</v>
      </c>
      <c r="D28" s="8" t="n">
        <v>0</v>
      </c>
      <c r="E28" s="8" t="n">
        <v>2325</v>
      </c>
      <c r="F28" s="8" t="n">
        <v>1860.64</v>
      </c>
      <c r="G28" s="8" t="n">
        <v>-1467.63</v>
      </c>
      <c r="H28" s="8" t="n">
        <v>21.8</v>
      </c>
      <c r="I28" s="8" t="n">
        <v>179.149</v>
      </c>
      <c r="J28" s="8" t="n">
        <v>1896.3</v>
      </c>
      <c r="K28" s="9" t="n">
        <v>0.9731</v>
      </c>
      <c r="L28" s="9" t="n">
        <v>4.0984</v>
      </c>
      <c r="M28" s="10" t="n">
        <f aca="false">((ref_diam+offset_diam)/2)/(12*3.281)</f>
        <v>0.761962816214569</v>
      </c>
      <c r="N28" s="8"/>
      <c r="O28" s="8" t="n">
        <f aca="false">(J28-M28-surface_margin)/(scaling_factor*(SQRT(K28^2+L28^2+sigma_pa^2)))</f>
        <v>127.653933241513</v>
      </c>
    </row>
    <row r="29" customFormat="false" ht="15" hidden="false" customHeight="false" outlineLevel="0" collapsed="false">
      <c r="A29" s="0" t="n">
        <v>690</v>
      </c>
      <c r="B29" s="8" t="n">
        <v>690</v>
      </c>
      <c r="C29" s="8" t="n">
        <v>0</v>
      </c>
      <c r="D29" s="8" t="n">
        <v>0</v>
      </c>
      <c r="E29" s="8" t="n">
        <v>2325</v>
      </c>
      <c r="F29" s="8" t="n">
        <v>1860.64</v>
      </c>
      <c r="G29" s="8" t="n">
        <v>-1467.63</v>
      </c>
      <c r="H29" s="8" t="n">
        <v>21.8</v>
      </c>
      <c r="I29" s="8" t="n">
        <v>179.149</v>
      </c>
      <c r="J29" s="8" t="n">
        <v>1877.45</v>
      </c>
      <c r="K29" s="9" t="n">
        <v>1.0227</v>
      </c>
      <c r="L29" s="9" t="n">
        <v>4.1004</v>
      </c>
      <c r="M29" s="10" t="n">
        <f aca="false">((ref_diam+offset_diam)/2)/(12*3.281)</f>
        <v>0.761962816214569</v>
      </c>
      <c r="N29" s="8"/>
      <c r="O29" s="8" t="n">
        <f aca="false">(J29-M29-surface_margin)/(scaling_factor*(SQRT(K29^2+L29^2+sigma_pa^2)))</f>
        <v>125.980994710269</v>
      </c>
    </row>
    <row r="30" customFormat="false" ht="15" hidden="false" customHeight="false" outlineLevel="0" collapsed="false">
      <c r="A30" s="0" t="n">
        <v>720</v>
      </c>
      <c r="B30" s="8" t="n">
        <v>720</v>
      </c>
      <c r="C30" s="8" t="n">
        <v>0</v>
      </c>
      <c r="D30" s="8" t="n">
        <v>0</v>
      </c>
      <c r="E30" s="8" t="n">
        <v>2325</v>
      </c>
      <c r="F30" s="8" t="n">
        <v>1860.64</v>
      </c>
      <c r="G30" s="8" t="n">
        <v>-1467.63</v>
      </c>
      <c r="H30" s="8" t="n">
        <v>21.8</v>
      </c>
      <c r="I30" s="8" t="n">
        <v>179.149</v>
      </c>
      <c r="J30" s="8" t="n">
        <v>1858.89</v>
      </c>
      <c r="K30" s="9" t="n">
        <v>1.0732</v>
      </c>
      <c r="L30" s="9" t="n">
        <v>4.1021</v>
      </c>
      <c r="M30" s="10" t="n">
        <f aca="false">((ref_diam+offset_diam)/2)/(12*3.281)</f>
        <v>0.761962816214569</v>
      </c>
      <c r="N30" s="8"/>
      <c r="O30" s="8" t="n">
        <f aca="false">(J30-M30-surface_margin)/(scaling_factor*(SQRT(K30^2+L30^2+sigma_pa^2)))</f>
        <v>124.324365815228</v>
      </c>
    </row>
    <row r="31" customFormat="false" ht="15" hidden="false" customHeight="false" outlineLevel="0" collapsed="false">
      <c r="A31" s="0" t="n">
        <v>750</v>
      </c>
      <c r="B31" s="8" t="n">
        <v>750</v>
      </c>
      <c r="C31" s="8" t="n">
        <v>0</v>
      </c>
      <c r="D31" s="8" t="n">
        <v>0</v>
      </c>
      <c r="E31" s="8" t="n">
        <v>2325</v>
      </c>
      <c r="F31" s="8" t="n">
        <v>1860.64</v>
      </c>
      <c r="G31" s="8" t="n">
        <v>-1467.63</v>
      </c>
      <c r="H31" s="8" t="n">
        <v>21.8</v>
      </c>
      <c r="I31" s="8" t="n">
        <v>179.149</v>
      </c>
      <c r="J31" s="8" t="n">
        <v>1840.64</v>
      </c>
      <c r="K31" s="9" t="n">
        <v>1.1247</v>
      </c>
      <c r="L31" s="9" t="n">
        <v>4.1032</v>
      </c>
      <c r="M31" s="10" t="n">
        <f aca="false">((ref_diam+offset_diam)/2)/(12*3.281)</f>
        <v>0.761962816214569</v>
      </c>
      <c r="N31" s="8"/>
      <c r="O31" s="8" t="n">
        <f aca="false">(J31-M31-surface_margin)/(scaling_factor*(SQRT(K31^2+L31^2+sigma_pa^2)))</f>
        <v>122.692476727214</v>
      </c>
    </row>
    <row r="32" customFormat="false" ht="15" hidden="false" customHeight="false" outlineLevel="0" collapsed="false">
      <c r="A32" s="0" t="n">
        <v>780</v>
      </c>
      <c r="B32" s="8" t="n">
        <v>780</v>
      </c>
      <c r="C32" s="8" t="n">
        <v>0</v>
      </c>
      <c r="D32" s="8" t="n">
        <v>0</v>
      </c>
      <c r="E32" s="8" t="n">
        <v>2325</v>
      </c>
      <c r="F32" s="8" t="n">
        <v>1860.64</v>
      </c>
      <c r="G32" s="8" t="n">
        <v>-1467.63</v>
      </c>
      <c r="H32" s="8" t="n">
        <v>21.8</v>
      </c>
      <c r="I32" s="8" t="n">
        <v>179.149</v>
      </c>
      <c r="J32" s="8" t="n">
        <v>1822.69</v>
      </c>
      <c r="K32" s="9" t="n">
        <v>1.1771</v>
      </c>
      <c r="L32" s="9" t="n">
        <v>4.1039</v>
      </c>
      <c r="M32" s="10" t="n">
        <f aca="false">((ref_diam+offset_diam)/2)/(12*3.281)</f>
        <v>0.761962816214569</v>
      </c>
      <c r="N32" s="8"/>
      <c r="O32" s="8" t="n">
        <f aca="false">(J32-M32-surface_margin)/(scaling_factor*(SQRT(K32^2+L32^2+sigma_pa^2)))</f>
        <v>121.07914667329</v>
      </c>
    </row>
    <row r="33" customFormat="false" ht="15" hidden="false" customHeight="false" outlineLevel="0" collapsed="false">
      <c r="A33" s="0" t="n">
        <v>810</v>
      </c>
      <c r="B33" s="8" t="n">
        <v>810</v>
      </c>
      <c r="C33" s="8" t="n">
        <v>0</v>
      </c>
      <c r="D33" s="8" t="n">
        <v>0</v>
      </c>
      <c r="E33" s="8" t="n">
        <v>2325</v>
      </c>
      <c r="F33" s="8" t="n">
        <v>1860.64</v>
      </c>
      <c r="G33" s="8" t="n">
        <v>-1467.63</v>
      </c>
      <c r="H33" s="8" t="n">
        <v>21.8</v>
      </c>
      <c r="I33" s="8" t="n">
        <v>179.149</v>
      </c>
      <c r="J33" s="8" t="n">
        <v>1805.07</v>
      </c>
      <c r="K33" s="9" t="n">
        <v>1.2304</v>
      </c>
      <c r="L33" s="9" t="n">
        <v>4.1041</v>
      </c>
      <c r="M33" s="10" t="n">
        <f aca="false">((ref_diam+offset_diam)/2)/(12*3.281)</f>
        <v>0.761962816214569</v>
      </c>
      <c r="N33" s="8"/>
      <c r="O33" s="8" t="n">
        <f aca="false">(J33-M33-surface_margin)/(scaling_factor*(SQRT(K33^2+L33^2+sigma_pa^2)))</f>
        <v>119.488515387694</v>
      </c>
    </row>
    <row r="34" customFormat="false" ht="15" hidden="false" customHeight="false" outlineLevel="0" collapsed="false">
      <c r="A34" s="0" t="n">
        <v>840</v>
      </c>
      <c r="B34" s="8" t="n">
        <v>840</v>
      </c>
      <c r="C34" s="8" t="n">
        <v>0</v>
      </c>
      <c r="D34" s="8" t="n">
        <v>0</v>
      </c>
      <c r="E34" s="8" t="n">
        <v>2325</v>
      </c>
      <c r="F34" s="8" t="n">
        <v>1860.64</v>
      </c>
      <c r="G34" s="8" t="n">
        <v>-1467.63</v>
      </c>
      <c r="H34" s="8" t="n">
        <v>21.8</v>
      </c>
      <c r="I34" s="8" t="n">
        <v>179.149</v>
      </c>
      <c r="J34" s="8" t="n">
        <v>1787.77</v>
      </c>
      <c r="K34" s="9" t="n">
        <v>1.2845</v>
      </c>
      <c r="L34" s="9" t="n">
        <v>4.1038</v>
      </c>
      <c r="M34" s="10" t="n">
        <f aca="false">((ref_diam+offset_diam)/2)/(12*3.281)</f>
        <v>0.761962816214569</v>
      </c>
      <c r="N34" s="8"/>
      <c r="O34" s="8" t="n">
        <f aca="false">(J34-M34-surface_margin)/(scaling_factor*(SQRT(K34^2+L34^2+sigma_pa^2)))</f>
        <v>117.920099628681</v>
      </c>
    </row>
    <row r="35" customFormat="false" ht="15" hidden="false" customHeight="false" outlineLevel="0" collapsed="false">
      <c r="A35" s="0" t="n">
        <v>870</v>
      </c>
      <c r="B35" s="8" t="n">
        <v>870</v>
      </c>
      <c r="C35" s="8" t="n">
        <v>0</v>
      </c>
      <c r="D35" s="8" t="n">
        <v>0</v>
      </c>
      <c r="E35" s="8" t="n">
        <v>2325</v>
      </c>
      <c r="F35" s="8" t="n">
        <v>1860.64</v>
      </c>
      <c r="G35" s="8" t="n">
        <v>-1467.63</v>
      </c>
      <c r="H35" s="8" t="n">
        <v>21.8</v>
      </c>
      <c r="I35" s="8" t="n">
        <v>179.149</v>
      </c>
      <c r="J35" s="8" t="n">
        <v>1770.81</v>
      </c>
      <c r="K35" s="9" t="n">
        <v>1.3395</v>
      </c>
      <c r="L35" s="9" t="n">
        <v>4.1029</v>
      </c>
      <c r="M35" s="10" t="n">
        <f aca="false">((ref_diam+offset_diam)/2)/(12*3.281)</f>
        <v>0.761962816214569</v>
      </c>
      <c r="N35" s="8"/>
      <c r="O35" s="8" t="n">
        <f aca="false">(J35-M35-surface_margin)/(scaling_factor*(SQRT(K35^2+L35^2+sigma_pa^2)))</f>
        <v>116.376380124588</v>
      </c>
    </row>
    <row r="36" customFormat="false" ht="15" hidden="false" customHeight="false" outlineLevel="0" collapsed="false">
      <c r="A36" s="0" t="n">
        <v>900</v>
      </c>
      <c r="B36" s="8" t="n">
        <v>900</v>
      </c>
      <c r="C36" s="8" t="n">
        <v>0</v>
      </c>
      <c r="D36" s="8" t="n">
        <v>0</v>
      </c>
      <c r="E36" s="8" t="n">
        <v>2325</v>
      </c>
      <c r="F36" s="8" t="n">
        <v>1860.64</v>
      </c>
      <c r="G36" s="8" t="n">
        <v>-1467.63</v>
      </c>
      <c r="H36" s="8" t="n">
        <v>21.8</v>
      </c>
      <c r="I36" s="8" t="n">
        <v>179.149</v>
      </c>
      <c r="J36" s="8" t="n">
        <v>1754.21</v>
      </c>
      <c r="K36" s="9" t="n">
        <v>1.3953</v>
      </c>
      <c r="L36" s="9" t="n">
        <v>4.1013</v>
      </c>
      <c r="M36" s="10" t="n">
        <f aca="false">((ref_diam+offset_diam)/2)/(12*3.281)</f>
        <v>0.761962816214569</v>
      </c>
      <c r="N36" s="8"/>
      <c r="O36" s="8" t="n">
        <f aca="false">(J36-M36-surface_margin)/(scaling_factor*(SQRT(K36^2+L36^2+sigma_pa^2)))</f>
        <v>114.861256135919</v>
      </c>
    </row>
    <row r="37" customFormat="false" ht="15" hidden="false" customHeight="false" outlineLevel="0" collapsed="false">
      <c r="A37" s="0" t="n">
        <v>930</v>
      </c>
      <c r="B37" s="8" t="n">
        <v>930</v>
      </c>
      <c r="C37" s="8" t="n">
        <v>0</v>
      </c>
      <c r="D37" s="8" t="n">
        <v>0</v>
      </c>
      <c r="E37" s="8" t="n">
        <v>2325</v>
      </c>
      <c r="F37" s="8" t="n">
        <v>1860.64</v>
      </c>
      <c r="G37" s="8" t="n">
        <v>-1467.63</v>
      </c>
      <c r="H37" s="8" t="n">
        <v>21.8</v>
      </c>
      <c r="I37" s="8" t="n">
        <v>179.149</v>
      </c>
      <c r="J37" s="8" t="n">
        <v>1737.96</v>
      </c>
      <c r="K37" s="9" t="n">
        <v>1.4519</v>
      </c>
      <c r="L37" s="9" t="n">
        <v>4.0992</v>
      </c>
      <c r="M37" s="10" t="n">
        <f aca="false">((ref_diam+offset_diam)/2)/(12*3.281)</f>
        <v>0.761962816214569</v>
      </c>
      <c r="N37" s="8"/>
      <c r="O37" s="8" t="n">
        <f aca="false">(J37-M37-surface_margin)/(scaling_factor*(SQRT(K37^2+L37^2+sigma_pa^2)))</f>
        <v>113.368407670356</v>
      </c>
    </row>
    <row r="38" customFormat="false" ht="15" hidden="false" customHeight="false" outlineLevel="0" collapsed="false">
      <c r="A38" s="0" t="n">
        <v>960</v>
      </c>
      <c r="B38" s="8" t="n">
        <v>960</v>
      </c>
      <c r="C38" s="8" t="n">
        <v>0</v>
      </c>
      <c r="D38" s="8" t="n">
        <v>0</v>
      </c>
      <c r="E38" s="8" t="n">
        <v>2325</v>
      </c>
      <c r="F38" s="8" t="n">
        <v>1860.64</v>
      </c>
      <c r="G38" s="8" t="n">
        <v>-1467.63</v>
      </c>
      <c r="H38" s="8" t="n">
        <v>21.8</v>
      </c>
      <c r="I38" s="8" t="n">
        <v>179.149</v>
      </c>
      <c r="J38" s="8" t="n">
        <v>1722.08</v>
      </c>
      <c r="K38" s="9" t="n">
        <v>1.5092</v>
      </c>
      <c r="L38" s="9" t="n">
        <v>4.0963</v>
      </c>
      <c r="M38" s="10" t="n">
        <f aca="false">((ref_diam+offset_diam)/2)/(12*3.281)</f>
        <v>0.761962816214569</v>
      </c>
      <c r="N38" s="8"/>
      <c r="O38" s="8" t="n">
        <f aca="false">(J38-M38-surface_margin)/(scaling_factor*(SQRT(K38^2+L38^2+sigma_pa^2)))</f>
        <v>111.906663960817</v>
      </c>
    </row>
    <row r="39" customFormat="false" ht="15" hidden="false" customHeight="false" outlineLevel="0" collapsed="false">
      <c r="A39" s="0" t="n">
        <v>990</v>
      </c>
      <c r="B39" s="8" t="n">
        <v>990</v>
      </c>
      <c r="C39" s="8" t="n">
        <v>0</v>
      </c>
      <c r="D39" s="8" t="n">
        <v>0</v>
      </c>
      <c r="E39" s="8" t="n">
        <v>2325</v>
      </c>
      <c r="F39" s="8" t="n">
        <v>1860.64</v>
      </c>
      <c r="G39" s="8" t="n">
        <v>-1467.63</v>
      </c>
      <c r="H39" s="8" t="n">
        <v>21.8</v>
      </c>
      <c r="I39" s="8" t="n">
        <v>179.149</v>
      </c>
      <c r="J39" s="8" t="n">
        <v>1706.58</v>
      </c>
      <c r="K39" s="9" t="n">
        <v>1.5673</v>
      </c>
      <c r="L39" s="9" t="n">
        <v>4.0928</v>
      </c>
      <c r="M39" s="10" t="n">
        <f aca="false">((ref_diam+offset_diam)/2)/(12*3.281)</f>
        <v>0.761962816214569</v>
      </c>
      <c r="N39" s="8"/>
      <c r="O39" s="8" t="n">
        <f aca="false">(J39-M39-surface_margin)/(scaling_factor*(SQRT(K39^2+L39^2+sigma_pa^2)))</f>
        <v>110.470268572347</v>
      </c>
    </row>
    <row r="40" customFormat="false" ht="15" hidden="false" customHeight="false" outlineLevel="0" collapsed="false">
      <c r="A40" s="0" t="n">
        <v>1020</v>
      </c>
      <c r="B40" s="8" t="n">
        <v>1020</v>
      </c>
      <c r="C40" s="8" t="n">
        <v>-0.35</v>
      </c>
      <c r="D40" s="8" t="n">
        <v>0</v>
      </c>
      <c r="E40" s="8" t="n">
        <v>2325</v>
      </c>
      <c r="F40" s="8" t="n">
        <v>1860.64</v>
      </c>
      <c r="G40" s="8" t="n">
        <v>-1467.63</v>
      </c>
      <c r="H40" s="8" t="n">
        <v>21.8</v>
      </c>
      <c r="I40" s="8" t="n">
        <v>179.149</v>
      </c>
      <c r="J40" s="8" t="n">
        <v>1691.18</v>
      </c>
      <c r="K40" s="9" t="n">
        <v>1.6238</v>
      </c>
      <c r="L40" s="9" t="n">
        <v>4.0885</v>
      </c>
      <c r="M40" s="10" t="n">
        <f aca="false">((ref_diam+offset_diam)/2)/(12*3.281)</f>
        <v>0.761962816214569</v>
      </c>
      <c r="N40" s="8"/>
      <c r="O40" s="8" t="n">
        <f aca="false">(J40-M40-surface_margin)/(scaling_factor*(SQRT(K40^2+L40^2+sigma_pa^2)))</f>
        <v>109.066809963733</v>
      </c>
    </row>
    <row r="41" customFormat="false" ht="15" hidden="false" customHeight="false" outlineLevel="0" collapsed="false">
      <c r="A41" s="0" t="n">
        <v>1050</v>
      </c>
      <c r="B41" s="8" t="n">
        <v>1049.97</v>
      </c>
      <c r="C41" s="8" t="n">
        <v>-1.57</v>
      </c>
      <c r="D41" s="8" t="n">
        <v>0</v>
      </c>
      <c r="E41" s="8" t="n">
        <v>2325</v>
      </c>
      <c r="F41" s="8" t="n">
        <v>1860.64</v>
      </c>
      <c r="G41" s="8" t="n">
        <v>-1467.63</v>
      </c>
      <c r="H41" s="8" t="n">
        <v>21.8</v>
      </c>
      <c r="I41" s="8" t="n">
        <v>179.148</v>
      </c>
      <c r="J41" s="8" t="n">
        <v>1675.41</v>
      </c>
      <c r="K41" s="9" t="n">
        <v>1.6785</v>
      </c>
      <c r="L41" s="9" t="n">
        <v>4.0836</v>
      </c>
      <c r="M41" s="10" t="n">
        <f aca="false">((ref_diam+offset_diam)/2)/(12*3.281)</f>
        <v>0.761962816214569</v>
      </c>
      <c r="N41" s="8"/>
      <c r="O41" s="8" t="n">
        <f aca="false">(J41-M41-surface_margin)/(scaling_factor*(SQRT(K41^2+L41^2+sigma_pa^2)))</f>
        <v>107.663738753685</v>
      </c>
    </row>
    <row r="42" customFormat="false" ht="15" hidden="false" customHeight="false" outlineLevel="0" collapsed="false">
      <c r="A42" s="0" t="n">
        <v>1080</v>
      </c>
      <c r="B42" s="8" t="n">
        <v>1079.88</v>
      </c>
      <c r="C42" s="8" t="n">
        <v>-3.83</v>
      </c>
      <c r="D42" s="8" t="n">
        <v>0</v>
      </c>
      <c r="E42" s="8" t="n">
        <v>2325</v>
      </c>
      <c r="F42" s="8" t="n">
        <v>1860.64</v>
      </c>
      <c r="G42" s="8" t="n">
        <v>-1467.63</v>
      </c>
      <c r="H42" s="8" t="n">
        <v>21.8</v>
      </c>
      <c r="I42" s="8" t="n">
        <v>179.147</v>
      </c>
      <c r="J42" s="8" t="n">
        <v>1659.14</v>
      </c>
      <c r="K42" s="9" t="n">
        <v>1.7331</v>
      </c>
      <c r="L42" s="9" t="n">
        <v>4.078</v>
      </c>
      <c r="M42" s="10" t="n">
        <f aca="false">((ref_diam+offset_diam)/2)/(12*3.281)</f>
        <v>0.761962816214569</v>
      </c>
      <c r="N42" s="8"/>
      <c r="O42" s="8" t="n">
        <f aca="false">(J42-M42-surface_margin)/(scaling_factor*(SQRT(K42^2+L42^2+sigma_pa^2)))</f>
        <v>106.240011048997</v>
      </c>
    </row>
    <row r="43" customFormat="false" ht="15" hidden="false" customHeight="false" outlineLevel="0" collapsed="false">
      <c r="A43" s="0" t="n">
        <v>1110</v>
      </c>
      <c r="B43" s="8" t="n">
        <v>1109.7</v>
      </c>
      <c r="C43" s="8" t="n">
        <v>-7.14</v>
      </c>
      <c r="D43" s="8" t="n">
        <v>0</v>
      </c>
      <c r="E43" s="8" t="n">
        <v>2325</v>
      </c>
      <c r="F43" s="8" t="n">
        <v>1860.64</v>
      </c>
      <c r="G43" s="8" t="n">
        <v>-1467.63</v>
      </c>
      <c r="H43" s="8" t="n">
        <v>21.8</v>
      </c>
      <c r="I43" s="8" t="n">
        <v>179.145</v>
      </c>
      <c r="J43" s="8" t="n">
        <v>1642.38</v>
      </c>
      <c r="K43" s="9" t="n">
        <v>1.7874</v>
      </c>
      <c r="L43" s="9" t="n">
        <v>4.0718</v>
      </c>
      <c r="M43" s="10" t="n">
        <f aca="false">((ref_diam+offset_diam)/2)/(12*3.281)</f>
        <v>0.761962816214569</v>
      </c>
      <c r="N43" s="8"/>
      <c r="O43" s="8" t="n">
        <f aca="false">(J43-M43-surface_margin)/(scaling_factor*(SQRT(K43^2+L43^2+sigma_pa^2)))</f>
        <v>104.796177226404</v>
      </c>
    </row>
    <row r="44" customFormat="false" ht="15" hidden="false" customHeight="false" outlineLevel="0" collapsed="false">
      <c r="A44" s="0" t="n">
        <v>1140</v>
      </c>
      <c r="B44" s="8" t="n">
        <v>1139.38</v>
      </c>
      <c r="C44" s="8" t="n">
        <v>-11.49</v>
      </c>
      <c r="D44" s="8" t="n">
        <v>0</v>
      </c>
      <c r="E44" s="8" t="n">
        <v>2325</v>
      </c>
      <c r="F44" s="8" t="n">
        <v>1860.64</v>
      </c>
      <c r="G44" s="8" t="n">
        <v>-1467.63</v>
      </c>
      <c r="H44" s="8" t="n">
        <v>21.8</v>
      </c>
      <c r="I44" s="8" t="n">
        <v>179.142</v>
      </c>
      <c r="J44" s="8" t="n">
        <v>1625.13</v>
      </c>
      <c r="K44" s="9" t="n">
        <v>1.8413</v>
      </c>
      <c r="L44" s="9" t="n">
        <v>4.0649</v>
      </c>
      <c r="M44" s="10" t="n">
        <f aca="false">((ref_diam+offset_diam)/2)/(12*3.281)</f>
        <v>0.761962816214569</v>
      </c>
      <c r="N44" s="8"/>
      <c r="O44" s="8" t="n">
        <f aca="false">(J44-M44-surface_margin)/(scaling_factor*(SQRT(K44^2+L44^2+sigma_pa^2)))</f>
        <v>103.33561037414</v>
      </c>
    </row>
    <row r="45" customFormat="false" ht="15" hidden="false" customHeight="false" outlineLevel="0" collapsed="false">
      <c r="A45" s="0" t="n">
        <v>1170</v>
      </c>
      <c r="B45" s="8" t="n">
        <v>1168.89</v>
      </c>
      <c r="C45" s="8" t="n">
        <v>-16.87</v>
      </c>
      <c r="D45" s="8" t="n">
        <v>0</v>
      </c>
      <c r="E45" s="8" t="n">
        <v>2325</v>
      </c>
      <c r="F45" s="8" t="n">
        <v>1860.64</v>
      </c>
      <c r="G45" s="8" t="n">
        <v>-1467.63</v>
      </c>
      <c r="H45" s="8" t="n">
        <v>21.8</v>
      </c>
      <c r="I45" s="8" t="n">
        <v>179.139</v>
      </c>
      <c r="J45" s="8" t="n">
        <v>1607.39</v>
      </c>
      <c r="K45" s="9" t="n">
        <v>1.8948</v>
      </c>
      <c r="L45" s="9" t="n">
        <v>4.0574</v>
      </c>
      <c r="M45" s="10" t="n">
        <f aca="false">((ref_diam+offset_diam)/2)/(12*3.281)</f>
        <v>0.761962816214569</v>
      </c>
      <c r="N45" s="8"/>
      <c r="O45" s="8" t="n">
        <f aca="false">(J45-M45-surface_margin)/(scaling_factor*(SQRT(K45^2+L45^2+sigma_pa^2)))</f>
        <v>101.856473458506</v>
      </c>
    </row>
    <row r="46" customFormat="false" ht="15" hidden="false" customHeight="false" outlineLevel="0" collapsed="false">
      <c r="A46" s="0" t="n">
        <v>1200</v>
      </c>
      <c r="B46" s="8" t="n">
        <v>1198.2</v>
      </c>
      <c r="C46" s="8" t="n">
        <v>-23.27</v>
      </c>
      <c r="D46" s="8" t="n">
        <v>0</v>
      </c>
      <c r="E46" s="8" t="n">
        <v>2325</v>
      </c>
      <c r="F46" s="8" t="n">
        <v>1860.64</v>
      </c>
      <c r="G46" s="8" t="n">
        <v>-1467.63</v>
      </c>
      <c r="H46" s="8" t="n">
        <v>21.8</v>
      </c>
      <c r="I46" s="8" t="n">
        <v>179.135</v>
      </c>
      <c r="J46" s="8" t="n">
        <v>1589.18</v>
      </c>
      <c r="K46" s="9" t="n">
        <v>1.9479</v>
      </c>
      <c r="L46" s="9" t="n">
        <v>4.0492</v>
      </c>
      <c r="M46" s="10" t="n">
        <f aca="false">((ref_diam+offset_diam)/2)/(12*3.281)</f>
        <v>0.761962816214569</v>
      </c>
      <c r="N46" s="8"/>
      <c r="O46" s="8" t="n">
        <f aca="false">(J46-M46-surface_margin)/(scaling_factor*(SQRT(K46^2+L46^2+sigma_pa^2)))</f>
        <v>100.362328502601</v>
      </c>
    </row>
    <row r="47" customFormat="false" ht="15" hidden="false" customHeight="false" outlineLevel="0" collapsed="false">
      <c r="A47" s="0" t="n">
        <v>1230</v>
      </c>
      <c r="B47" s="8" t="n">
        <v>1227.27</v>
      </c>
      <c r="C47" s="8" t="n">
        <v>-30.7</v>
      </c>
      <c r="D47" s="8" t="n">
        <v>0</v>
      </c>
      <c r="E47" s="8" t="n">
        <v>2325</v>
      </c>
      <c r="F47" s="8" t="n">
        <v>1860.64</v>
      </c>
      <c r="G47" s="8" t="n">
        <v>-1467.63</v>
      </c>
      <c r="H47" s="8" t="n">
        <v>21.8</v>
      </c>
      <c r="I47" s="8" t="n">
        <v>179.131</v>
      </c>
      <c r="J47" s="8" t="n">
        <v>1570.48</v>
      </c>
      <c r="K47" s="9" t="n">
        <v>2.0006</v>
      </c>
      <c r="L47" s="9" t="n">
        <v>4.0405</v>
      </c>
      <c r="M47" s="10" t="n">
        <f aca="false">((ref_diam+offset_diam)/2)/(12*3.281)</f>
        <v>0.761962816214569</v>
      </c>
      <c r="N47" s="8"/>
      <c r="O47" s="8" t="n">
        <f aca="false">(J47-M47-surface_margin)/(scaling_factor*(SQRT(K47^2+L47^2+sigma_pa^2)))</f>
        <v>98.8481590199587</v>
      </c>
    </row>
    <row r="48" customFormat="false" ht="15" hidden="false" customHeight="false" outlineLevel="0" collapsed="false">
      <c r="A48" s="0" t="n">
        <v>1260</v>
      </c>
      <c r="B48" s="8" t="n">
        <v>1256.05</v>
      </c>
      <c r="C48" s="8" t="n">
        <v>-39.13</v>
      </c>
      <c r="D48" s="8" t="n">
        <v>0</v>
      </c>
      <c r="E48" s="8" t="n">
        <v>2325</v>
      </c>
      <c r="F48" s="8" t="n">
        <v>1860.64</v>
      </c>
      <c r="G48" s="8" t="n">
        <v>-1467.63</v>
      </c>
      <c r="H48" s="8" t="n">
        <v>21.8</v>
      </c>
      <c r="I48" s="8" t="n">
        <v>179.126</v>
      </c>
      <c r="J48" s="8" t="n">
        <v>1551.33</v>
      </c>
      <c r="K48" s="9" t="n">
        <v>2.0529</v>
      </c>
      <c r="L48" s="9" t="n">
        <v>4.0312</v>
      </c>
      <c r="M48" s="10" t="n">
        <f aca="false">((ref_diam+offset_diam)/2)/(12*3.281)</f>
        <v>0.761962816214569</v>
      </c>
      <c r="N48" s="8"/>
      <c r="O48" s="8" t="n">
        <f aca="false">(J48-M48-surface_margin)/(scaling_factor*(SQRT(K48^2+L48^2+sigma_pa^2)))</f>
        <v>97.3187618505626</v>
      </c>
    </row>
    <row r="49" customFormat="false" ht="15" hidden="false" customHeight="false" outlineLevel="0" collapsed="false">
      <c r="A49" s="0" t="n">
        <v>1290</v>
      </c>
      <c r="B49" s="8" t="n">
        <v>1284.53</v>
      </c>
      <c r="C49" s="8" t="n">
        <v>-48.57</v>
      </c>
      <c r="D49" s="8" t="n">
        <v>0</v>
      </c>
      <c r="E49" s="8" t="n">
        <v>2325</v>
      </c>
      <c r="F49" s="8" t="n">
        <v>1860.64</v>
      </c>
      <c r="G49" s="8" t="n">
        <v>-1467.63</v>
      </c>
      <c r="H49" s="8" t="n">
        <v>21.8</v>
      </c>
      <c r="I49" s="8" t="n">
        <v>179.12</v>
      </c>
      <c r="J49" s="8" t="n">
        <v>1531.71</v>
      </c>
      <c r="K49" s="9" t="n">
        <v>2.1047</v>
      </c>
      <c r="L49" s="9" t="n">
        <v>4.0212</v>
      </c>
      <c r="M49" s="10" t="n">
        <f aca="false">((ref_diam+offset_diam)/2)/(12*3.281)</f>
        <v>0.761962816214569</v>
      </c>
      <c r="N49" s="8"/>
      <c r="O49" s="8" t="n">
        <f aca="false">(J49-M49-surface_margin)/(scaling_factor*(SQRT(K49^2+L49^2+sigma_pa^2)))</f>
        <v>95.7758969282663</v>
      </c>
    </row>
    <row r="50" customFormat="false" ht="15" hidden="false" customHeight="false" outlineLevel="0" collapsed="false">
      <c r="A50" s="0" t="n">
        <v>1320</v>
      </c>
      <c r="B50" s="8" t="n">
        <v>1312.66</v>
      </c>
      <c r="C50" s="8" t="n">
        <v>-58.99</v>
      </c>
      <c r="D50" s="8" t="n">
        <v>0</v>
      </c>
      <c r="E50" s="8" t="n">
        <v>2325</v>
      </c>
      <c r="F50" s="8" t="n">
        <v>1860.64</v>
      </c>
      <c r="G50" s="8" t="n">
        <v>-1467.63</v>
      </c>
      <c r="H50" s="8" t="n">
        <v>21.8</v>
      </c>
      <c r="I50" s="8" t="n">
        <v>179.114</v>
      </c>
      <c r="J50" s="8" t="n">
        <v>1511.63</v>
      </c>
      <c r="K50" s="9" t="n">
        <v>2.1562</v>
      </c>
      <c r="L50" s="9" t="n">
        <v>4.0108</v>
      </c>
      <c r="M50" s="10" t="n">
        <f aca="false">((ref_diam+offset_diam)/2)/(12*3.281)</f>
        <v>0.761962816214569</v>
      </c>
      <c r="N50" s="8"/>
      <c r="O50" s="8" t="n">
        <f aca="false">(J50-M50-surface_margin)/(scaling_factor*(SQRT(K50^2+L50^2+sigma_pa^2)))</f>
        <v>94.2128974818158</v>
      </c>
    </row>
    <row r="51" customFormat="false" ht="15" hidden="false" customHeight="false" outlineLevel="0" collapsed="false">
      <c r="A51" s="0" t="n">
        <v>1350</v>
      </c>
      <c r="B51" s="8" t="n">
        <v>1340.41</v>
      </c>
      <c r="C51" s="8" t="n">
        <v>-70.38</v>
      </c>
      <c r="D51" s="8" t="n">
        <v>0</v>
      </c>
      <c r="E51" s="8" t="n">
        <v>2325</v>
      </c>
      <c r="F51" s="8" t="n">
        <v>1860.64</v>
      </c>
      <c r="G51" s="8" t="n">
        <v>-1467.63</v>
      </c>
      <c r="H51" s="8" t="n">
        <v>21.8</v>
      </c>
      <c r="I51" s="8" t="n">
        <v>179.106</v>
      </c>
      <c r="J51" s="8" t="n">
        <v>1491.11</v>
      </c>
      <c r="K51" s="9" t="n">
        <v>2.2073</v>
      </c>
      <c r="L51" s="9" t="n">
        <v>3.9997</v>
      </c>
      <c r="M51" s="10" t="n">
        <f aca="false">((ref_diam+offset_diam)/2)/(12*3.281)</f>
        <v>0.761962816214569</v>
      </c>
      <c r="N51" s="8"/>
      <c r="O51" s="8" t="n">
        <f aca="false">(J51-M51-surface_margin)/(scaling_factor*(SQRT(K51^2+L51^2+sigma_pa^2)))</f>
        <v>92.63766471279</v>
      </c>
    </row>
    <row r="52" customFormat="false" ht="15" hidden="false" customHeight="false" outlineLevel="0" collapsed="false">
      <c r="A52" s="0" t="n">
        <v>1380</v>
      </c>
      <c r="B52" s="8" t="n">
        <v>1367.74</v>
      </c>
      <c r="C52" s="8" t="n">
        <v>-82.74</v>
      </c>
      <c r="D52" s="8" t="n">
        <v>0</v>
      </c>
      <c r="E52" s="8" t="n">
        <v>2325</v>
      </c>
      <c r="F52" s="8" t="n">
        <v>1860.64</v>
      </c>
      <c r="G52" s="8" t="n">
        <v>-1467.63</v>
      </c>
      <c r="H52" s="8" t="n">
        <v>21.8</v>
      </c>
      <c r="I52" s="8" t="n">
        <v>179.098</v>
      </c>
      <c r="J52" s="8" t="n">
        <v>1470.15</v>
      </c>
      <c r="K52" s="9" t="n">
        <v>2.258</v>
      </c>
      <c r="L52" s="9" t="n">
        <v>3.9882</v>
      </c>
      <c r="M52" s="10" t="n">
        <f aca="false">((ref_diam+offset_diam)/2)/(12*3.281)</f>
        <v>0.761962816214569</v>
      </c>
      <c r="N52" s="8"/>
      <c r="O52" s="8" t="n">
        <f aca="false">(J52-M52-surface_margin)/(scaling_factor*(SQRT(K52^2+L52^2+sigma_pa^2)))</f>
        <v>91.0450506181195</v>
      </c>
    </row>
    <row r="53" customFormat="false" ht="15" hidden="false" customHeight="false" outlineLevel="0" collapsed="false">
      <c r="A53" s="0" t="n">
        <v>1410</v>
      </c>
      <c r="B53" s="8" t="n">
        <v>1394.63</v>
      </c>
      <c r="C53" s="8" t="n">
        <v>-96.05</v>
      </c>
      <c r="D53" s="8" t="n">
        <v>0</v>
      </c>
      <c r="E53" s="8" t="n">
        <v>2325</v>
      </c>
      <c r="F53" s="8" t="n">
        <v>1860.64</v>
      </c>
      <c r="G53" s="8" t="n">
        <v>-1467.63</v>
      </c>
      <c r="H53" s="8" t="n">
        <v>21.8</v>
      </c>
      <c r="I53" s="8" t="n">
        <v>179.09</v>
      </c>
      <c r="J53" s="8" t="n">
        <v>1448.75</v>
      </c>
      <c r="K53" s="9" t="n">
        <v>2.3084</v>
      </c>
      <c r="L53" s="9" t="n">
        <v>3.9761</v>
      </c>
      <c r="M53" s="10" t="n">
        <f aca="false">((ref_diam+offset_diam)/2)/(12*3.281)</f>
        <v>0.761962816214569</v>
      </c>
      <c r="N53" s="8"/>
      <c r="O53" s="8" t="n">
        <f aca="false">(J53-M53-surface_margin)/(scaling_factor*(SQRT(K53^2+L53^2+sigma_pa^2)))</f>
        <v>89.4377826106821</v>
      </c>
    </row>
    <row r="54" customFormat="false" ht="15" hidden="false" customHeight="false" outlineLevel="0" collapsed="false">
      <c r="A54" s="0" t="n">
        <v>1440</v>
      </c>
      <c r="B54" s="8" t="n">
        <v>1421.03</v>
      </c>
      <c r="C54" s="8" t="n">
        <v>-110.29</v>
      </c>
      <c r="D54" s="8" t="n">
        <v>0</v>
      </c>
      <c r="E54" s="8" t="n">
        <v>2325</v>
      </c>
      <c r="F54" s="8" t="n">
        <v>1860.64</v>
      </c>
      <c r="G54" s="8" t="n">
        <v>-1467.63</v>
      </c>
      <c r="H54" s="8" t="n">
        <v>21.8</v>
      </c>
      <c r="I54" s="8" t="n">
        <v>179.08</v>
      </c>
      <c r="J54" s="8" t="n">
        <v>1426.93</v>
      </c>
      <c r="K54" s="9" t="n">
        <v>2.3583</v>
      </c>
      <c r="L54" s="9" t="n">
        <v>3.9636</v>
      </c>
      <c r="M54" s="10" t="n">
        <f aca="false">((ref_diam+offset_diam)/2)/(12*3.281)</f>
        <v>0.761962816214569</v>
      </c>
      <c r="N54" s="8"/>
      <c r="O54" s="8" t="n">
        <f aca="false">(J54-M54-surface_margin)/(scaling_factor*(SQRT(K54^2+L54^2+sigma_pa^2)))</f>
        <v>87.8158610396108</v>
      </c>
    </row>
    <row r="55" customFormat="false" ht="15" hidden="false" customHeight="false" outlineLevel="0" collapsed="false">
      <c r="A55" s="0" t="n">
        <v>1470</v>
      </c>
      <c r="B55" s="8" t="n">
        <v>1446.93</v>
      </c>
      <c r="C55" s="8" t="n">
        <v>-125.43</v>
      </c>
      <c r="D55" s="8" t="n">
        <v>0</v>
      </c>
      <c r="E55" s="8" t="n">
        <v>2325</v>
      </c>
      <c r="F55" s="8" t="n">
        <v>1860.64</v>
      </c>
      <c r="G55" s="8" t="n">
        <v>-1467.63</v>
      </c>
      <c r="H55" s="8" t="n">
        <v>21.8</v>
      </c>
      <c r="I55" s="8" t="n">
        <v>179.07</v>
      </c>
      <c r="J55" s="8" t="n">
        <v>1404.68</v>
      </c>
      <c r="K55" s="9" t="n">
        <v>2.408</v>
      </c>
      <c r="L55" s="9" t="n">
        <v>3.9505</v>
      </c>
      <c r="M55" s="10" t="n">
        <f aca="false">((ref_diam+offset_diam)/2)/(12*3.281)</f>
        <v>0.761962816214569</v>
      </c>
      <c r="N55" s="8"/>
      <c r="O55" s="8" t="n">
        <f aca="false">(J55-M55-surface_margin)/(scaling_factor*(SQRT(K55^2+L55^2+sigma_pa^2)))</f>
        <v>86.1792404287251</v>
      </c>
    </row>
    <row r="56" customFormat="false" ht="15" hidden="false" customHeight="false" outlineLevel="0" collapsed="false">
      <c r="A56" s="0" t="n">
        <v>1500</v>
      </c>
      <c r="B56" s="8" t="n">
        <v>1472.28</v>
      </c>
      <c r="C56" s="8" t="n">
        <v>-141.48</v>
      </c>
      <c r="D56" s="8" t="n">
        <v>0</v>
      </c>
      <c r="E56" s="8" t="n">
        <v>2325</v>
      </c>
      <c r="F56" s="8" t="n">
        <v>1860.64</v>
      </c>
      <c r="G56" s="8" t="n">
        <v>-1467.63</v>
      </c>
      <c r="H56" s="8" t="n">
        <v>21.8</v>
      </c>
      <c r="I56" s="8" t="n">
        <v>179.058</v>
      </c>
      <c r="J56" s="8" t="n">
        <v>1382.02</v>
      </c>
      <c r="K56" s="9" t="n">
        <v>2.4573</v>
      </c>
      <c r="L56" s="9" t="n">
        <v>3.937</v>
      </c>
      <c r="M56" s="10" t="n">
        <f aca="false">((ref_diam+offset_diam)/2)/(12*3.281)</f>
        <v>0.761962816214569</v>
      </c>
      <c r="N56" s="8"/>
      <c r="O56" s="8" t="n">
        <f aca="false">(J56-M56-surface_margin)/(scaling_factor*(SQRT(K56^2+L56^2+sigma_pa^2)))</f>
        <v>84.5280482573974</v>
      </c>
    </row>
    <row r="57" customFormat="false" ht="15" hidden="false" customHeight="false" outlineLevel="0" collapsed="false">
      <c r="A57" s="0" t="n">
        <v>1530</v>
      </c>
      <c r="B57" s="8" t="n">
        <v>1497.05</v>
      </c>
      <c r="C57" s="8" t="n">
        <v>-158.39</v>
      </c>
      <c r="D57" s="8" t="n">
        <v>0</v>
      </c>
      <c r="E57" s="8" t="n">
        <v>2325</v>
      </c>
      <c r="F57" s="8" t="n">
        <v>1860.64</v>
      </c>
      <c r="G57" s="8" t="n">
        <v>-1467.63</v>
      </c>
      <c r="H57" s="8" t="n">
        <v>21.8</v>
      </c>
      <c r="I57" s="8" t="n">
        <v>179.046</v>
      </c>
      <c r="J57" s="8" t="n">
        <v>1358.96</v>
      </c>
      <c r="K57" s="9" t="n">
        <v>2.5062</v>
      </c>
      <c r="L57" s="9" t="n">
        <v>3.9231</v>
      </c>
      <c r="M57" s="10" t="n">
        <f aca="false">((ref_diam+offset_diam)/2)/(12*3.281)</f>
        <v>0.761962816214569</v>
      </c>
      <c r="N57" s="8"/>
      <c r="O57" s="8" t="n">
        <f aca="false">(J57-M57-surface_margin)/(scaling_factor*(SQRT(K57^2+L57^2+sigma_pa^2)))</f>
        <v>82.8631589314048</v>
      </c>
    </row>
    <row r="58" customFormat="false" ht="15" hidden="false" customHeight="false" outlineLevel="0" collapsed="false">
      <c r="A58" s="0" t="n">
        <v>1560</v>
      </c>
      <c r="B58" s="8" t="n">
        <v>1521.22</v>
      </c>
      <c r="C58" s="8" t="n">
        <v>-176.17</v>
      </c>
      <c r="D58" s="8" t="n">
        <v>0</v>
      </c>
      <c r="E58" s="8" t="n">
        <v>2325</v>
      </c>
      <c r="F58" s="8" t="n">
        <v>1860.64</v>
      </c>
      <c r="G58" s="8" t="n">
        <v>-1467.63</v>
      </c>
      <c r="H58" s="8" t="n">
        <v>21.8</v>
      </c>
      <c r="I58" s="8" t="n">
        <v>179.033</v>
      </c>
      <c r="J58" s="8" t="n">
        <v>1335.5</v>
      </c>
      <c r="K58" s="9" t="n">
        <v>2.5548</v>
      </c>
      <c r="L58" s="9" t="n">
        <v>3.9088</v>
      </c>
      <c r="M58" s="10" t="n">
        <f aca="false">((ref_diam+offset_diam)/2)/(12*3.281)</f>
        <v>0.761962816214569</v>
      </c>
      <c r="N58" s="8"/>
      <c r="O58" s="8" t="n">
        <f aca="false">(J58-M58-surface_margin)/(scaling_factor*(SQRT(K58^2+L58^2+sigma_pa^2)))</f>
        <v>81.1838688186887</v>
      </c>
    </row>
    <row r="59" customFormat="false" ht="15" hidden="false" customHeight="false" outlineLevel="0" collapsed="false">
      <c r="A59" s="0" t="n">
        <v>1590</v>
      </c>
      <c r="B59" s="8" t="n">
        <v>1544.75</v>
      </c>
      <c r="C59" s="8" t="n">
        <v>-194.77</v>
      </c>
      <c r="D59" s="8" t="n">
        <v>0</v>
      </c>
      <c r="E59" s="8" t="n">
        <v>2325</v>
      </c>
      <c r="F59" s="8" t="n">
        <v>1860.64</v>
      </c>
      <c r="G59" s="8" t="n">
        <v>-1467.63</v>
      </c>
      <c r="H59" s="8" t="n">
        <v>21.8</v>
      </c>
      <c r="I59" s="8" t="n">
        <v>179.019</v>
      </c>
      <c r="J59" s="8" t="n">
        <v>1311.65</v>
      </c>
      <c r="K59" s="9" t="n">
        <v>2.603</v>
      </c>
      <c r="L59" s="9" t="n">
        <v>3.8941</v>
      </c>
      <c r="M59" s="10" t="n">
        <f aca="false">((ref_diam+offset_diam)/2)/(12*3.281)</f>
        <v>0.761962816214569</v>
      </c>
      <c r="N59" s="8"/>
      <c r="O59" s="8" t="n">
        <f aca="false">(J59-M59-surface_margin)/(scaling_factor*(SQRT(K59^2+L59^2+sigma_pa^2)))</f>
        <v>79.4919563452174</v>
      </c>
    </row>
    <row r="60" customFormat="false" ht="15" hidden="false" customHeight="false" outlineLevel="0" collapsed="false">
      <c r="A60" s="0" t="n">
        <v>1620</v>
      </c>
      <c r="B60" s="8" t="n">
        <v>1567.62</v>
      </c>
      <c r="C60" s="8" t="n">
        <v>-214.19</v>
      </c>
      <c r="D60" s="8" t="n">
        <v>0</v>
      </c>
      <c r="E60" s="8" t="n">
        <v>2325</v>
      </c>
      <c r="F60" s="8" t="n">
        <v>1860.64</v>
      </c>
      <c r="G60" s="8" t="n">
        <v>-1467.63</v>
      </c>
      <c r="H60" s="8" t="n">
        <v>21.8</v>
      </c>
      <c r="I60" s="8" t="n">
        <v>179.004</v>
      </c>
      <c r="J60" s="8" t="n">
        <v>1287.42</v>
      </c>
      <c r="K60" s="9" t="n">
        <v>2.6507</v>
      </c>
      <c r="L60" s="9" t="n">
        <v>3.8791</v>
      </c>
      <c r="M60" s="10" t="n">
        <f aca="false">((ref_diam+offset_diam)/2)/(12*3.281)</f>
        <v>0.761962816214569</v>
      </c>
      <c r="N60" s="8"/>
      <c r="O60" s="8" t="n">
        <f aca="false">(J60-M60-surface_margin)/(scaling_factor*(SQRT(K60^2+L60^2+sigma_pa^2)))</f>
        <v>77.7877909474557</v>
      </c>
    </row>
    <row r="61" customFormat="false" ht="15" hidden="false" customHeight="false" outlineLevel="0" collapsed="false">
      <c r="A61" s="0" t="n">
        <v>1650</v>
      </c>
      <c r="B61" s="8" t="n">
        <v>1589.79</v>
      </c>
      <c r="C61" s="8" t="n">
        <v>-234.39</v>
      </c>
      <c r="D61" s="8" t="n">
        <v>0</v>
      </c>
      <c r="E61" s="8" t="n">
        <v>2325</v>
      </c>
      <c r="F61" s="8" t="n">
        <v>1860.64</v>
      </c>
      <c r="G61" s="8" t="n">
        <v>-1467.63</v>
      </c>
      <c r="H61" s="8" t="n">
        <v>21.8</v>
      </c>
      <c r="I61" s="8" t="n">
        <v>178.988</v>
      </c>
      <c r="J61" s="8" t="n">
        <v>1262.82</v>
      </c>
      <c r="K61" s="9" t="n">
        <v>2.6981</v>
      </c>
      <c r="L61" s="9" t="n">
        <v>3.8637</v>
      </c>
      <c r="M61" s="10" t="n">
        <f aca="false">((ref_diam+offset_diam)/2)/(12*3.281)</f>
        <v>0.761962816214569</v>
      </c>
      <c r="N61" s="8"/>
      <c r="O61" s="8" t="n">
        <f aca="false">(J61-M61-surface_margin)/(scaling_factor*(SQRT(K61^2+L61^2+sigma_pa^2)))</f>
        <v>76.0717238154231</v>
      </c>
    </row>
    <row r="62" customFormat="false" ht="15" hidden="false" customHeight="false" outlineLevel="0" collapsed="false">
      <c r="A62" s="0" t="n">
        <v>1680</v>
      </c>
      <c r="B62" s="8" t="n">
        <v>1611.25</v>
      </c>
      <c r="C62" s="8" t="n">
        <v>-255.35</v>
      </c>
      <c r="D62" s="8" t="n">
        <v>0</v>
      </c>
      <c r="E62" s="8" t="n">
        <v>2325</v>
      </c>
      <c r="F62" s="8" t="n">
        <v>1860.64</v>
      </c>
      <c r="G62" s="8" t="n">
        <v>-1467.63</v>
      </c>
      <c r="H62" s="8" t="n">
        <v>21.8</v>
      </c>
      <c r="I62" s="8" t="n">
        <v>178.97</v>
      </c>
      <c r="J62" s="8" t="n">
        <v>1237.86</v>
      </c>
      <c r="K62" s="9" t="n">
        <v>2.745</v>
      </c>
      <c r="L62" s="9" t="n">
        <v>3.8481</v>
      </c>
      <c r="M62" s="10" t="n">
        <f aca="false">((ref_diam+offset_diam)/2)/(12*3.281)</f>
        <v>0.761962816214569</v>
      </c>
      <c r="N62" s="8"/>
      <c r="O62" s="8" t="n">
        <f aca="false">(J62-M62-surface_margin)/(scaling_factor*(SQRT(K62^2+L62^2+sigma_pa^2)))</f>
        <v>74.3438018004712</v>
      </c>
    </row>
    <row r="63" customFormat="false" ht="15" hidden="false" customHeight="false" outlineLevel="0" collapsed="false">
      <c r="A63" s="0" t="n">
        <v>1710</v>
      </c>
      <c r="B63" s="8" t="n">
        <v>1631.97</v>
      </c>
      <c r="C63" s="8" t="n">
        <v>-277.05</v>
      </c>
      <c r="D63" s="8" t="n">
        <v>0</v>
      </c>
      <c r="E63" s="8" t="n">
        <v>2325</v>
      </c>
      <c r="F63" s="8" t="n">
        <v>1860.64</v>
      </c>
      <c r="G63" s="8" t="n">
        <v>-1467.63</v>
      </c>
      <c r="H63" s="8" t="n">
        <v>21.8</v>
      </c>
      <c r="I63" s="8" t="n">
        <v>178.951</v>
      </c>
      <c r="J63" s="8" t="n">
        <v>1212.54</v>
      </c>
      <c r="K63" s="9" t="n">
        <v>2.7913</v>
      </c>
      <c r="L63" s="9" t="n">
        <v>3.8322</v>
      </c>
      <c r="M63" s="10" t="n">
        <f aca="false">((ref_diam+offset_diam)/2)/(12*3.281)</f>
        <v>0.761962816214569</v>
      </c>
      <c r="N63" s="8"/>
      <c r="O63" s="8" t="n">
        <f aca="false">(J63-M63-surface_margin)/(scaling_factor*(SQRT(K63^2+L63^2+sigma_pa^2)))</f>
        <v>72.6064778767744</v>
      </c>
    </row>
    <row r="64" customFormat="false" ht="15" hidden="false" customHeight="false" outlineLevel="0" collapsed="false">
      <c r="A64" s="0" t="n">
        <v>1740</v>
      </c>
      <c r="B64" s="8" t="n">
        <v>1651.91</v>
      </c>
      <c r="C64" s="8" t="n">
        <v>-299.46</v>
      </c>
      <c r="D64" s="8" t="n">
        <v>0</v>
      </c>
      <c r="E64" s="8" t="n">
        <v>2325</v>
      </c>
      <c r="F64" s="8" t="n">
        <v>1860.64</v>
      </c>
      <c r="G64" s="8" t="n">
        <v>-1467.63</v>
      </c>
      <c r="H64" s="8" t="n">
        <v>21.8</v>
      </c>
      <c r="I64" s="8" t="n">
        <v>178.931</v>
      </c>
      <c r="J64" s="8" t="n">
        <v>1186.88</v>
      </c>
      <c r="K64" s="9" t="n">
        <v>2.8371</v>
      </c>
      <c r="L64" s="9" t="n">
        <v>3.8161</v>
      </c>
      <c r="M64" s="10" t="n">
        <f aca="false">((ref_diam+offset_diam)/2)/(12*3.281)</f>
        <v>0.761962816214569</v>
      </c>
      <c r="N64" s="8"/>
      <c r="O64" s="8" t="n">
        <f aca="false">(J64-M64-surface_margin)/(scaling_factor*(SQRT(K64^2+L64^2+sigma_pa^2)))</f>
        <v>70.8590325629278</v>
      </c>
    </row>
    <row r="65" customFormat="false" ht="15" hidden="false" customHeight="false" outlineLevel="0" collapsed="false">
      <c r="A65" s="0" t="n">
        <v>1770</v>
      </c>
      <c r="B65" s="8" t="n">
        <v>1671.06</v>
      </c>
      <c r="C65" s="8" t="n">
        <v>-322.55</v>
      </c>
      <c r="D65" s="8" t="n">
        <v>0</v>
      </c>
      <c r="E65" s="8" t="n">
        <v>2325</v>
      </c>
      <c r="F65" s="8" t="n">
        <v>1860.64</v>
      </c>
      <c r="G65" s="8" t="n">
        <v>-1467.63</v>
      </c>
      <c r="H65" s="8" t="n">
        <v>21.8</v>
      </c>
      <c r="I65" s="8" t="n">
        <v>178.91</v>
      </c>
      <c r="J65" s="8" t="n">
        <v>1160.87</v>
      </c>
      <c r="K65" s="9" t="n">
        <v>2.8823</v>
      </c>
      <c r="L65" s="9" t="n">
        <v>3.7999</v>
      </c>
      <c r="M65" s="10" t="n">
        <f aca="false">((ref_diam+offset_diam)/2)/(12*3.281)</f>
        <v>0.761962816214569</v>
      </c>
      <c r="N65" s="8"/>
      <c r="O65" s="8" t="n">
        <f aca="false">(J65-M65-surface_margin)/(scaling_factor*(SQRT(K65^2+L65^2+sigma_pa^2)))</f>
        <v>69.1008651031721</v>
      </c>
    </row>
    <row r="66" customFormat="false" ht="15" hidden="false" customHeight="false" outlineLevel="0" collapsed="false">
      <c r="A66" s="0" t="n">
        <v>1800</v>
      </c>
      <c r="B66" s="8" t="n">
        <v>1689.39</v>
      </c>
      <c r="C66" s="8" t="n">
        <v>-346.29</v>
      </c>
      <c r="D66" s="8" t="n">
        <v>0</v>
      </c>
      <c r="E66" s="8" t="n">
        <v>2325</v>
      </c>
      <c r="F66" s="8" t="n">
        <v>1860.64</v>
      </c>
      <c r="G66" s="8" t="n">
        <v>-1467.63</v>
      </c>
      <c r="H66" s="8" t="n">
        <v>21.8</v>
      </c>
      <c r="I66" s="8" t="n">
        <v>178.886</v>
      </c>
      <c r="J66" s="8" t="n">
        <v>1134.55</v>
      </c>
      <c r="K66" s="9" t="n">
        <v>2.9268</v>
      </c>
      <c r="L66" s="9" t="n">
        <v>3.7835</v>
      </c>
      <c r="M66" s="10" t="n">
        <f aca="false">((ref_diam+offset_diam)/2)/(12*3.281)</f>
        <v>0.761962816214569</v>
      </c>
      <c r="N66" s="8"/>
      <c r="O66" s="8" t="n">
        <f aca="false">(J66-M66-surface_margin)/(scaling_factor*(SQRT(K66^2+L66^2+sigma_pa^2)))</f>
        <v>67.3366344386954</v>
      </c>
    </row>
    <row r="67" customFormat="false" ht="15" hidden="false" customHeight="false" outlineLevel="0" collapsed="false">
      <c r="A67" s="0" t="n">
        <v>1830</v>
      </c>
      <c r="B67" s="8" t="n">
        <v>1706.89</v>
      </c>
      <c r="C67" s="8" t="n">
        <v>-370.66</v>
      </c>
      <c r="D67" s="8" t="n">
        <v>0</v>
      </c>
      <c r="E67" s="8" t="n">
        <v>2325</v>
      </c>
      <c r="F67" s="8" t="n">
        <v>1860.64</v>
      </c>
      <c r="G67" s="8" t="n">
        <v>-1467.63</v>
      </c>
      <c r="H67" s="8" t="n">
        <v>21.8</v>
      </c>
      <c r="I67" s="8" t="n">
        <v>178.862</v>
      </c>
      <c r="J67" s="8" t="n">
        <v>1107.9</v>
      </c>
      <c r="K67" s="9" t="n">
        <v>2.9706</v>
      </c>
      <c r="L67" s="9" t="n">
        <v>3.7671</v>
      </c>
      <c r="M67" s="10" t="n">
        <f aca="false">((ref_diam+offset_diam)/2)/(12*3.281)</f>
        <v>0.761962816214569</v>
      </c>
      <c r="N67" s="8"/>
      <c r="O67" s="8" t="n">
        <f aca="false">(J67-M67-surface_margin)/(scaling_factor*(SQRT(K67^2+L67^2+sigma_pa^2)))</f>
        <v>65.5631442003813</v>
      </c>
    </row>
    <row r="68" customFormat="false" ht="15" hidden="false" customHeight="false" outlineLevel="0" collapsed="false">
      <c r="A68" s="0" t="n">
        <v>1860</v>
      </c>
      <c r="B68" s="8" t="n">
        <v>1723.52</v>
      </c>
      <c r="C68" s="8" t="n">
        <v>-395.63</v>
      </c>
      <c r="D68" s="8" t="n">
        <v>0</v>
      </c>
      <c r="E68" s="8" t="n">
        <v>2325</v>
      </c>
      <c r="F68" s="8" t="n">
        <v>1860.64</v>
      </c>
      <c r="G68" s="8" t="n">
        <v>-1467.63</v>
      </c>
      <c r="H68" s="8" t="n">
        <v>21.8</v>
      </c>
      <c r="I68" s="8" t="n">
        <v>178.835</v>
      </c>
      <c r="J68" s="8" t="n">
        <v>1080.96</v>
      </c>
      <c r="K68" s="9" t="n">
        <v>3.0135</v>
      </c>
      <c r="L68" s="9" t="n">
        <v>3.7506</v>
      </c>
      <c r="M68" s="10" t="n">
        <f aca="false">((ref_diam+offset_diam)/2)/(12*3.281)</f>
        <v>0.761962816214569</v>
      </c>
      <c r="N68" s="8"/>
      <c r="O68" s="8" t="n">
        <f aca="false">(J68-M68-surface_margin)/(scaling_factor*(SQRT(K68^2+L68^2+sigma_pa^2)))</f>
        <v>63.7857467740613</v>
      </c>
    </row>
    <row r="69" customFormat="false" ht="15" hidden="false" customHeight="false" outlineLevel="0" collapsed="false">
      <c r="A69" s="0" t="n">
        <v>1890</v>
      </c>
      <c r="B69" s="8" t="n">
        <v>1739.27</v>
      </c>
      <c r="C69" s="8" t="n">
        <v>-421.16</v>
      </c>
      <c r="D69" s="8" t="n">
        <v>0</v>
      </c>
      <c r="E69" s="8" t="n">
        <v>2325</v>
      </c>
      <c r="F69" s="8" t="n">
        <v>1860.64</v>
      </c>
      <c r="G69" s="8" t="n">
        <v>-1467.63</v>
      </c>
      <c r="H69" s="8" t="n">
        <v>21.8</v>
      </c>
      <c r="I69" s="8" t="n">
        <v>178.807</v>
      </c>
      <c r="J69" s="8" t="n">
        <v>1053.71</v>
      </c>
      <c r="K69" s="9" t="n">
        <v>3.0555</v>
      </c>
      <c r="L69" s="9" t="n">
        <v>3.7341</v>
      </c>
      <c r="M69" s="10" t="n">
        <f aca="false">((ref_diam+offset_diam)/2)/(12*3.281)</f>
        <v>0.761962816214569</v>
      </c>
      <c r="N69" s="8"/>
      <c r="O69" s="8" t="n">
        <f aca="false">(J69-M69-surface_margin)/(scaling_factor*(SQRT(K69^2+L69^2+sigma_pa^2)))</f>
        <v>62.0023320804841</v>
      </c>
    </row>
    <row r="70" customFormat="false" ht="15" hidden="false" customHeight="false" outlineLevel="0" collapsed="false">
      <c r="A70" s="0" t="n">
        <v>1920</v>
      </c>
      <c r="B70" s="8" t="n">
        <v>1754.12</v>
      </c>
      <c r="C70" s="8" t="n">
        <v>-447.23</v>
      </c>
      <c r="D70" s="8" t="n">
        <v>0</v>
      </c>
      <c r="E70" s="8" t="n">
        <v>2325</v>
      </c>
      <c r="F70" s="8" t="n">
        <v>1860.64</v>
      </c>
      <c r="G70" s="8" t="n">
        <v>-1467.63</v>
      </c>
      <c r="H70" s="8" t="n">
        <v>21.8</v>
      </c>
      <c r="I70" s="8" t="n">
        <v>178.776</v>
      </c>
      <c r="J70" s="8" t="n">
        <v>1026.18</v>
      </c>
      <c r="K70" s="9" t="n">
        <v>3.0965</v>
      </c>
      <c r="L70" s="9" t="n">
        <v>3.7178</v>
      </c>
      <c r="M70" s="10" t="n">
        <f aca="false">((ref_diam+offset_diam)/2)/(12*3.281)</f>
        <v>0.761962816214569</v>
      </c>
      <c r="N70" s="8"/>
      <c r="O70" s="8" t="n">
        <f aca="false">(J70-M70-surface_margin)/(scaling_factor*(SQRT(K70^2+L70^2+sigma_pa^2)))</f>
        <v>60.213691995251</v>
      </c>
    </row>
    <row r="71" customFormat="false" ht="15" hidden="false" customHeight="false" outlineLevel="0" collapsed="false">
      <c r="A71" s="0" t="n">
        <v>1950</v>
      </c>
      <c r="B71" s="8" t="n">
        <v>1768.05</v>
      </c>
      <c r="C71" s="8" t="n">
        <v>-473.79</v>
      </c>
      <c r="D71" s="8" t="n">
        <v>0</v>
      </c>
      <c r="E71" s="8" t="n">
        <v>2325</v>
      </c>
      <c r="F71" s="8" t="n">
        <v>1860.64</v>
      </c>
      <c r="G71" s="8" t="n">
        <v>-1467.63</v>
      </c>
      <c r="H71" s="8" t="n">
        <v>21.8</v>
      </c>
      <c r="I71" s="8" t="n">
        <v>178.744</v>
      </c>
      <c r="J71" s="8" t="n">
        <v>998.38</v>
      </c>
      <c r="K71" s="9" t="n">
        <v>3.1364</v>
      </c>
      <c r="L71" s="9" t="n">
        <v>3.7016</v>
      </c>
      <c r="M71" s="10" t="n">
        <f aca="false">((ref_diam+offset_diam)/2)/(12*3.281)</f>
        <v>0.761962816214569</v>
      </c>
      <c r="N71" s="8"/>
      <c r="O71" s="8" t="n">
        <f aca="false">(J71-M71-surface_margin)/(scaling_factor*(SQRT(K71^2+L71^2+sigma_pa^2)))</f>
        <v>58.4223373244338</v>
      </c>
    </row>
    <row r="72" customFormat="false" ht="15" hidden="false" customHeight="false" outlineLevel="0" collapsed="false">
      <c r="A72" s="0" t="n">
        <v>1980</v>
      </c>
      <c r="B72" s="8" t="n">
        <v>1781.04</v>
      </c>
      <c r="C72" s="8" t="n">
        <v>-500.83</v>
      </c>
      <c r="D72" s="8" t="n">
        <v>0</v>
      </c>
      <c r="E72" s="8" t="n">
        <v>2325</v>
      </c>
      <c r="F72" s="8" t="n">
        <v>1860.64</v>
      </c>
      <c r="G72" s="8" t="n">
        <v>-1467.63</v>
      </c>
      <c r="H72" s="8" t="n">
        <v>21.8</v>
      </c>
      <c r="I72" s="8" t="n">
        <v>178.709</v>
      </c>
      <c r="J72" s="8" t="n">
        <v>970.32</v>
      </c>
      <c r="K72" s="9" t="n">
        <v>3.1751</v>
      </c>
      <c r="L72" s="9" t="n">
        <v>3.6856</v>
      </c>
      <c r="M72" s="10" t="n">
        <f aca="false">((ref_diam+offset_diam)/2)/(12*3.281)</f>
        <v>0.761962816214569</v>
      </c>
      <c r="N72" s="8"/>
      <c r="O72" s="8" t="n">
        <f aca="false">(J72-M72-surface_margin)/(scaling_factor*(SQRT(K72^2+L72^2+sigma_pa^2)))</f>
        <v>56.6287551816174</v>
      </c>
    </row>
    <row r="73" customFormat="false" ht="15" hidden="false" customHeight="false" outlineLevel="0" collapsed="false">
      <c r="A73" s="0" t="n">
        <v>2010</v>
      </c>
      <c r="B73" s="8" t="n">
        <v>1793.09</v>
      </c>
      <c r="C73" s="8" t="n">
        <v>-528.31</v>
      </c>
      <c r="D73" s="8" t="n">
        <v>0</v>
      </c>
      <c r="E73" s="8" t="n">
        <v>2325</v>
      </c>
      <c r="F73" s="8" t="n">
        <v>1860.64</v>
      </c>
      <c r="G73" s="8" t="n">
        <v>-1467.63</v>
      </c>
      <c r="H73" s="8" t="n">
        <v>21.8</v>
      </c>
      <c r="I73" s="8" t="n">
        <v>178.671</v>
      </c>
      <c r="J73" s="8" t="n">
        <v>942</v>
      </c>
      <c r="K73" s="9" t="n">
        <v>3.2124</v>
      </c>
      <c r="L73" s="9" t="n">
        <v>3.6699</v>
      </c>
      <c r="M73" s="10" t="n">
        <f aca="false">((ref_diam+offset_diam)/2)/(12*3.281)</f>
        <v>0.761962816214569</v>
      </c>
      <c r="N73" s="8"/>
      <c r="O73" s="8" t="n">
        <f aca="false">(J73-M73-surface_margin)/(scaling_factor*(SQRT(K73^2+L73^2+sigma_pa^2)))</f>
        <v>54.8335935036901</v>
      </c>
    </row>
    <row r="74" customFormat="false" ht="15" hidden="false" customHeight="false" outlineLevel="0" collapsed="false">
      <c r="A74" s="0" t="n">
        <v>2040</v>
      </c>
      <c r="B74" s="8" t="n">
        <v>1804.16</v>
      </c>
      <c r="C74" s="8" t="n">
        <v>-556.19</v>
      </c>
      <c r="D74" s="8" t="n">
        <v>0</v>
      </c>
      <c r="E74" s="8" t="n">
        <v>2325</v>
      </c>
      <c r="F74" s="8" t="n">
        <v>1860.64</v>
      </c>
      <c r="G74" s="8" t="n">
        <v>-1467.63</v>
      </c>
      <c r="H74" s="8" t="n">
        <v>21.8</v>
      </c>
      <c r="I74" s="8" t="n">
        <v>178.63</v>
      </c>
      <c r="J74" s="8" t="n">
        <v>913.45</v>
      </c>
      <c r="K74" s="9" t="n">
        <v>3.2482</v>
      </c>
      <c r="L74" s="9" t="n">
        <v>3.6547</v>
      </c>
      <c r="M74" s="10" t="n">
        <f aca="false">((ref_diam+offset_diam)/2)/(12*3.281)</f>
        <v>0.761962816214569</v>
      </c>
      <c r="N74" s="8"/>
      <c r="O74" s="8" t="n">
        <f aca="false">(J74-M74-surface_margin)/(scaling_factor*(SQRT(K74^2+L74^2+sigma_pa^2)))</f>
        <v>53.0376566463141</v>
      </c>
    </row>
    <row r="75" customFormat="false" ht="15" hidden="false" customHeight="false" outlineLevel="0" collapsed="false">
      <c r="A75" s="0" t="n">
        <v>2070</v>
      </c>
      <c r="B75" s="8" t="n">
        <v>1814.26</v>
      </c>
      <c r="C75" s="8" t="n">
        <v>-584.43</v>
      </c>
      <c r="D75" s="8" t="n">
        <v>0</v>
      </c>
      <c r="E75" s="8" t="n">
        <v>2325</v>
      </c>
      <c r="F75" s="8" t="n">
        <v>1860.64</v>
      </c>
      <c r="G75" s="8" t="n">
        <v>-1467.63</v>
      </c>
      <c r="H75" s="8" t="n">
        <v>21.8</v>
      </c>
      <c r="I75" s="8" t="n">
        <v>178.586</v>
      </c>
      <c r="J75" s="8" t="n">
        <v>884.68</v>
      </c>
      <c r="K75" s="9" t="n">
        <v>3.2824</v>
      </c>
      <c r="L75" s="9" t="n">
        <v>3.6399</v>
      </c>
      <c r="M75" s="10" t="n">
        <f aca="false">((ref_diam+offset_diam)/2)/(12*3.281)</f>
        <v>0.761962816214569</v>
      </c>
      <c r="N75" s="8"/>
      <c r="O75" s="8" t="n">
        <f aca="false">(J75-M75-surface_margin)/(scaling_factor*(SQRT(K75^2+L75^2+sigma_pa^2)))</f>
        <v>51.2430068471768</v>
      </c>
    </row>
    <row r="76" customFormat="false" ht="15" hidden="false" customHeight="false" outlineLevel="0" collapsed="false">
      <c r="A76" s="0" t="n">
        <v>2100</v>
      </c>
      <c r="B76" s="8" t="n">
        <v>1823.37</v>
      </c>
      <c r="C76" s="8" t="n">
        <v>-613.02</v>
      </c>
      <c r="D76" s="8" t="n">
        <v>0</v>
      </c>
      <c r="E76" s="8" t="n">
        <v>2325</v>
      </c>
      <c r="F76" s="8" t="n">
        <v>1860.64</v>
      </c>
      <c r="G76" s="8" t="n">
        <v>-1467.63</v>
      </c>
      <c r="H76" s="8" t="n">
        <v>21.8</v>
      </c>
      <c r="I76" s="8" t="n">
        <v>178.539</v>
      </c>
      <c r="J76" s="8" t="n">
        <v>855.71</v>
      </c>
      <c r="K76" s="9" t="n">
        <v>3.3148</v>
      </c>
      <c r="L76" s="9" t="n">
        <v>3.6258</v>
      </c>
      <c r="M76" s="10" t="n">
        <f aca="false">((ref_diam+offset_diam)/2)/(12*3.281)</f>
        <v>0.761962816214569</v>
      </c>
      <c r="N76" s="8"/>
      <c r="O76" s="8" t="n">
        <f aca="false">(J76-M76-surface_margin)/(scaling_factor*(SQRT(K76^2+L76^2+sigma_pa^2)))</f>
        <v>49.4497259415299</v>
      </c>
    </row>
    <row r="77" customFormat="false" ht="15" hidden="false" customHeight="false" outlineLevel="0" collapsed="false">
      <c r="A77" s="0" t="n">
        <v>2130</v>
      </c>
      <c r="B77" s="8" t="n">
        <v>1831.47</v>
      </c>
      <c r="C77" s="8" t="n">
        <v>-641.9</v>
      </c>
      <c r="D77" s="8" t="n">
        <v>0</v>
      </c>
      <c r="E77" s="8" t="n">
        <v>2325</v>
      </c>
      <c r="F77" s="8" t="n">
        <v>1860.64</v>
      </c>
      <c r="G77" s="8" t="n">
        <v>-1467.63</v>
      </c>
      <c r="H77" s="8" t="n">
        <v>21.8</v>
      </c>
      <c r="I77" s="8" t="n">
        <v>178.488</v>
      </c>
      <c r="J77" s="8" t="n">
        <v>826.53</v>
      </c>
      <c r="K77" s="9" t="n">
        <v>3.3453</v>
      </c>
      <c r="L77" s="9" t="n">
        <v>3.6124</v>
      </c>
      <c r="M77" s="10" t="n">
        <f aca="false">((ref_diam+offset_diam)/2)/(12*3.281)</f>
        <v>0.761962816214569</v>
      </c>
      <c r="N77" s="8"/>
      <c r="O77" s="8" t="n">
        <f aca="false">(J77-M77-surface_margin)/(scaling_factor*(SQRT(K77^2+L77^2+sigma_pa^2)))</f>
        <v>47.6577674999846</v>
      </c>
    </row>
    <row r="78" customFormat="false" ht="15" hidden="false" customHeight="false" outlineLevel="0" collapsed="false">
      <c r="A78" s="0" t="n">
        <v>2160</v>
      </c>
      <c r="B78" s="8" t="n">
        <v>1838.56</v>
      </c>
      <c r="C78" s="8" t="n">
        <v>-671.05</v>
      </c>
      <c r="D78" s="8" t="n">
        <v>0</v>
      </c>
      <c r="E78" s="8" t="n">
        <v>2325</v>
      </c>
      <c r="F78" s="8" t="n">
        <v>1860.64</v>
      </c>
      <c r="G78" s="8" t="n">
        <v>-1467.63</v>
      </c>
      <c r="H78" s="8" t="n">
        <v>21.8</v>
      </c>
      <c r="I78" s="8" t="n">
        <v>178.433</v>
      </c>
      <c r="J78" s="8" t="n">
        <v>797.19</v>
      </c>
      <c r="K78" s="9" t="n">
        <v>3.3736</v>
      </c>
      <c r="L78" s="9" t="n">
        <v>3.5999</v>
      </c>
      <c r="M78" s="10" t="n">
        <f aca="false">((ref_diam+offset_diam)/2)/(12*3.281)</f>
        <v>0.761962816214569</v>
      </c>
      <c r="N78" s="8"/>
      <c r="O78" s="8" t="n">
        <f aca="false">(J78-M78-surface_margin)/(scaling_factor*(SQRT(K78^2+L78^2+sigma_pa^2)))</f>
        <v>45.8702993818641</v>
      </c>
    </row>
    <row r="79" customFormat="false" ht="15" hidden="false" customHeight="false" outlineLevel="0" collapsed="false">
      <c r="A79" s="0" t="n">
        <v>2190</v>
      </c>
      <c r="B79" s="8" t="n">
        <v>1844.63</v>
      </c>
      <c r="C79" s="8" t="n">
        <v>-700.43</v>
      </c>
      <c r="D79" s="8" t="n">
        <v>0</v>
      </c>
      <c r="E79" s="8" t="n">
        <v>2325</v>
      </c>
      <c r="F79" s="8" t="n">
        <v>1860.64</v>
      </c>
      <c r="G79" s="8" t="n">
        <v>-1467.63</v>
      </c>
      <c r="H79" s="8" t="n">
        <v>21.8</v>
      </c>
      <c r="I79" s="8" t="n">
        <v>178.373</v>
      </c>
      <c r="J79" s="8" t="n">
        <v>767.68</v>
      </c>
      <c r="K79" s="9" t="n">
        <v>3.3995</v>
      </c>
      <c r="L79" s="9" t="n">
        <v>3.5884</v>
      </c>
      <c r="M79" s="10" t="n">
        <f aca="false">((ref_diam+offset_diam)/2)/(12*3.281)</f>
        <v>0.761962816214569</v>
      </c>
      <c r="N79" s="8"/>
      <c r="O79" s="8" t="n">
        <f aca="false">(J79-M79-surface_margin)/(scaling_factor*(SQRT(K79^2+L79^2+sigma_pa^2)))</f>
        <v>44.0869573867452</v>
      </c>
    </row>
    <row r="80" customFormat="false" ht="15" hidden="false" customHeight="false" outlineLevel="0" collapsed="false">
      <c r="A80" s="0" t="n">
        <v>2220</v>
      </c>
      <c r="B80" s="8" t="n">
        <v>1849.66</v>
      </c>
      <c r="C80" s="8" t="n">
        <v>-730</v>
      </c>
      <c r="D80" s="8" t="n">
        <v>0</v>
      </c>
      <c r="E80" s="8" t="n">
        <v>2325</v>
      </c>
      <c r="F80" s="8" t="n">
        <v>1860.64</v>
      </c>
      <c r="G80" s="8" t="n">
        <v>-1467.63</v>
      </c>
      <c r="H80" s="8" t="n">
        <v>21.8</v>
      </c>
      <c r="I80" s="8" t="n">
        <v>178.308</v>
      </c>
      <c r="J80" s="8" t="n">
        <v>738.04</v>
      </c>
      <c r="K80" s="9" t="n">
        <v>3.4228</v>
      </c>
      <c r="L80" s="9" t="n">
        <v>3.5781</v>
      </c>
      <c r="M80" s="10" t="n">
        <f aca="false">((ref_diam+offset_diam)/2)/(12*3.281)</f>
        <v>0.761962816214569</v>
      </c>
      <c r="N80" s="8"/>
      <c r="O80" s="8" t="n">
        <f aca="false">(J80-M80-surface_margin)/(scaling_factor*(SQRT(K80^2+L80^2+sigma_pa^2)))</f>
        <v>42.3094987663315</v>
      </c>
    </row>
    <row r="81" customFormat="false" ht="15" hidden="false" customHeight="false" outlineLevel="0" collapsed="false">
      <c r="A81" s="0" t="n">
        <v>2250</v>
      </c>
      <c r="B81" s="8" t="n">
        <v>1853.67</v>
      </c>
      <c r="C81" s="8" t="n">
        <v>-759.73</v>
      </c>
      <c r="D81" s="8" t="n">
        <v>0</v>
      </c>
      <c r="E81" s="8" t="n">
        <v>2325</v>
      </c>
      <c r="F81" s="8" t="n">
        <v>1860.64</v>
      </c>
      <c r="G81" s="8" t="n">
        <v>-1467.63</v>
      </c>
      <c r="H81" s="8" t="n">
        <v>21.8</v>
      </c>
      <c r="I81" s="8" t="n">
        <v>178.237</v>
      </c>
      <c r="J81" s="8" t="n">
        <v>708.27</v>
      </c>
      <c r="K81" s="9" t="n">
        <v>3.4432</v>
      </c>
      <c r="L81" s="9" t="n">
        <v>3.5693</v>
      </c>
      <c r="M81" s="10" t="n">
        <f aca="false">((ref_diam+offset_diam)/2)/(12*3.281)</f>
        <v>0.761962816214569</v>
      </c>
      <c r="N81" s="8"/>
      <c r="O81" s="8" t="n">
        <f aca="false">(J81-M81-surface_margin)/(scaling_factor*(SQRT(K81^2+L81^2+sigma_pa^2)))</f>
        <v>40.5373189169865</v>
      </c>
    </row>
    <row r="82" customFormat="false" ht="15" hidden="false" customHeight="false" outlineLevel="0" collapsed="false">
      <c r="A82" s="0" t="n">
        <v>2280</v>
      </c>
      <c r="B82" s="8" t="n">
        <v>1856.72</v>
      </c>
      <c r="C82" s="8" t="n">
        <v>-789.57</v>
      </c>
      <c r="D82" s="8" t="n">
        <v>0</v>
      </c>
      <c r="E82" s="8" t="n">
        <v>2325</v>
      </c>
      <c r="F82" s="8" t="n">
        <v>1860.64</v>
      </c>
      <c r="G82" s="8" t="n">
        <v>-1467.63</v>
      </c>
      <c r="H82" s="8" t="n">
        <v>21.8</v>
      </c>
      <c r="I82" s="8" t="n">
        <v>178.159</v>
      </c>
      <c r="J82" s="8" t="n">
        <v>678.42</v>
      </c>
      <c r="K82" s="9" t="n">
        <v>3.4609</v>
      </c>
      <c r="L82" s="9" t="n">
        <v>3.5619</v>
      </c>
      <c r="M82" s="10" t="n">
        <f aca="false">((ref_diam+offset_diam)/2)/(12*3.281)</f>
        <v>0.761962816214569</v>
      </c>
      <c r="N82" s="8"/>
      <c r="O82" s="8" t="n">
        <f aca="false">(J82-M82-surface_margin)/(scaling_factor*(SQRT(K82^2+L82^2+sigma_pa^2)))</f>
        <v>38.772173113263</v>
      </c>
    </row>
    <row r="83" customFormat="false" ht="15" hidden="false" customHeight="false" outlineLevel="0" collapsed="false">
      <c r="A83" s="0" t="n">
        <v>2310</v>
      </c>
      <c r="B83" s="8" t="n">
        <v>1859.33</v>
      </c>
      <c r="C83" s="8" t="n">
        <v>-819.46</v>
      </c>
      <c r="D83" s="8" t="n">
        <v>0</v>
      </c>
      <c r="E83" s="8" t="n">
        <v>2325</v>
      </c>
      <c r="F83" s="8" t="n">
        <v>1860.64</v>
      </c>
      <c r="G83" s="8" t="n">
        <v>-1467.63</v>
      </c>
      <c r="H83" s="8" t="n">
        <v>21.8</v>
      </c>
      <c r="I83" s="8" t="n">
        <v>178.074</v>
      </c>
      <c r="J83" s="8" t="n">
        <v>648.54</v>
      </c>
      <c r="K83" s="9" t="n">
        <v>3.4778</v>
      </c>
      <c r="L83" s="9" t="n">
        <v>3.5549</v>
      </c>
      <c r="M83" s="10" t="n">
        <f aca="false">((ref_diam+offset_diam)/2)/(12*3.281)</f>
        <v>0.761962816214569</v>
      </c>
      <c r="N83" s="8"/>
      <c r="O83" s="8" t="n">
        <f aca="false">(J83-M83-surface_margin)/(scaling_factor*(SQRT(K83^2+L83^2+sigma_pa^2)))</f>
        <v>37.0117703464552</v>
      </c>
    </row>
    <row r="84" customFormat="false" ht="15" hidden="false" customHeight="false" outlineLevel="0" collapsed="false">
      <c r="A84" s="0" t="n">
        <v>2340</v>
      </c>
      <c r="B84" s="8" t="n">
        <v>1861.95</v>
      </c>
      <c r="C84" s="8" t="n">
        <v>-849.34</v>
      </c>
      <c r="D84" s="8" t="n">
        <v>0</v>
      </c>
      <c r="E84" s="8" t="n">
        <v>2325</v>
      </c>
      <c r="F84" s="8" t="n">
        <v>1860.64</v>
      </c>
      <c r="G84" s="8" t="n">
        <v>-1467.63</v>
      </c>
      <c r="H84" s="8" t="n">
        <v>21.8</v>
      </c>
      <c r="I84" s="8" t="n">
        <v>177.981</v>
      </c>
      <c r="J84" s="8" t="n">
        <v>618.67</v>
      </c>
      <c r="K84" s="9" t="n">
        <v>3.4961</v>
      </c>
      <c r="L84" s="9" t="n">
        <v>3.5472</v>
      </c>
      <c r="M84" s="10" t="n">
        <f aca="false">((ref_diam+offset_diam)/2)/(12*3.281)</f>
        <v>0.761962816214569</v>
      </c>
      <c r="N84" s="8"/>
      <c r="O84" s="8" t="n">
        <f aca="false">(J84-M84-surface_margin)/(scaling_factor*(SQRT(K84^2+L84^2+sigma_pa^2)))</f>
        <v>35.252889361717</v>
      </c>
    </row>
    <row r="85" customFormat="false" ht="15" hidden="false" customHeight="false" outlineLevel="0" collapsed="false">
      <c r="A85" s="0" t="n">
        <v>2370</v>
      </c>
      <c r="B85" s="8" t="n">
        <v>1864.56</v>
      </c>
      <c r="C85" s="8" t="n">
        <v>-879.23</v>
      </c>
      <c r="D85" s="8" t="n">
        <v>0</v>
      </c>
      <c r="E85" s="8" t="n">
        <v>2325</v>
      </c>
      <c r="F85" s="8" t="n">
        <v>1860.64</v>
      </c>
      <c r="G85" s="8" t="n">
        <v>-1467.63</v>
      </c>
      <c r="H85" s="8" t="n">
        <v>21.8</v>
      </c>
      <c r="I85" s="8" t="n">
        <v>177.879</v>
      </c>
      <c r="J85" s="8" t="n">
        <v>588.82</v>
      </c>
      <c r="K85" s="9" t="n">
        <v>3.516</v>
      </c>
      <c r="L85" s="9" t="n">
        <v>3.5388</v>
      </c>
      <c r="M85" s="10" t="n">
        <f aca="false">((ref_diam+offset_diam)/2)/(12*3.281)</f>
        <v>0.761962816214569</v>
      </c>
      <c r="N85" s="8"/>
      <c r="O85" s="8" t="n">
        <f aca="false">(J85-M85-surface_margin)/(scaling_factor*(SQRT(K85^2+L85^2+sigma_pa^2)))</f>
        <v>33.4956156729078</v>
      </c>
    </row>
    <row r="86" customFormat="false" ht="15" hidden="false" customHeight="false" outlineLevel="0" collapsed="false">
      <c r="A86" s="0" t="n">
        <v>2400</v>
      </c>
      <c r="B86" s="8" t="n">
        <v>1867.18</v>
      </c>
      <c r="C86" s="8" t="n">
        <v>-909.12</v>
      </c>
      <c r="D86" s="8" t="n">
        <v>0</v>
      </c>
      <c r="E86" s="8" t="n">
        <v>2325</v>
      </c>
      <c r="F86" s="8" t="n">
        <v>1860.64</v>
      </c>
      <c r="G86" s="8" t="n">
        <v>-1467.63</v>
      </c>
      <c r="H86" s="8" t="n">
        <v>21.8</v>
      </c>
      <c r="I86" s="8" t="n">
        <v>177.765</v>
      </c>
      <c r="J86" s="8" t="n">
        <v>558.98</v>
      </c>
      <c r="K86" s="9" t="n">
        <v>3.5378</v>
      </c>
      <c r="L86" s="9" t="n">
        <v>3.5294</v>
      </c>
      <c r="M86" s="10" t="n">
        <f aca="false">((ref_diam+offset_diam)/2)/(12*3.281)</f>
        <v>0.761962816214569</v>
      </c>
      <c r="N86" s="8"/>
      <c r="O86" s="8" t="n">
        <f aca="false">(J86-M86-surface_margin)/(scaling_factor*(SQRT(K86^2+L86^2+sigma_pa^2)))</f>
        <v>31.7399785654157</v>
      </c>
    </row>
    <row r="87" customFormat="false" ht="15" hidden="false" customHeight="false" outlineLevel="0" collapsed="false">
      <c r="A87" s="0" t="n">
        <v>2430</v>
      </c>
      <c r="B87" s="8" t="n">
        <v>1869.79</v>
      </c>
      <c r="C87" s="8" t="n">
        <v>-939</v>
      </c>
      <c r="D87" s="8" t="n">
        <v>0</v>
      </c>
      <c r="E87" s="8" t="n">
        <v>2325</v>
      </c>
      <c r="F87" s="8" t="n">
        <v>1860.64</v>
      </c>
      <c r="G87" s="8" t="n">
        <v>-1467.63</v>
      </c>
      <c r="H87" s="8" t="n">
        <v>21.8</v>
      </c>
      <c r="I87" s="8" t="n">
        <v>177.639</v>
      </c>
      <c r="J87" s="8" t="n">
        <v>529.16</v>
      </c>
      <c r="K87" s="9" t="n">
        <v>3.5617</v>
      </c>
      <c r="L87" s="9" t="n">
        <v>3.5191</v>
      </c>
      <c r="M87" s="10" t="n">
        <f aca="false">((ref_diam+offset_diam)/2)/(12*3.281)</f>
        <v>0.761962816214569</v>
      </c>
      <c r="N87" s="8"/>
      <c r="O87" s="8" t="n">
        <f aca="false">(J87-M87-surface_margin)/(scaling_factor*(SQRT(K87^2+L87^2+sigma_pa^2)))</f>
        <v>29.9858674040919</v>
      </c>
    </row>
    <row r="88" customFormat="false" ht="15" hidden="false" customHeight="false" outlineLevel="0" collapsed="false">
      <c r="A88" s="0" t="n">
        <v>2460</v>
      </c>
      <c r="B88" s="8" t="n">
        <v>1872.41</v>
      </c>
      <c r="C88" s="8" t="n">
        <v>-968.89</v>
      </c>
      <c r="D88" s="8" t="n">
        <v>0</v>
      </c>
      <c r="E88" s="8" t="n">
        <v>2325</v>
      </c>
      <c r="F88" s="8" t="n">
        <v>1860.64</v>
      </c>
      <c r="G88" s="8" t="n">
        <v>-1467.63</v>
      </c>
      <c r="H88" s="8" t="n">
        <v>21.8</v>
      </c>
      <c r="I88" s="8" t="n">
        <v>177.498</v>
      </c>
      <c r="J88" s="8" t="n">
        <v>499.36</v>
      </c>
      <c r="K88" s="9" t="n">
        <v>3.5883</v>
      </c>
      <c r="L88" s="9" t="n">
        <v>3.5075</v>
      </c>
      <c r="M88" s="10" t="n">
        <f aca="false">((ref_diam+offset_diam)/2)/(12*3.281)</f>
        <v>0.761962816214569</v>
      </c>
      <c r="N88" s="8"/>
      <c r="O88" s="8" t="n">
        <f aca="false">(J88-M88-surface_margin)/(scaling_factor*(SQRT(K88^2+L88^2+sigma_pa^2)))</f>
        <v>28.2332686806302</v>
      </c>
    </row>
    <row r="89" customFormat="false" ht="15" hidden="false" customHeight="false" outlineLevel="0" collapsed="false">
      <c r="A89" s="0" t="n">
        <v>2490</v>
      </c>
      <c r="B89" s="8" t="n">
        <v>1875.02</v>
      </c>
      <c r="C89" s="8" t="n">
        <v>-998.77</v>
      </c>
      <c r="D89" s="8" t="n">
        <v>0</v>
      </c>
      <c r="E89" s="8" t="n">
        <v>2325</v>
      </c>
      <c r="F89" s="8" t="n">
        <v>1860.64</v>
      </c>
      <c r="G89" s="8" t="n">
        <v>-1467.63</v>
      </c>
      <c r="H89" s="8" t="n">
        <v>21.8</v>
      </c>
      <c r="I89" s="8" t="n">
        <v>177.338</v>
      </c>
      <c r="J89" s="8" t="n">
        <v>469.58</v>
      </c>
      <c r="K89" s="9" t="n">
        <v>3.618</v>
      </c>
      <c r="L89" s="9" t="n">
        <v>3.4945</v>
      </c>
      <c r="M89" s="10" t="n">
        <f aca="false">((ref_diam+offset_diam)/2)/(12*3.281)</f>
        <v>0.761962816214569</v>
      </c>
      <c r="N89" s="8"/>
      <c r="O89" s="8" t="n">
        <f aca="false">(J89-M89-surface_margin)/(scaling_factor*(SQRT(K89^2+L89^2+sigma_pa^2)))</f>
        <v>26.4819803758925</v>
      </c>
    </row>
    <row r="90" customFormat="false" ht="15" hidden="false" customHeight="false" outlineLevel="0" collapsed="false">
      <c r="A90" s="0" t="n">
        <v>2520</v>
      </c>
      <c r="B90" s="8" t="n">
        <v>1877.64</v>
      </c>
      <c r="C90" s="8" t="n">
        <v>-1028.66</v>
      </c>
      <c r="D90" s="8" t="n">
        <v>0</v>
      </c>
      <c r="E90" s="8" t="n">
        <v>2325</v>
      </c>
      <c r="F90" s="8" t="n">
        <v>1860.64</v>
      </c>
      <c r="G90" s="8" t="n">
        <v>-1467.63</v>
      </c>
      <c r="H90" s="8" t="n">
        <v>21.8</v>
      </c>
      <c r="I90" s="8" t="n">
        <v>177.158</v>
      </c>
      <c r="J90" s="8" t="n">
        <v>439.84</v>
      </c>
      <c r="K90" s="9" t="n">
        <v>3.6515</v>
      </c>
      <c r="L90" s="9" t="n">
        <v>3.4798</v>
      </c>
      <c r="M90" s="10" t="n">
        <f aca="false">((ref_diam+offset_diam)/2)/(12*3.281)</f>
        <v>0.761962816214569</v>
      </c>
      <c r="N90" s="8"/>
      <c r="O90" s="8" t="n">
        <f aca="false">(J90-M90-surface_margin)/(scaling_factor*(SQRT(K90^2+L90^2+sigma_pa^2)))</f>
        <v>24.7328400983683</v>
      </c>
    </row>
    <row r="91" customFormat="false" ht="15" hidden="false" customHeight="false" outlineLevel="0" collapsed="false">
      <c r="A91" s="0" t="n">
        <v>2550</v>
      </c>
      <c r="B91" s="8" t="n">
        <v>1880.25</v>
      </c>
      <c r="C91" s="8" t="n">
        <v>-1058.55</v>
      </c>
      <c r="D91" s="8" t="n">
        <v>0</v>
      </c>
      <c r="E91" s="8" t="n">
        <v>2325</v>
      </c>
      <c r="F91" s="8" t="n">
        <v>1860.64</v>
      </c>
      <c r="G91" s="8" t="n">
        <v>-1467.63</v>
      </c>
      <c r="H91" s="8" t="n">
        <v>21.8</v>
      </c>
      <c r="I91" s="8" t="n">
        <v>176.95</v>
      </c>
      <c r="J91" s="8" t="n">
        <v>410.14</v>
      </c>
      <c r="K91" s="9" t="n">
        <v>3.6897</v>
      </c>
      <c r="L91" s="9" t="n">
        <v>3.463</v>
      </c>
      <c r="M91" s="10" t="n">
        <f aca="false">((ref_diam+offset_diam)/2)/(12*3.281)</f>
        <v>0.761962816214569</v>
      </c>
      <c r="N91" s="8"/>
      <c r="O91" s="8" t="n">
        <f aca="false">(J91-M91-surface_margin)/(scaling_factor*(SQRT(K91^2+L91^2+sigma_pa^2)))</f>
        <v>22.9855715522771</v>
      </c>
    </row>
    <row r="92" customFormat="false" ht="15" hidden="false" customHeight="false" outlineLevel="0" collapsed="false">
      <c r="A92" s="0" t="n">
        <v>2580</v>
      </c>
      <c r="B92" s="8" t="n">
        <v>1882.87</v>
      </c>
      <c r="C92" s="8" t="n">
        <v>-1088.43</v>
      </c>
      <c r="D92" s="8" t="n">
        <v>0</v>
      </c>
      <c r="E92" s="8" t="n">
        <v>2325</v>
      </c>
      <c r="F92" s="8" t="n">
        <v>1860.64</v>
      </c>
      <c r="G92" s="8" t="n">
        <v>-1467.63</v>
      </c>
      <c r="H92" s="8" t="n">
        <v>21.8</v>
      </c>
      <c r="I92" s="8" t="n">
        <v>176.71</v>
      </c>
      <c r="J92" s="8" t="n">
        <v>380.48</v>
      </c>
      <c r="K92" s="9" t="n">
        <v>3.7337</v>
      </c>
      <c r="L92" s="9" t="n">
        <v>3.4437</v>
      </c>
      <c r="M92" s="10" t="n">
        <f aca="false">((ref_diam+offset_diam)/2)/(12*3.281)</f>
        <v>0.761962816214569</v>
      </c>
      <c r="N92" s="8"/>
      <c r="O92" s="8" t="n">
        <f aca="false">(J92-M92-surface_margin)/(scaling_factor*(SQRT(K92^2+L92^2+sigma_pa^2)))</f>
        <v>21.2397558892582</v>
      </c>
    </row>
    <row r="93" customFormat="false" ht="15" hidden="false" customHeight="false" outlineLevel="0" collapsed="false">
      <c r="A93" s="0" t="n">
        <v>2610</v>
      </c>
      <c r="B93" s="8" t="n">
        <v>1885.48</v>
      </c>
      <c r="C93" s="8" t="n">
        <v>-1118.32</v>
      </c>
      <c r="D93" s="8" t="n">
        <v>0</v>
      </c>
      <c r="E93" s="8" t="n">
        <v>2325</v>
      </c>
      <c r="F93" s="8" t="n">
        <v>1860.64</v>
      </c>
      <c r="G93" s="8" t="n">
        <v>-1467.63</v>
      </c>
      <c r="H93" s="8" t="n">
        <v>21.8</v>
      </c>
      <c r="I93" s="8" t="n">
        <v>176.43</v>
      </c>
      <c r="J93" s="8" t="n">
        <v>350.87</v>
      </c>
      <c r="K93" s="9" t="n">
        <v>3.7853</v>
      </c>
      <c r="L93" s="9" t="n">
        <v>3.4213</v>
      </c>
      <c r="M93" s="10" t="n">
        <f aca="false">((ref_diam+offset_diam)/2)/(12*3.281)</f>
        <v>0.761962816214569</v>
      </c>
      <c r="N93" s="8"/>
      <c r="O93" s="8" t="n">
        <f aca="false">(J93-M93-surface_margin)/(scaling_factor*(SQRT(K93^2+L93^2+sigma_pa^2)))</f>
        <v>19.4947534368172</v>
      </c>
    </row>
    <row r="94" customFormat="false" ht="15" hidden="false" customHeight="false" outlineLevel="0" collapsed="false">
      <c r="A94" s="0" t="n">
        <v>2640</v>
      </c>
      <c r="B94" s="8" t="n">
        <v>1888.09</v>
      </c>
      <c r="C94" s="8" t="n">
        <v>-1148.2</v>
      </c>
      <c r="D94" s="8" t="n">
        <v>0</v>
      </c>
      <c r="E94" s="8" t="n">
        <v>2325</v>
      </c>
      <c r="F94" s="8" t="n">
        <v>1860.64</v>
      </c>
      <c r="G94" s="8" t="n">
        <v>-1467.63</v>
      </c>
      <c r="H94" s="8" t="n">
        <v>21.8</v>
      </c>
      <c r="I94" s="8" t="n">
        <v>176.097</v>
      </c>
      <c r="J94" s="8" t="n">
        <v>321.35</v>
      </c>
      <c r="K94" s="9" t="n">
        <v>3.8465</v>
      </c>
      <c r="L94" s="9" t="n">
        <v>3.3951</v>
      </c>
      <c r="M94" s="10" t="n">
        <f aca="false">((ref_diam+offset_diam)/2)/(12*3.281)</f>
        <v>0.761962816214569</v>
      </c>
      <c r="N94" s="8"/>
      <c r="O94" s="8" t="n">
        <f aca="false">(J94-M94-surface_margin)/(scaling_factor*(SQRT(K94^2+L94^2+sigma_pa^2)))</f>
        <v>17.7524531782779</v>
      </c>
    </row>
    <row r="95" customFormat="false" ht="15" hidden="false" customHeight="false" outlineLevel="0" collapsed="false">
      <c r="A95" s="0" t="n">
        <v>2670</v>
      </c>
      <c r="B95" s="8" t="n">
        <v>1890.71</v>
      </c>
      <c r="C95" s="8" t="n">
        <v>-1178.09</v>
      </c>
      <c r="D95" s="8" t="n">
        <v>0</v>
      </c>
      <c r="E95" s="8" t="n">
        <v>2325</v>
      </c>
      <c r="F95" s="8" t="n">
        <v>1860.64</v>
      </c>
      <c r="G95" s="8" t="n">
        <v>-1467.63</v>
      </c>
      <c r="H95" s="8" t="n">
        <v>21.8</v>
      </c>
      <c r="I95" s="8" t="n">
        <v>175.695</v>
      </c>
      <c r="J95" s="8" t="n">
        <v>291.91</v>
      </c>
      <c r="K95" s="9" t="n">
        <v>3.9206</v>
      </c>
      <c r="L95" s="9" t="n">
        <v>3.3639</v>
      </c>
      <c r="M95" s="10" t="n">
        <f aca="false">((ref_diam+offset_diam)/2)/(12*3.281)</f>
        <v>0.761962816214569</v>
      </c>
      <c r="N95" s="8"/>
      <c r="O95" s="8" t="n">
        <f aca="false">(J95-M95-surface_margin)/(scaling_factor*(SQRT(K95^2+L95^2+sigma_pa^2)))</f>
        <v>16.011206680911</v>
      </c>
    </row>
    <row r="96" customFormat="false" ht="15" hidden="false" customHeight="false" outlineLevel="0" collapsed="false">
      <c r="A96" s="0" t="n">
        <v>2700</v>
      </c>
      <c r="B96" s="8" t="n">
        <v>1893.32</v>
      </c>
      <c r="C96" s="8" t="n">
        <v>-1207.97</v>
      </c>
      <c r="D96" s="8" t="n">
        <v>0</v>
      </c>
      <c r="E96" s="8" t="n">
        <v>2325</v>
      </c>
      <c r="F96" s="8" t="n">
        <v>1860.64</v>
      </c>
      <c r="G96" s="8" t="n">
        <v>-1467.63</v>
      </c>
      <c r="H96" s="8" t="n">
        <v>21.8</v>
      </c>
      <c r="I96" s="8" t="n">
        <v>175.202</v>
      </c>
      <c r="J96" s="8" t="n">
        <v>262.61</v>
      </c>
      <c r="K96" s="9" t="n">
        <v>4.0123</v>
      </c>
      <c r="L96" s="9" t="n">
        <v>3.3263</v>
      </c>
      <c r="M96" s="10" t="n">
        <f aca="false">((ref_diam+offset_diam)/2)/(12*3.281)</f>
        <v>0.761962816214569</v>
      </c>
      <c r="N96" s="8"/>
      <c r="O96" s="8" t="n">
        <f aca="false">(J96-M96-surface_margin)/(scaling_factor*(SQRT(K96^2+L96^2+sigma_pa^2)))</f>
        <v>14.2727132318437</v>
      </c>
    </row>
    <row r="97" customFormat="false" ht="15" hidden="false" customHeight="false" outlineLevel="0" collapsed="false">
      <c r="A97" s="0" t="n">
        <v>2730</v>
      </c>
      <c r="B97" s="8" t="n">
        <v>1895.94</v>
      </c>
      <c r="C97" s="8" t="n">
        <v>-1237.86</v>
      </c>
      <c r="D97" s="8" t="n">
        <v>0</v>
      </c>
      <c r="E97" s="8" t="n">
        <v>2325</v>
      </c>
      <c r="F97" s="8" t="n">
        <v>1860.64</v>
      </c>
      <c r="G97" s="8" t="n">
        <v>-1467.63</v>
      </c>
      <c r="H97" s="8" t="n">
        <v>21.8</v>
      </c>
      <c r="I97" s="8" t="n">
        <v>174.581</v>
      </c>
      <c r="J97" s="8" t="n">
        <v>233.49</v>
      </c>
      <c r="K97" s="9" t="n">
        <v>4.1286</v>
      </c>
      <c r="L97" s="9" t="n">
        <v>3.2806</v>
      </c>
      <c r="M97" s="10" t="n">
        <f aca="false">((ref_diam+offset_diam)/2)/(12*3.281)</f>
        <v>0.761962816214569</v>
      </c>
      <c r="N97" s="8"/>
      <c r="O97" s="8" t="n">
        <f aca="false">(J97-M97-surface_margin)/(scaling_factor*(SQRT(K97^2+L97^2+sigma_pa^2)))</f>
        <v>12.5370291432479</v>
      </c>
    </row>
    <row r="98" customFormat="false" ht="15" hidden="false" customHeight="false" outlineLevel="0" collapsed="false">
      <c r="A98" s="0" t="n">
        <v>2760</v>
      </c>
      <c r="B98" s="8" t="n">
        <v>1898.55</v>
      </c>
      <c r="C98" s="8" t="n">
        <v>-1267.75</v>
      </c>
      <c r="D98" s="8" t="n">
        <v>0</v>
      </c>
      <c r="E98" s="8" t="n">
        <v>2325</v>
      </c>
      <c r="F98" s="8" t="n">
        <v>1860.64</v>
      </c>
      <c r="G98" s="8" t="n">
        <v>-1467.63</v>
      </c>
      <c r="H98" s="8" t="n">
        <v>21.8</v>
      </c>
      <c r="I98" s="8" t="n">
        <v>173.777</v>
      </c>
      <c r="J98" s="8" t="n">
        <v>204.61</v>
      </c>
      <c r="K98" s="9" t="n">
        <v>4.2802</v>
      </c>
      <c r="L98" s="9" t="n">
        <v>3.2242</v>
      </c>
      <c r="M98" s="10" t="n">
        <f aca="false">((ref_diam+offset_diam)/2)/(12*3.281)</f>
        <v>0.761962816214569</v>
      </c>
      <c r="N98" s="8"/>
      <c r="O98" s="8" t="n">
        <f aca="false">(J98-M98-surface_margin)/(scaling_factor*(SQRT(K98^2+L98^2+sigma_pa^2)))</f>
        <v>10.8058212038464</v>
      </c>
    </row>
    <row r="99" customFormat="false" ht="15" hidden="false" customHeight="false" outlineLevel="0" collapsed="false">
      <c r="A99" s="0" t="n">
        <v>2790</v>
      </c>
      <c r="B99" s="8" t="n">
        <v>1900.91</v>
      </c>
      <c r="C99" s="8" t="n">
        <v>-1297.65</v>
      </c>
      <c r="D99" s="8" t="n">
        <v>0</v>
      </c>
      <c r="E99" s="8" t="n">
        <v>2325</v>
      </c>
      <c r="F99" s="8" t="n">
        <v>1860.64</v>
      </c>
      <c r="G99" s="8" t="n">
        <v>-1467.63</v>
      </c>
      <c r="H99" s="8" t="n">
        <v>21.8</v>
      </c>
      <c r="I99" s="8" t="n">
        <v>172.693</v>
      </c>
      <c r="J99" s="8" t="n">
        <v>176.04</v>
      </c>
      <c r="K99" s="9" t="n">
        <v>4.4811</v>
      </c>
      <c r="L99" s="9" t="n">
        <v>3.1566</v>
      </c>
      <c r="M99" s="10" t="n">
        <f aca="false">((ref_diam+offset_diam)/2)/(12*3.281)</f>
        <v>0.761962816214569</v>
      </c>
      <c r="N99" s="8"/>
      <c r="O99" s="8" t="n">
        <f aca="false">(J99-M99-surface_margin)/(scaling_factor*(SQRT(K99^2+L99^2+sigma_pa^2)))</f>
        <v>9.08310754457736</v>
      </c>
    </row>
    <row r="100" customFormat="false" ht="15" hidden="false" customHeight="false" outlineLevel="0" collapsed="false">
      <c r="A100" s="0" t="n">
        <v>2820</v>
      </c>
      <c r="B100" s="8" t="n">
        <v>1902.48</v>
      </c>
      <c r="C100" s="8" t="n">
        <v>-1327.61</v>
      </c>
      <c r="D100" s="8" t="n">
        <v>0</v>
      </c>
      <c r="E100" s="8" t="n">
        <v>2325</v>
      </c>
      <c r="F100" s="8" t="n">
        <v>1860.64</v>
      </c>
      <c r="G100" s="8" t="n">
        <v>-1467.63</v>
      </c>
      <c r="H100" s="8" t="n">
        <v>21.8</v>
      </c>
      <c r="I100" s="8" t="n">
        <v>171.153</v>
      </c>
      <c r="J100" s="8" t="n">
        <v>147.75</v>
      </c>
      <c r="K100" s="9" t="n">
        <v>4.7518</v>
      </c>
      <c r="L100" s="9" t="n">
        <v>3.0833</v>
      </c>
      <c r="M100" s="10" t="n">
        <f aca="false">((ref_diam+offset_diam)/2)/(12*3.281)</f>
        <v>0.761962816214569</v>
      </c>
      <c r="N100" s="8"/>
      <c r="O100" s="8" t="n">
        <f aca="false">(J100-M100-surface_margin)/(scaling_factor*(SQRT(K100^2+L100^2+sigma_pa^2)))</f>
        <v>7.3702328254268</v>
      </c>
    </row>
    <row r="101" customFormat="false" ht="15" hidden="false" customHeight="false" outlineLevel="0" collapsed="false">
      <c r="A101" s="0" t="n">
        <v>2850</v>
      </c>
      <c r="B101" s="8" t="n">
        <v>1903</v>
      </c>
      <c r="C101" s="8" t="n">
        <v>-1357.6</v>
      </c>
      <c r="D101" s="8" t="n">
        <v>0</v>
      </c>
      <c r="E101" s="8" t="n">
        <v>2325</v>
      </c>
      <c r="F101" s="8" t="n">
        <v>1860.64</v>
      </c>
      <c r="G101" s="8" t="n">
        <v>-1467.63</v>
      </c>
      <c r="H101" s="8" t="n">
        <v>21.8</v>
      </c>
      <c r="I101" s="8" t="n">
        <v>168.795</v>
      </c>
      <c r="J101" s="8" t="n">
        <v>119.9</v>
      </c>
      <c r="K101" s="9" t="n">
        <v>5.1373</v>
      </c>
      <c r="L101" s="9" t="n">
        <v>3.0179</v>
      </c>
      <c r="M101" s="10" t="n">
        <f aca="false">((ref_diam+offset_diam)/2)/(12*3.281)</f>
        <v>0.761962816214569</v>
      </c>
      <c r="N101" s="8"/>
      <c r="O101" s="8" t="n">
        <f aca="false">(J101-M101-surface_margin)/(scaling_factor*(SQRT(K101^2+L101^2+sigma_pa^2)))</f>
        <v>5.67874025008253</v>
      </c>
    </row>
    <row r="102" customFormat="false" ht="15" hidden="false" customHeight="false" outlineLevel="0" collapsed="false">
      <c r="A102" s="0" t="n">
        <v>2880</v>
      </c>
      <c r="B102" s="8" t="n">
        <v>1903</v>
      </c>
      <c r="C102" s="8" t="n">
        <v>-1387.6</v>
      </c>
      <c r="D102" s="8" t="n">
        <v>0</v>
      </c>
      <c r="E102" s="8" t="n">
        <v>2325</v>
      </c>
      <c r="F102" s="8" t="n">
        <v>1860.64</v>
      </c>
      <c r="G102" s="8" t="n">
        <v>-1467.63</v>
      </c>
      <c r="H102" s="8" t="n">
        <v>21.8</v>
      </c>
      <c r="I102" s="8" t="n">
        <v>164.765</v>
      </c>
      <c r="J102" s="8" t="n">
        <v>93.13</v>
      </c>
      <c r="K102" s="9" t="n">
        <v>5.7406</v>
      </c>
      <c r="L102" s="9" t="n">
        <v>2.9958</v>
      </c>
      <c r="M102" s="10" t="n">
        <f aca="false">((ref_diam+offset_diam)/2)/(12*3.281)</f>
        <v>0.761962816214569</v>
      </c>
      <c r="N102" s="8"/>
      <c r="O102" s="8" t="n">
        <f aca="false">(J102-M102-surface_margin)/(scaling_factor*(SQRT(K102^2+L102^2+sigma_pa^2)))</f>
        <v>4.0503366820319</v>
      </c>
    </row>
    <row r="103" customFormat="false" ht="15" hidden="false" customHeight="false" outlineLevel="0" collapsed="false">
      <c r="A103" s="0" t="n">
        <v>2910</v>
      </c>
      <c r="B103" s="8" t="n">
        <v>1903</v>
      </c>
      <c r="C103" s="8" t="n">
        <v>-1417.6</v>
      </c>
      <c r="D103" s="8" t="n">
        <v>0</v>
      </c>
      <c r="E103" s="8" t="n">
        <v>2325</v>
      </c>
      <c r="F103" s="8" t="n">
        <v>1860.64</v>
      </c>
      <c r="G103" s="8" t="n">
        <v>-1467.63</v>
      </c>
      <c r="H103" s="8" t="n">
        <v>21.8</v>
      </c>
      <c r="I103" s="8" t="n">
        <v>156.459</v>
      </c>
      <c r="J103" s="8" t="n">
        <v>69.08</v>
      </c>
      <c r="K103" s="9" t="n">
        <v>6.7156</v>
      </c>
      <c r="L103" s="9" t="n">
        <v>3.1666</v>
      </c>
      <c r="M103" s="10" t="n">
        <f aca="false">((ref_diam+offset_diam)/2)/(12*3.281)</f>
        <v>0.761962816214569</v>
      </c>
      <c r="N103" s="8"/>
      <c r="O103" s="8" t="n">
        <f aca="false">(J103-M103-surface_margin)/(scaling_factor*(SQRT(K103^2+L103^2+sigma_pa^2)))</f>
        <v>2.61151638193236</v>
      </c>
    </row>
    <row r="104" customFormat="false" ht="15" hidden="false" customHeight="false" outlineLevel="0" collapsed="false">
      <c r="A104" s="0" t="n">
        <v>2940</v>
      </c>
      <c r="B104" s="8" t="n">
        <v>1903</v>
      </c>
      <c r="C104" s="8" t="n">
        <v>-1447.6</v>
      </c>
      <c r="D104" s="8" t="n">
        <v>0</v>
      </c>
      <c r="E104" s="8" t="n">
        <v>2325</v>
      </c>
      <c r="F104" s="8" t="n">
        <v>1860.64</v>
      </c>
      <c r="G104" s="8" t="n">
        <v>-1467.63</v>
      </c>
      <c r="H104" s="8" t="n">
        <v>21.8</v>
      </c>
      <c r="I104" s="8" t="n">
        <v>132.579</v>
      </c>
      <c r="J104" s="8" t="n">
        <v>51.68</v>
      </c>
      <c r="K104" s="9" t="n">
        <v>7.9276</v>
      </c>
      <c r="L104" s="9" t="n">
        <v>3.916</v>
      </c>
      <c r="M104" s="10" t="n">
        <f aca="false">((ref_diam+offset_diam)/2)/(12*3.281)</f>
        <v>0.761962816214569</v>
      </c>
      <c r="N104" s="8"/>
      <c r="O104" s="8" t="n">
        <f aca="false">(J104-M104-surface_margin)/(scaling_factor*(SQRT(K104^2+L104^2+sigma_pa^2)))</f>
        <v>1.6330177091251</v>
      </c>
    </row>
  </sheetData>
  <sheetProtection sheet="true" password="dd1b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33</v>
      </c>
      <c r="B1" s="0" t="s">
        <v>119</v>
      </c>
    </row>
    <row r="3" customFormat="false" ht="15" hidden="false" customHeight="false" outlineLevel="0" collapsed="false">
      <c r="A3" s="0" t="s">
        <v>35</v>
      </c>
    </row>
    <row r="4" customFormat="false" ht="15" hidden="false" customHeight="false" outlineLevel="0" collapsed="false">
      <c r="A4" s="0" t="s">
        <v>37</v>
      </c>
      <c r="B4" s="0" t="s">
        <v>38</v>
      </c>
    </row>
    <row r="5" customFormat="false" ht="15" hidden="false" customHeight="false" outlineLevel="0" collapsed="false">
      <c r="A5" s="0" t="s">
        <v>42</v>
      </c>
      <c r="B5" s="0" t="s">
        <v>43</v>
      </c>
    </row>
    <row r="6" customFormat="false" ht="15" hidden="false" customHeight="false" outlineLevel="0" collapsed="false">
      <c r="A6" s="0" t="s">
        <v>46</v>
      </c>
      <c r="B6" s="0" t="n">
        <v>0.9996</v>
      </c>
    </row>
    <row r="7" customFormat="false" ht="15" hidden="false" customHeight="false" outlineLevel="0" collapsed="false">
      <c r="A7" s="0" t="s">
        <v>49</v>
      </c>
      <c r="B7" s="0" t="s">
        <v>108</v>
      </c>
    </row>
    <row r="9" customFormat="false" ht="15" hidden="false" customHeight="false" outlineLevel="0" collapsed="false">
      <c r="A9" s="0" t="s">
        <v>56</v>
      </c>
      <c r="B9" s="0" t="s">
        <v>57</v>
      </c>
      <c r="C9" s="0" t="s">
        <v>58</v>
      </c>
      <c r="D9" s="0" t="s">
        <v>59</v>
      </c>
      <c r="E9" s="0" t="s">
        <v>60</v>
      </c>
      <c r="F9" s="0" t="s">
        <v>61</v>
      </c>
      <c r="G9" s="0" t="s">
        <v>62</v>
      </c>
    </row>
    <row r="10" customFormat="false" ht="15" hidden="false" customHeight="false" outlineLevel="0" collapsed="false">
      <c r="B10" s="0" t="s">
        <v>63</v>
      </c>
      <c r="C10" s="0" t="s">
        <v>63</v>
      </c>
      <c r="D10" s="0" t="s">
        <v>63</v>
      </c>
      <c r="E10" s="0" t="s">
        <v>63</v>
      </c>
    </row>
    <row r="11" customFormat="false" ht="15" hidden="false" customHeight="false" outlineLevel="0" collapsed="false">
      <c r="B11" s="0" t="n">
        <v>-500</v>
      </c>
      <c r="C11" s="0" t="n">
        <v>-900</v>
      </c>
      <c r="D11" s="0" t="n">
        <v>499100.36</v>
      </c>
      <c r="E11" s="0" t="n">
        <v>6651066.91</v>
      </c>
      <c r="F11" s="0" t="s">
        <v>120</v>
      </c>
      <c r="G11" s="0" t="s">
        <v>121</v>
      </c>
    </row>
    <row r="13" customFormat="false" ht="15" hidden="false" customHeight="false" outlineLevel="0" collapsed="false">
      <c r="A13" s="0" t="s">
        <v>66</v>
      </c>
    </row>
    <row r="14" customFormat="false" ht="15" hidden="false" customHeight="false" outlineLevel="0" collapsed="false">
      <c r="A14" s="0" t="s">
        <v>66</v>
      </c>
    </row>
    <row r="15" customFormat="false" ht="15" hidden="false" customHeight="false" outlineLevel="0" collapsed="false">
      <c r="B15" s="0" t="s">
        <v>67</v>
      </c>
      <c r="C15" s="0" t="s">
        <v>68</v>
      </c>
      <c r="D15" s="0" t="s">
        <v>69</v>
      </c>
      <c r="E15" s="0" t="s">
        <v>70</v>
      </c>
      <c r="F15" s="0" t="s">
        <v>71</v>
      </c>
      <c r="G15" s="0" t="s">
        <v>72</v>
      </c>
      <c r="H15" s="0" t="s">
        <v>73</v>
      </c>
      <c r="I15" s="0" t="s">
        <v>74</v>
      </c>
      <c r="J15" s="0" t="s">
        <v>75</v>
      </c>
    </row>
    <row r="16" customFormat="false" ht="15" hidden="false" customHeight="false" outlineLevel="0" collapsed="false">
      <c r="B16" s="0" t="s">
        <v>63</v>
      </c>
      <c r="C16" s="0" t="s">
        <v>76</v>
      </c>
      <c r="D16" s="0" t="s">
        <v>76</v>
      </c>
      <c r="E16" s="0" t="s">
        <v>63</v>
      </c>
      <c r="F16" s="0" t="s">
        <v>63</v>
      </c>
      <c r="G16" s="0" t="s">
        <v>63</v>
      </c>
    </row>
    <row r="17" customFormat="false" ht="15" hidden="false" customHeight="false" outlineLevel="0" collapsed="false">
      <c r="B17" s="8" t="n">
        <v>0</v>
      </c>
      <c r="C17" s="8" t="n">
        <v>0</v>
      </c>
      <c r="D17" s="8" t="n">
        <v>90</v>
      </c>
      <c r="E17" s="8" t="n">
        <v>0</v>
      </c>
      <c r="F17" s="8" t="n">
        <v>-500</v>
      </c>
      <c r="G17" s="8" t="n">
        <v>-900</v>
      </c>
      <c r="H17" s="9" t="n">
        <v>0</v>
      </c>
      <c r="I17" s="9" t="n">
        <v>0</v>
      </c>
      <c r="J17" s="9" t="n">
        <v>0</v>
      </c>
    </row>
    <row r="18" customFormat="false" ht="15" hidden="false" customHeight="false" outlineLevel="0" collapsed="false">
      <c r="B18" s="8" t="n">
        <v>1</v>
      </c>
      <c r="C18" s="8" t="n">
        <v>0</v>
      </c>
      <c r="D18" s="8" t="n">
        <v>90</v>
      </c>
      <c r="E18" s="8" t="n">
        <v>1</v>
      </c>
      <c r="F18" s="8" t="n">
        <v>-500</v>
      </c>
      <c r="G18" s="8" t="n">
        <v>-900</v>
      </c>
      <c r="H18" s="9" t="n">
        <v>0.0018</v>
      </c>
      <c r="I18" s="9" t="n">
        <v>0.0018</v>
      </c>
      <c r="J18" s="9" t="n">
        <v>0.35</v>
      </c>
    </row>
    <row r="19" customFormat="false" ht="15" hidden="false" customHeight="false" outlineLevel="0" collapsed="false">
      <c r="B19" s="8" t="n">
        <v>30</v>
      </c>
      <c r="C19" s="8" t="n">
        <v>0</v>
      </c>
      <c r="D19" s="8" t="n">
        <v>90</v>
      </c>
      <c r="E19" s="8" t="n">
        <v>30</v>
      </c>
      <c r="F19" s="8" t="n">
        <v>-500</v>
      </c>
      <c r="G19" s="8" t="n">
        <v>-900</v>
      </c>
      <c r="H19" s="9" t="n">
        <v>0.0537</v>
      </c>
      <c r="I19" s="9" t="n">
        <v>0.0537</v>
      </c>
      <c r="J19" s="9" t="n">
        <v>0.3504</v>
      </c>
    </row>
    <row r="20" customFormat="false" ht="15" hidden="false" customHeight="false" outlineLevel="0" collapsed="false">
      <c r="B20" s="8" t="n">
        <v>60</v>
      </c>
      <c r="C20" s="8" t="n">
        <v>0</v>
      </c>
      <c r="D20" s="8" t="n">
        <v>90</v>
      </c>
      <c r="E20" s="8" t="n">
        <v>60</v>
      </c>
      <c r="F20" s="8" t="n">
        <v>-500</v>
      </c>
      <c r="G20" s="8" t="n">
        <v>-900</v>
      </c>
      <c r="H20" s="9" t="n">
        <v>0.1075</v>
      </c>
      <c r="I20" s="9" t="n">
        <v>0.1075</v>
      </c>
      <c r="J20" s="9" t="n">
        <v>0.3516</v>
      </c>
    </row>
    <row r="21" customFormat="false" ht="15" hidden="false" customHeight="false" outlineLevel="0" collapsed="false">
      <c r="B21" s="8" t="n">
        <v>90</v>
      </c>
      <c r="C21" s="8" t="n">
        <v>0</v>
      </c>
      <c r="D21" s="8" t="n">
        <v>90</v>
      </c>
      <c r="E21" s="8" t="n">
        <v>90</v>
      </c>
      <c r="F21" s="8" t="n">
        <v>-500</v>
      </c>
      <c r="G21" s="8" t="n">
        <v>-900</v>
      </c>
      <c r="H21" s="9" t="n">
        <v>0.1613</v>
      </c>
      <c r="I21" s="9" t="n">
        <v>0.1613</v>
      </c>
      <c r="J21" s="9" t="n">
        <v>0.3536</v>
      </c>
    </row>
    <row r="22" customFormat="false" ht="15" hidden="false" customHeight="false" outlineLevel="0" collapsed="false">
      <c r="B22" s="8" t="n">
        <v>120</v>
      </c>
      <c r="C22" s="8" t="n">
        <v>0</v>
      </c>
      <c r="D22" s="8" t="n">
        <v>90</v>
      </c>
      <c r="E22" s="8" t="n">
        <v>120</v>
      </c>
      <c r="F22" s="8" t="n">
        <v>-500</v>
      </c>
      <c r="G22" s="8" t="n">
        <v>-900</v>
      </c>
      <c r="H22" s="9" t="n">
        <v>0.215</v>
      </c>
      <c r="I22" s="9" t="n">
        <v>0.215</v>
      </c>
      <c r="J22" s="9" t="n">
        <v>0.3564</v>
      </c>
    </row>
    <row r="23" customFormat="false" ht="15" hidden="false" customHeight="false" outlineLevel="0" collapsed="false">
      <c r="B23" s="8" t="n">
        <v>150</v>
      </c>
      <c r="C23" s="8" t="n">
        <v>0</v>
      </c>
      <c r="D23" s="8" t="n">
        <v>90</v>
      </c>
      <c r="E23" s="8" t="n">
        <v>150</v>
      </c>
      <c r="F23" s="8" t="n">
        <v>-500</v>
      </c>
      <c r="G23" s="8" t="n">
        <v>-900</v>
      </c>
      <c r="H23" s="9" t="n">
        <v>0.2688</v>
      </c>
      <c r="I23" s="9" t="n">
        <v>0.2688</v>
      </c>
      <c r="J23" s="9" t="n">
        <v>0.36</v>
      </c>
    </row>
    <row r="24" customFormat="false" ht="15" hidden="false" customHeight="false" outlineLevel="0" collapsed="false">
      <c r="B24" s="8" t="n">
        <v>180</v>
      </c>
      <c r="C24" s="8" t="n">
        <v>0</v>
      </c>
      <c r="D24" s="8" t="n">
        <v>90</v>
      </c>
      <c r="E24" s="8" t="n">
        <v>180</v>
      </c>
      <c r="F24" s="8" t="n">
        <v>-500</v>
      </c>
      <c r="G24" s="8" t="n">
        <v>-900</v>
      </c>
      <c r="H24" s="9" t="n">
        <v>0.3226</v>
      </c>
      <c r="I24" s="9" t="n">
        <v>0.3226</v>
      </c>
      <c r="J24" s="9" t="n">
        <v>0.3643</v>
      </c>
    </row>
    <row r="25" customFormat="false" ht="15" hidden="false" customHeight="false" outlineLevel="0" collapsed="false">
      <c r="B25" s="8" t="n">
        <v>210</v>
      </c>
      <c r="C25" s="8" t="n">
        <v>0</v>
      </c>
      <c r="D25" s="8" t="n">
        <v>90</v>
      </c>
      <c r="E25" s="8" t="n">
        <v>210</v>
      </c>
      <c r="F25" s="8" t="n">
        <v>-500</v>
      </c>
      <c r="G25" s="8" t="n">
        <v>-900</v>
      </c>
      <c r="H25" s="9" t="n">
        <v>0.3763</v>
      </c>
      <c r="I25" s="9" t="n">
        <v>0.3763</v>
      </c>
      <c r="J25" s="9" t="n">
        <v>0.3694</v>
      </c>
    </row>
    <row r="26" customFormat="false" ht="15" hidden="false" customHeight="false" outlineLevel="0" collapsed="false">
      <c r="B26" s="8" t="n">
        <v>240</v>
      </c>
      <c r="C26" s="8" t="n">
        <v>0</v>
      </c>
      <c r="D26" s="8" t="n">
        <v>90</v>
      </c>
      <c r="E26" s="8" t="n">
        <v>240</v>
      </c>
      <c r="F26" s="8" t="n">
        <v>-500</v>
      </c>
      <c r="G26" s="8" t="n">
        <v>-900</v>
      </c>
      <c r="H26" s="9" t="n">
        <v>0.4301</v>
      </c>
      <c r="I26" s="9" t="n">
        <v>0.4301</v>
      </c>
      <c r="J26" s="9" t="n">
        <v>0.3752</v>
      </c>
    </row>
    <row r="27" customFormat="false" ht="15" hidden="false" customHeight="false" outlineLevel="0" collapsed="false">
      <c r="B27" s="8" t="n">
        <v>270</v>
      </c>
      <c r="C27" s="8" t="n">
        <v>0</v>
      </c>
      <c r="D27" s="8" t="n">
        <v>90</v>
      </c>
      <c r="E27" s="8" t="n">
        <v>270</v>
      </c>
      <c r="F27" s="8" t="n">
        <v>-500</v>
      </c>
      <c r="G27" s="8" t="n">
        <v>-900</v>
      </c>
      <c r="H27" s="9" t="n">
        <v>0.4839</v>
      </c>
      <c r="I27" s="9" t="n">
        <v>0.4839</v>
      </c>
      <c r="J27" s="9" t="n">
        <v>0.3817</v>
      </c>
    </row>
    <row r="28" customFormat="false" ht="15" hidden="false" customHeight="false" outlineLevel="0" collapsed="false">
      <c r="B28" s="8" t="n">
        <v>300</v>
      </c>
      <c r="C28" s="8" t="n">
        <v>0</v>
      </c>
      <c r="D28" s="8" t="n">
        <v>90</v>
      </c>
      <c r="E28" s="8" t="n">
        <v>300</v>
      </c>
      <c r="F28" s="8" t="n">
        <v>-500</v>
      </c>
      <c r="G28" s="8" t="n">
        <v>-900</v>
      </c>
      <c r="H28" s="9" t="n">
        <v>0.5377</v>
      </c>
      <c r="I28" s="9" t="n">
        <v>0.5377</v>
      </c>
      <c r="J28" s="9" t="n">
        <v>0.3889</v>
      </c>
    </row>
    <row r="29" customFormat="false" ht="15" hidden="false" customHeight="false" outlineLevel="0" collapsed="false">
      <c r="B29" s="8" t="n">
        <v>330</v>
      </c>
      <c r="C29" s="8" t="n">
        <v>0</v>
      </c>
      <c r="D29" s="8" t="n">
        <v>90</v>
      </c>
      <c r="E29" s="8" t="n">
        <v>330</v>
      </c>
      <c r="F29" s="8" t="n">
        <v>-500</v>
      </c>
      <c r="G29" s="8" t="n">
        <v>-900</v>
      </c>
      <c r="H29" s="9" t="n">
        <v>0.5914</v>
      </c>
      <c r="I29" s="9" t="n">
        <v>0.5914</v>
      </c>
      <c r="J29" s="9" t="n">
        <v>0.3967</v>
      </c>
    </row>
    <row r="30" customFormat="false" ht="15" hidden="false" customHeight="false" outlineLevel="0" collapsed="false">
      <c r="B30" s="8" t="n">
        <v>360</v>
      </c>
      <c r="C30" s="8" t="n">
        <v>0</v>
      </c>
      <c r="D30" s="8" t="n">
        <v>90</v>
      </c>
      <c r="E30" s="8" t="n">
        <v>360</v>
      </c>
      <c r="F30" s="8" t="n">
        <v>-500</v>
      </c>
      <c r="G30" s="8" t="n">
        <v>-900</v>
      </c>
      <c r="H30" s="9" t="n">
        <v>0.6452</v>
      </c>
      <c r="I30" s="9" t="n">
        <v>0.6452</v>
      </c>
      <c r="J30" s="9" t="n">
        <v>0.4052</v>
      </c>
    </row>
    <row r="31" customFormat="false" ht="15" hidden="false" customHeight="false" outlineLevel="0" collapsed="false">
      <c r="B31" s="8" t="n">
        <v>390</v>
      </c>
      <c r="C31" s="8" t="n">
        <v>0</v>
      </c>
      <c r="D31" s="8" t="n">
        <v>90</v>
      </c>
      <c r="E31" s="8" t="n">
        <v>390</v>
      </c>
      <c r="F31" s="8" t="n">
        <v>-500</v>
      </c>
      <c r="G31" s="8" t="n">
        <v>-900</v>
      </c>
      <c r="H31" s="9" t="n">
        <v>0.699</v>
      </c>
      <c r="I31" s="9" t="n">
        <v>0.699</v>
      </c>
      <c r="J31" s="9" t="n">
        <v>0.4143</v>
      </c>
    </row>
    <row r="32" customFormat="false" ht="15" hidden="false" customHeight="false" outlineLevel="0" collapsed="false">
      <c r="B32" s="8" t="n">
        <v>420</v>
      </c>
      <c r="C32" s="8" t="n">
        <v>0</v>
      </c>
      <c r="D32" s="8" t="n">
        <v>90</v>
      </c>
      <c r="E32" s="8" t="n">
        <v>420</v>
      </c>
      <c r="F32" s="8" t="n">
        <v>-500</v>
      </c>
      <c r="G32" s="8" t="n">
        <v>-900</v>
      </c>
      <c r="H32" s="9" t="n">
        <v>0.7527</v>
      </c>
      <c r="I32" s="9" t="n">
        <v>0.7527</v>
      </c>
      <c r="J32" s="9" t="n">
        <v>0.424</v>
      </c>
    </row>
    <row r="33" customFormat="false" ht="15" hidden="false" customHeight="false" outlineLevel="0" collapsed="false">
      <c r="B33" s="8" t="n">
        <v>450</v>
      </c>
      <c r="C33" s="8" t="n">
        <v>0</v>
      </c>
      <c r="D33" s="8" t="n">
        <v>90</v>
      </c>
      <c r="E33" s="8" t="n">
        <v>450</v>
      </c>
      <c r="F33" s="8" t="n">
        <v>-500</v>
      </c>
      <c r="G33" s="8" t="n">
        <v>-900</v>
      </c>
      <c r="H33" s="9" t="n">
        <v>0.8065</v>
      </c>
      <c r="I33" s="9" t="n">
        <v>0.8065</v>
      </c>
      <c r="J33" s="9" t="n">
        <v>0.4342</v>
      </c>
    </row>
    <row r="34" customFormat="false" ht="15" hidden="false" customHeight="false" outlineLevel="0" collapsed="false">
      <c r="B34" s="8" t="n">
        <v>480</v>
      </c>
      <c r="C34" s="8" t="n">
        <v>0</v>
      </c>
      <c r="D34" s="8" t="n">
        <v>90</v>
      </c>
      <c r="E34" s="8" t="n">
        <v>480</v>
      </c>
      <c r="F34" s="8" t="n">
        <v>-500</v>
      </c>
      <c r="G34" s="8" t="n">
        <v>-900</v>
      </c>
      <c r="H34" s="9" t="n">
        <v>0.8603</v>
      </c>
      <c r="I34" s="9" t="n">
        <v>0.8603</v>
      </c>
      <c r="J34" s="9" t="n">
        <v>0.4451</v>
      </c>
    </row>
    <row r="35" customFormat="false" ht="15" hidden="false" customHeight="false" outlineLevel="0" collapsed="false">
      <c r="B35" s="8" t="n">
        <v>510</v>
      </c>
      <c r="C35" s="8" t="n">
        <v>0</v>
      </c>
      <c r="D35" s="8" t="n">
        <v>90</v>
      </c>
      <c r="E35" s="8" t="n">
        <v>510</v>
      </c>
      <c r="F35" s="8" t="n">
        <v>-500</v>
      </c>
      <c r="G35" s="8" t="n">
        <v>-900</v>
      </c>
      <c r="H35" s="9" t="n">
        <v>0.9141</v>
      </c>
      <c r="I35" s="9" t="n">
        <v>0.9141</v>
      </c>
      <c r="J35" s="9" t="n">
        <v>0.4564</v>
      </c>
    </row>
    <row r="36" customFormat="false" ht="15" hidden="false" customHeight="false" outlineLevel="0" collapsed="false">
      <c r="B36" s="8" t="n">
        <v>540</v>
      </c>
      <c r="C36" s="8" t="n">
        <v>0</v>
      </c>
      <c r="D36" s="8" t="n">
        <v>90</v>
      </c>
      <c r="E36" s="8" t="n">
        <v>540</v>
      </c>
      <c r="F36" s="8" t="n">
        <v>-500</v>
      </c>
      <c r="G36" s="8" t="n">
        <v>-900</v>
      </c>
      <c r="H36" s="9" t="n">
        <v>0.9678</v>
      </c>
      <c r="I36" s="9" t="n">
        <v>0.9678</v>
      </c>
      <c r="J36" s="9" t="n">
        <v>0.4683</v>
      </c>
    </row>
    <row r="37" customFormat="false" ht="15" hidden="false" customHeight="false" outlineLevel="0" collapsed="false">
      <c r="B37" s="8" t="n">
        <v>570</v>
      </c>
      <c r="C37" s="8" t="n">
        <v>0</v>
      </c>
      <c r="D37" s="8" t="n">
        <v>90</v>
      </c>
      <c r="E37" s="8" t="n">
        <v>570</v>
      </c>
      <c r="F37" s="8" t="n">
        <v>-500</v>
      </c>
      <c r="G37" s="8" t="n">
        <v>-900</v>
      </c>
      <c r="H37" s="9" t="n">
        <v>1.0216</v>
      </c>
      <c r="I37" s="9" t="n">
        <v>1.0216</v>
      </c>
      <c r="J37" s="9" t="n">
        <v>0.4806</v>
      </c>
    </row>
    <row r="38" customFormat="false" ht="15" hidden="false" customHeight="false" outlineLevel="0" collapsed="false">
      <c r="B38" s="8" t="n">
        <v>600</v>
      </c>
      <c r="C38" s="8" t="n">
        <v>0</v>
      </c>
      <c r="D38" s="8" t="n">
        <v>90</v>
      </c>
      <c r="E38" s="8" t="n">
        <v>600</v>
      </c>
      <c r="F38" s="8" t="n">
        <v>-500</v>
      </c>
      <c r="G38" s="8" t="n">
        <v>-900</v>
      </c>
      <c r="H38" s="9" t="n">
        <v>1.0754</v>
      </c>
      <c r="I38" s="9" t="n">
        <v>1.0754</v>
      </c>
      <c r="J38" s="9" t="n">
        <v>0.4935</v>
      </c>
    </row>
    <row r="39" customFormat="false" ht="15" hidden="false" customHeight="false" outlineLevel="0" collapsed="false">
      <c r="B39" s="8" t="n">
        <v>630</v>
      </c>
      <c r="C39" s="8" t="n">
        <v>0</v>
      </c>
      <c r="D39" s="8" t="n">
        <v>90</v>
      </c>
      <c r="E39" s="8" t="n">
        <v>630</v>
      </c>
      <c r="F39" s="8" t="n">
        <v>-500</v>
      </c>
      <c r="G39" s="8" t="n">
        <v>-900</v>
      </c>
      <c r="H39" s="9" t="n">
        <v>1.1291</v>
      </c>
      <c r="I39" s="9" t="n">
        <v>1.1291</v>
      </c>
      <c r="J39" s="9" t="n">
        <v>0.5068</v>
      </c>
    </row>
    <row r="40" customFormat="false" ht="15" hidden="false" customHeight="false" outlineLevel="0" collapsed="false">
      <c r="B40" s="8" t="n">
        <v>660</v>
      </c>
      <c r="C40" s="8" t="n">
        <v>0</v>
      </c>
      <c r="D40" s="8" t="n">
        <v>90</v>
      </c>
      <c r="E40" s="8" t="n">
        <v>660</v>
      </c>
      <c r="F40" s="8" t="n">
        <v>-500</v>
      </c>
      <c r="G40" s="8" t="n">
        <v>-900</v>
      </c>
      <c r="H40" s="9" t="n">
        <v>1.1829</v>
      </c>
      <c r="I40" s="9" t="n">
        <v>1.1829</v>
      </c>
      <c r="J40" s="9" t="n">
        <v>0.5205</v>
      </c>
    </row>
    <row r="41" customFormat="false" ht="15" hidden="false" customHeight="false" outlineLevel="0" collapsed="false">
      <c r="B41" s="8" t="n">
        <v>690</v>
      </c>
      <c r="C41" s="8" t="n">
        <v>0</v>
      </c>
      <c r="D41" s="8" t="n">
        <v>90</v>
      </c>
      <c r="E41" s="8" t="n">
        <v>690</v>
      </c>
      <c r="F41" s="8" t="n">
        <v>-500</v>
      </c>
      <c r="G41" s="8" t="n">
        <v>-900</v>
      </c>
      <c r="H41" s="9" t="n">
        <v>1.2367</v>
      </c>
      <c r="I41" s="9" t="n">
        <v>1.2367</v>
      </c>
      <c r="J41" s="9" t="n">
        <v>0.5348</v>
      </c>
    </row>
    <row r="42" customFormat="false" ht="15" hidden="false" customHeight="false" outlineLevel="0" collapsed="false">
      <c r="B42" s="8" t="n">
        <v>720</v>
      </c>
      <c r="C42" s="8" t="n">
        <v>0</v>
      </c>
      <c r="D42" s="8" t="n">
        <v>90</v>
      </c>
      <c r="E42" s="8" t="n">
        <v>720</v>
      </c>
      <c r="F42" s="8" t="n">
        <v>-500</v>
      </c>
      <c r="G42" s="8" t="n">
        <v>-900</v>
      </c>
      <c r="H42" s="9" t="n">
        <v>1.2905</v>
      </c>
      <c r="I42" s="9" t="n">
        <v>1.2905</v>
      </c>
      <c r="J42" s="9" t="n">
        <v>0.5494</v>
      </c>
    </row>
    <row r="43" customFormat="false" ht="15" hidden="false" customHeight="false" outlineLevel="0" collapsed="false">
      <c r="B43" s="8" t="n">
        <v>750</v>
      </c>
      <c r="C43" s="8" t="n">
        <v>0</v>
      </c>
      <c r="D43" s="8" t="n">
        <v>90</v>
      </c>
      <c r="E43" s="8" t="n">
        <v>750</v>
      </c>
      <c r="F43" s="8" t="n">
        <v>-500</v>
      </c>
      <c r="G43" s="8" t="n">
        <v>-900</v>
      </c>
      <c r="H43" s="9" t="n">
        <v>1.3442</v>
      </c>
      <c r="I43" s="9" t="n">
        <v>1.3442</v>
      </c>
      <c r="J43" s="9" t="n">
        <v>0.5645</v>
      </c>
    </row>
    <row r="44" customFormat="false" ht="15" hidden="false" customHeight="false" outlineLevel="0" collapsed="false">
      <c r="B44" s="8" t="n">
        <v>780</v>
      </c>
      <c r="C44" s="8" t="n">
        <v>0</v>
      </c>
      <c r="D44" s="8" t="n">
        <v>90</v>
      </c>
      <c r="E44" s="8" t="n">
        <v>780</v>
      </c>
      <c r="F44" s="8" t="n">
        <v>-500</v>
      </c>
      <c r="G44" s="8" t="n">
        <v>-900</v>
      </c>
      <c r="H44" s="9" t="n">
        <v>1.398</v>
      </c>
      <c r="I44" s="9" t="n">
        <v>1.398</v>
      </c>
      <c r="J44" s="9" t="n">
        <v>0.58</v>
      </c>
    </row>
    <row r="45" customFormat="false" ht="15" hidden="false" customHeight="false" outlineLevel="0" collapsed="false">
      <c r="B45" s="8" t="n">
        <v>810</v>
      </c>
      <c r="C45" s="8" t="n">
        <v>0</v>
      </c>
      <c r="D45" s="8" t="n">
        <v>90</v>
      </c>
      <c r="E45" s="8" t="n">
        <v>810</v>
      </c>
      <c r="F45" s="8" t="n">
        <v>-500</v>
      </c>
      <c r="G45" s="8" t="n">
        <v>-900</v>
      </c>
      <c r="H45" s="9" t="n">
        <v>1.4518</v>
      </c>
      <c r="I45" s="9" t="n">
        <v>1.4518</v>
      </c>
      <c r="J45" s="9" t="n">
        <v>0.596</v>
      </c>
    </row>
    <row r="46" customFormat="false" ht="15" hidden="false" customHeight="false" outlineLevel="0" collapsed="false">
      <c r="B46" s="8" t="n">
        <v>840</v>
      </c>
      <c r="C46" s="8" t="n">
        <v>0</v>
      </c>
      <c r="D46" s="8" t="n">
        <v>90</v>
      </c>
      <c r="E46" s="8" t="n">
        <v>840</v>
      </c>
      <c r="F46" s="8" t="n">
        <v>-500</v>
      </c>
      <c r="G46" s="8" t="n">
        <v>-900</v>
      </c>
      <c r="H46" s="9" t="n">
        <v>1.5055</v>
      </c>
      <c r="I46" s="9" t="n">
        <v>1.5055</v>
      </c>
      <c r="J46" s="9" t="n">
        <v>0.6123</v>
      </c>
    </row>
    <row r="47" customFormat="false" ht="15" hidden="false" customHeight="false" outlineLevel="0" collapsed="false">
      <c r="B47" s="8" t="n">
        <v>870</v>
      </c>
      <c r="C47" s="8" t="n">
        <v>0</v>
      </c>
      <c r="D47" s="8" t="n">
        <v>90</v>
      </c>
      <c r="E47" s="8" t="n">
        <v>870</v>
      </c>
      <c r="F47" s="8" t="n">
        <v>-500</v>
      </c>
      <c r="G47" s="8" t="n">
        <v>-900</v>
      </c>
      <c r="H47" s="9" t="n">
        <v>1.5593</v>
      </c>
      <c r="I47" s="9" t="n">
        <v>1.5593</v>
      </c>
      <c r="J47" s="9" t="n">
        <v>0.629</v>
      </c>
    </row>
    <row r="48" customFormat="false" ht="15" hidden="false" customHeight="false" outlineLevel="0" collapsed="false">
      <c r="B48" s="8" t="n">
        <v>900</v>
      </c>
      <c r="C48" s="8" t="n">
        <v>0</v>
      </c>
      <c r="D48" s="8" t="n">
        <v>90</v>
      </c>
      <c r="E48" s="8" t="n">
        <v>900</v>
      </c>
      <c r="F48" s="8" t="n">
        <v>-500</v>
      </c>
      <c r="G48" s="8" t="n">
        <v>-900</v>
      </c>
      <c r="H48" s="9" t="n">
        <v>1.6131</v>
      </c>
      <c r="I48" s="9" t="n">
        <v>1.6131</v>
      </c>
      <c r="J48" s="9" t="n">
        <v>0.6462</v>
      </c>
    </row>
    <row r="49" customFormat="false" ht="15" hidden="false" customHeight="false" outlineLevel="0" collapsed="false">
      <c r="B49" s="8" t="n">
        <v>930</v>
      </c>
      <c r="C49" s="8" t="n">
        <v>0</v>
      </c>
      <c r="D49" s="8" t="n">
        <v>90</v>
      </c>
      <c r="E49" s="8" t="n">
        <v>930</v>
      </c>
      <c r="F49" s="8" t="n">
        <v>-500</v>
      </c>
      <c r="G49" s="8" t="n">
        <v>-900</v>
      </c>
      <c r="H49" s="9" t="n">
        <v>1.6668</v>
      </c>
      <c r="I49" s="9" t="n">
        <v>1.6668</v>
      </c>
      <c r="J49" s="9" t="n">
        <v>0.6637</v>
      </c>
    </row>
    <row r="50" customFormat="false" ht="15" hidden="false" customHeight="false" outlineLevel="0" collapsed="false">
      <c r="B50" s="8" t="n">
        <v>960</v>
      </c>
      <c r="C50" s="8" t="n">
        <v>0</v>
      </c>
      <c r="D50" s="8" t="n">
        <v>90</v>
      </c>
      <c r="E50" s="8" t="n">
        <v>960</v>
      </c>
      <c r="F50" s="8" t="n">
        <v>-500</v>
      </c>
      <c r="G50" s="8" t="n">
        <v>-900</v>
      </c>
      <c r="H50" s="9" t="n">
        <v>1.7206</v>
      </c>
      <c r="I50" s="9" t="n">
        <v>1.7206</v>
      </c>
      <c r="J50" s="9" t="n">
        <v>0.6816</v>
      </c>
    </row>
    <row r="51" customFormat="false" ht="15" hidden="false" customHeight="false" outlineLevel="0" collapsed="false">
      <c r="B51" s="8" t="n">
        <v>990</v>
      </c>
      <c r="C51" s="8" t="n">
        <v>0</v>
      </c>
      <c r="D51" s="8" t="n">
        <v>90</v>
      </c>
      <c r="E51" s="8" t="n">
        <v>990</v>
      </c>
      <c r="F51" s="8" t="n">
        <v>-500</v>
      </c>
      <c r="G51" s="8" t="n">
        <v>-900</v>
      </c>
      <c r="H51" s="9" t="n">
        <v>1.7744</v>
      </c>
      <c r="I51" s="9" t="n">
        <v>1.7744</v>
      </c>
      <c r="J51" s="9" t="n">
        <v>0.6999</v>
      </c>
    </row>
    <row r="52" customFormat="false" ht="15" hidden="false" customHeight="false" outlineLevel="0" collapsed="false">
      <c r="B52" s="8" t="n">
        <v>1020</v>
      </c>
      <c r="C52" s="8" t="n">
        <v>2</v>
      </c>
      <c r="D52" s="8" t="n">
        <v>90</v>
      </c>
      <c r="E52" s="8" t="n">
        <v>1019.99</v>
      </c>
      <c r="F52" s="8" t="n">
        <v>-500</v>
      </c>
      <c r="G52" s="8" t="n">
        <v>-899.48</v>
      </c>
      <c r="H52" s="9" t="n">
        <v>1.8258</v>
      </c>
      <c r="I52" s="9" t="n">
        <v>1.8269</v>
      </c>
      <c r="J52" s="9" t="n">
        <v>0.721</v>
      </c>
    </row>
    <row r="53" customFormat="false" ht="15" hidden="false" customHeight="false" outlineLevel="0" collapsed="false">
      <c r="B53" s="8" t="n">
        <v>1050</v>
      </c>
      <c r="C53" s="8" t="n">
        <v>5</v>
      </c>
      <c r="D53" s="8" t="n">
        <v>90</v>
      </c>
      <c r="E53" s="8" t="n">
        <v>1049.93</v>
      </c>
      <c r="F53" s="8" t="n">
        <v>-500</v>
      </c>
      <c r="G53" s="8" t="n">
        <v>-897.65</v>
      </c>
      <c r="H53" s="9" t="n">
        <v>1.8718</v>
      </c>
      <c r="I53" s="9" t="n">
        <v>1.8785</v>
      </c>
      <c r="J53" s="9" t="n">
        <v>0.7526</v>
      </c>
    </row>
    <row r="54" customFormat="false" ht="15" hidden="false" customHeight="false" outlineLevel="0" collapsed="false">
      <c r="B54" s="8" t="n">
        <v>1080</v>
      </c>
      <c r="C54" s="8" t="n">
        <v>8</v>
      </c>
      <c r="D54" s="8" t="n">
        <v>90</v>
      </c>
      <c r="E54" s="8" t="n">
        <v>1079.74</v>
      </c>
      <c r="F54" s="8" t="n">
        <v>-500</v>
      </c>
      <c r="G54" s="8" t="n">
        <v>-894.25</v>
      </c>
      <c r="H54" s="9" t="n">
        <v>1.9133</v>
      </c>
      <c r="I54" s="9" t="n">
        <v>1.9309</v>
      </c>
      <c r="J54" s="9" t="n">
        <v>0.7949</v>
      </c>
    </row>
    <row r="55" customFormat="false" ht="15" hidden="false" customHeight="false" outlineLevel="0" collapsed="false">
      <c r="B55" s="8" t="n">
        <v>1110</v>
      </c>
      <c r="C55" s="8" t="n">
        <v>11</v>
      </c>
      <c r="D55" s="8" t="n">
        <v>90</v>
      </c>
      <c r="E55" s="8" t="n">
        <v>1109.32</v>
      </c>
      <c r="F55" s="8" t="n">
        <v>-500</v>
      </c>
      <c r="G55" s="8" t="n">
        <v>-889.3</v>
      </c>
      <c r="H55" s="9" t="n">
        <v>1.9501</v>
      </c>
      <c r="I55" s="9" t="n">
        <v>1.9846</v>
      </c>
      <c r="J55" s="9" t="n">
        <v>0.8466</v>
      </c>
    </row>
    <row r="56" customFormat="false" ht="15" hidden="false" customHeight="false" outlineLevel="0" collapsed="false">
      <c r="B56" s="8" t="n">
        <v>1140</v>
      </c>
      <c r="C56" s="8" t="n">
        <v>14</v>
      </c>
      <c r="D56" s="8" t="n">
        <v>90</v>
      </c>
      <c r="E56" s="8" t="n">
        <v>1138.61</v>
      </c>
      <c r="F56" s="8" t="n">
        <v>-500</v>
      </c>
      <c r="G56" s="8" t="n">
        <v>-882.81</v>
      </c>
      <c r="H56" s="9" t="n">
        <v>1.9822</v>
      </c>
      <c r="I56" s="9" t="n">
        <v>2.0405</v>
      </c>
      <c r="J56" s="9" t="n">
        <v>0.9065</v>
      </c>
    </row>
    <row r="57" customFormat="false" ht="15" hidden="false" customHeight="false" outlineLevel="0" collapsed="false">
      <c r="B57" s="8" t="n">
        <v>1170</v>
      </c>
      <c r="C57" s="8" t="n">
        <v>17</v>
      </c>
      <c r="D57" s="8" t="n">
        <v>90</v>
      </c>
      <c r="E57" s="8" t="n">
        <v>1167.51</v>
      </c>
      <c r="F57" s="8" t="n">
        <v>-500</v>
      </c>
      <c r="G57" s="8" t="n">
        <v>-874.79</v>
      </c>
      <c r="H57" s="9" t="n">
        <v>2.0096</v>
      </c>
      <c r="I57" s="9" t="n">
        <v>2.0997</v>
      </c>
      <c r="J57" s="9" t="n">
        <v>0.9735</v>
      </c>
    </row>
    <row r="58" customFormat="false" ht="15" hidden="false" customHeight="false" outlineLevel="0" collapsed="false">
      <c r="B58" s="8" t="n">
        <v>1200</v>
      </c>
      <c r="C58" s="8" t="n">
        <v>20</v>
      </c>
      <c r="D58" s="8" t="n">
        <v>90</v>
      </c>
      <c r="E58" s="8" t="n">
        <v>1195.96</v>
      </c>
      <c r="F58" s="8" t="n">
        <v>-500</v>
      </c>
      <c r="G58" s="8" t="n">
        <v>-865.27</v>
      </c>
      <c r="H58" s="9" t="n">
        <v>2.0324</v>
      </c>
      <c r="I58" s="9" t="n">
        <v>2.1638</v>
      </c>
      <c r="J58" s="9" t="n">
        <v>1.0461</v>
      </c>
    </row>
    <row r="59" customFormat="false" ht="15" hidden="false" customHeight="false" outlineLevel="0" collapsed="false">
      <c r="B59" s="8" t="n">
        <v>1230</v>
      </c>
      <c r="C59" s="8" t="n">
        <v>23</v>
      </c>
      <c r="D59" s="8" t="n">
        <v>90</v>
      </c>
      <c r="E59" s="8" t="n">
        <v>1223.87</v>
      </c>
      <c r="F59" s="8" t="n">
        <v>-500</v>
      </c>
      <c r="G59" s="8" t="n">
        <v>-854.28</v>
      </c>
      <c r="H59" s="9" t="n">
        <v>2.0507</v>
      </c>
      <c r="I59" s="9" t="n">
        <v>2.2346</v>
      </c>
      <c r="J59" s="9" t="n">
        <v>1.1235</v>
      </c>
    </row>
    <row r="60" customFormat="false" ht="15" hidden="false" customHeight="false" outlineLevel="0" collapsed="false">
      <c r="B60" s="8" t="n">
        <v>1260</v>
      </c>
      <c r="C60" s="8" t="n">
        <v>26</v>
      </c>
      <c r="D60" s="8" t="n">
        <v>90</v>
      </c>
      <c r="E60" s="8" t="n">
        <v>1251.17</v>
      </c>
      <c r="F60" s="8" t="n">
        <v>-500</v>
      </c>
      <c r="G60" s="8" t="n">
        <v>-841.84</v>
      </c>
      <c r="H60" s="9" t="n">
        <v>2.0648</v>
      </c>
      <c r="I60" s="9" t="n">
        <v>2.3142</v>
      </c>
      <c r="J60" s="9" t="n">
        <v>1.2045</v>
      </c>
    </row>
    <row r="61" customFormat="false" ht="15" hidden="false" customHeight="false" outlineLevel="0" collapsed="false">
      <c r="B61" s="8" t="n">
        <v>1290</v>
      </c>
      <c r="C61" s="8" t="n">
        <v>29</v>
      </c>
      <c r="D61" s="8" t="n">
        <v>90</v>
      </c>
      <c r="E61" s="8" t="n">
        <v>1277.77</v>
      </c>
      <c r="F61" s="8" t="n">
        <v>-500</v>
      </c>
      <c r="G61" s="8" t="n">
        <v>-827.99</v>
      </c>
      <c r="H61" s="9" t="n">
        <v>2.0747</v>
      </c>
      <c r="I61" s="9" t="n">
        <v>2.405</v>
      </c>
      <c r="J61" s="9" t="n">
        <v>1.2883</v>
      </c>
    </row>
    <row r="62" customFormat="false" ht="15" hidden="false" customHeight="false" outlineLevel="0" collapsed="false">
      <c r="B62" s="8" t="n">
        <v>1320</v>
      </c>
      <c r="C62" s="8" t="n">
        <v>32</v>
      </c>
      <c r="D62" s="8" t="n">
        <v>90</v>
      </c>
      <c r="E62" s="8" t="n">
        <v>1303.62</v>
      </c>
      <c r="F62" s="8" t="n">
        <v>-500</v>
      </c>
      <c r="G62" s="8" t="n">
        <v>-812.76</v>
      </c>
      <c r="H62" s="9" t="n">
        <v>2.0809</v>
      </c>
      <c r="I62" s="9" t="n">
        <v>2.5095</v>
      </c>
      <c r="J62" s="9" t="n">
        <v>1.3742</v>
      </c>
    </row>
    <row r="63" customFormat="false" ht="15" hidden="false" customHeight="false" outlineLevel="0" collapsed="false">
      <c r="B63" s="8" t="n">
        <v>1350</v>
      </c>
      <c r="C63" s="8" t="n">
        <v>35</v>
      </c>
      <c r="D63" s="8" t="n">
        <v>90</v>
      </c>
      <c r="E63" s="8" t="n">
        <v>1328.63</v>
      </c>
      <c r="F63" s="8" t="n">
        <v>-500</v>
      </c>
      <c r="G63" s="8" t="n">
        <v>-796.21</v>
      </c>
      <c r="H63" s="9" t="n">
        <v>2.0837</v>
      </c>
      <c r="I63" s="9" t="n">
        <v>2.6301</v>
      </c>
      <c r="J63" s="9" t="n">
        <v>1.4615</v>
      </c>
    </row>
    <row r="64" customFormat="false" ht="15" hidden="false" customHeight="false" outlineLevel="0" collapsed="false">
      <c r="B64" s="8" t="n">
        <v>1380</v>
      </c>
      <c r="C64" s="8" t="n">
        <v>38</v>
      </c>
      <c r="D64" s="8" t="n">
        <v>90</v>
      </c>
      <c r="E64" s="8" t="n">
        <v>1352.75</v>
      </c>
      <c r="F64" s="8" t="n">
        <v>-500</v>
      </c>
      <c r="G64" s="8" t="n">
        <v>-778.36</v>
      </c>
      <c r="H64" s="9" t="n">
        <v>2.0835</v>
      </c>
      <c r="I64" s="9" t="n">
        <v>2.7692</v>
      </c>
      <c r="J64" s="9" t="n">
        <v>1.5497</v>
      </c>
    </row>
    <row r="65" customFormat="false" ht="15" hidden="false" customHeight="false" outlineLevel="0" collapsed="false">
      <c r="B65" s="8" t="n">
        <v>1410</v>
      </c>
      <c r="C65" s="8" t="n">
        <v>41</v>
      </c>
      <c r="D65" s="8" t="n">
        <v>90</v>
      </c>
      <c r="E65" s="8" t="n">
        <v>1375.89</v>
      </c>
      <c r="F65" s="8" t="n">
        <v>-500</v>
      </c>
      <c r="G65" s="8" t="n">
        <v>-759.28</v>
      </c>
      <c r="H65" s="9" t="n">
        <v>2.0806</v>
      </c>
      <c r="I65" s="9" t="n">
        <v>2.9287</v>
      </c>
      <c r="J65" s="9" t="n">
        <v>1.6382</v>
      </c>
    </row>
    <row r="66" customFormat="false" ht="15" hidden="false" customHeight="false" outlineLevel="0" collapsed="false">
      <c r="B66" s="8" t="n">
        <v>1440</v>
      </c>
      <c r="C66" s="8" t="n">
        <v>44</v>
      </c>
      <c r="D66" s="8" t="n">
        <v>90</v>
      </c>
      <c r="E66" s="8" t="n">
        <v>1398.01</v>
      </c>
      <c r="F66" s="8" t="n">
        <v>-500</v>
      </c>
      <c r="G66" s="8" t="n">
        <v>-739.02</v>
      </c>
      <c r="H66" s="9" t="n">
        <v>2.0757</v>
      </c>
      <c r="I66" s="9" t="n">
        <v>3.1104</v>
      </c>
      <c r="J66" s="9" t="n">
        <v>1.7265</v>
      </c>
    </row>
    <row r="67" customFormat="false" ht="15" hidden="false" customHeight="false" outlineLevel="0" collapsed="false">
      <c r="B67" s="8" t="n">
        <v>1470</v>
      </c>
      <c r="C67" s="8" t="n">
        <v>47</v>
      </c>
      <c r="D67" s="8" t="n">
        <v>90</v>
      </c>
      <c r="E67" s="8" t="n">
        <v>1419.03</v>
      </c>
      <c r="F67" s="8" t="n">
        <v>-500</v>
      </c>
      <c r="G67" s="8" t="n">
        <v>-717.62</v>
      </c>
      <c r="H67" s="9" t="n">
        <v>2.0691</v>
      </c>
      <c r="I67" s="9" t="n">
        <v>3.3153</v>
      </c>
      <c r="J67" s="9" t="n">
        <v>1.8144</v>
      </c>
    </row>
    <row r="68" customFormat="false" ht="15" hidden="false" customHeight="false" outlineLevel="0" collapsed="false">
      <c r="B68" s="8" t="n">
        <v>1500</v>
      </c>
      <c r="C68" s="8" t="n">
        <v>50</v>
      </c>
      <c r="D68" s="8" t="n">
        <v>90</v>
      </c>
      <c r="E68" s="8" t="n">
        <v>1438.91</v>
      </c>
      <c r="F68" s="8" t="n">
        <v>-500</v>
      </c>
      <c r="G68" s="8" t="n">
        <v>-695.16</v>
      </c>
      <c r="H68" s="9" t="n">
        <v>2.0615</v>
      </c>
      <c r="I68" s="9" t="n">
        <v>3.544</v>
      </c>
      <c r="J68" s="9" t="n">
        <v>1.9013</v>
      </c>
    </row>
    <row r="69" customFormat="false" ht="15" hidden="false" customHeight="false" outlineLevel="0" collapsed="false">
      <c r="B69" s="8" t="n">
        <v>1530</v>
      </c>
      <c r="C69" s="8" t="n">
        <v>53</v>
      </c>
      <c r="D69" s="8" t="n">
        <v>90</v>
      </c>
      <c r="E69" s="8" t="n">
        <v>1457.58</v>
      </c>
      <c r="F69" s="8" t="n">
        <v>-500</v>
      </c>
      <c r="G69" s="8" t="n">
        <v>-671.68</v>
      </c>
      <c r="H69" s="9" t="n">
        <v>2.0534</v>
      </c>
      <c r="I69" s="9" t="n">
        <v>3.7968</v>
      </c>
      <c r="J69" s="9" t="n">
        <v>1.9871</v>
      </c>
    </row>
    <row r="70" customFormat="false" ht="15" hidden="false" customHeight="false" outlineLevel="0" collapsed="false">
      <c r="B70" s="8" t="n">
        <v>1560</v>
      </c>
      <c r="C70" s="8" t="n">
        <v>56</v>
      </c>
      <c r="D70" s="8" t="n">
        <v>90</v>
      </c>
      <c r="E70" s="8" t="n">
        <v>1475</v>
      </c>
      <c r="F70" s="8" t="n">
        <v>-500</v>
      </c>
      <c r="G70" s="8" t="n">
        <v>-647.26</v>
      </c>
      <c r="H70" s="9" t="n">
        <v>2.0455</v>
      </c>
      <c r="I70" s="9" t="n">
        <v>4.0731</v>
      </c>
      <c r="J70" s="9" t="n">
        <v>2.0713</v>
      </c>
    </row>
    <row r="71" customFormat="false" ht="15" hidden="false" customHeight="false" outlineLevel="0" collapsed="false">
      <c r="B71" s="8" t="n">
        <v>1590</v>
      </c>
      <c r="C71" s="8" t="n">
        <v>59</v>
      </c>
      <c r="D71" s="8" t="n">
        <v>90</v>
      </c>
      <c r="E71" s="8" t="n">
        <v>1491.12</v>
      </c>
      <c r="F71" s="8" t="n">
        <v>-500</v>
      </c>
      <c r="G71" s="8" t="n">
        <v>-621.96</v>
      </c>
      <c r="H71" s="9" t="n">
        <v>2.0382</v>
      </c>
      <c r="I71" s="9" t="n">
        <v>4.3722</v>
      </c>
      <c r="J71" s="9" t="n">
        <v>2.1538</v>
      </c>
    </row>
    <row r="72" customFormat="false" ht="15" hidden="false" customHeight="false" outlineLevel="0" collapsed="false">
      <c r="B72" s="8" t="n">
        <v>1620</v>
      </c>
      <c r="C72" s="8" t="n">
        <v>62</v>
      </c>
      <c r="D72" s="8" t="n">
        <v>90</v>
      </c>
      <c r="E72" s="8" t="n">
        <v>1505.89</v>
      </c>
      <c r="F72" s="8" t="n">
        <v>-500</v>
      </c>
      <c r="G72" s="8" t="n">
        <v>-595.86</v>
      </c>
      <c r="H72" s="9" t="n">
        <v>2.0323</v>
      </c>
      <c r="I72" s="9" t="n">
        <v>4.693</v>
      </c>
      <c r="J72" s="9" t="n">
        <v>2.2344</v>
      </c>
    </row>
    <row r="73" customFormat="false" ht="15" hidden="false" customHeight="false" outlineLevel="0" collapsed="false">
      <c r="B73" s="8" t="n">
        <v>1650</v>
      </c>
      <c r="C73" s="8" t="n">
        <v>65</v>
      </c>
      <c r="D73" s="8" t="n">
        <v>90</v>
      </c>
      <c r="E73" s="8" t="n">
        <v>1519.27</v>
      </c>
      <c r="F73" s="8" t="n">
        <v>-500</v>
      </c>
      <c r="G73" s="8" t="n">
        <v>-569.01</v>
      </c>
      <c r="H73" s="9" t="n">
        <v>2.0282</v>
      </c>
      <c r="I73" s="9" t="n">
        <v>5.0341</v>
      </c>
      <c r="J73" s="9" t="n">
        <v>2.3127</v>
      </c>
    </row>
    <row r="74" customFormat="false" ht="15" hidden="false" customHeight="false" outlineLevel="0" collapsed="false">
      <c r="B74" s="8" t="n">
        <v>1680</v>
      </c>
      <c r="C74" s="8" t="n">
        <v>68</v>
      </c>
      <c r="D74" s="8" t="n">
        <v>90</v>
      </c>
      <c r="E74" s="8" t="n">
        <v>1531.24</v>
      </c>
      <c r="F74" s="8" t="n">
        <v>-500</v>
      </c>
      <c r="G74" s="8" t="n">
        <v>-541.5</v>
      </c>
      <c r="H74" s="9" t="n">
        <v>2.0266</v>
      </c>
      <c r="I74" s="9" t="n">
        <v>5.3938</v>
      </c>
      <c r="J74" s="9" t="n">
        <v>2.3888</v>
      </c>
    </row>
    <row r="75" customFormat="false" ht="15" hidden="false" customHeight="false" outlineLevel="0" collapsed="false">
      <c r="B75" s="8" t="n">
        <v>1710</v>
      </c>
      <c r="C75" s="8" t="n">
        <v>70</v>
      </c>
      <c r="D75" s="8" t="n">
        <v>90</v>
      </c>
      <c r="E75" s="8" t="n">
        <v>1541.99</v>
      </c>
      <c r="F75" s="8" t="n">
        <v>-500</v>
      </c>
      <c r="G75" s="8" t="n">
        <v>-513.5</v>
      </c>
      <c r="H75" s="9" t="n">
        <v>2.0548</v>
      </c>
      <c r="I75" s="9" t="n">
        <v>5.769</v>
      </c>
      <c r="J75" s="9" t="n">
        <v>2.4404</v>
      </c>
    </row>
    <row r="76" customFormat="false" ht="15" hidden="false" customHeight="false" outlineLevel="0" collapsed="false">
      <c r="B76" s="8" t="n">
        <v>1740</v>
      </c>
      <c r="C76" s="8" t="n">
        <v>70</v>
      </c>
      <c r="D76" s="8" t="n">
        <v>90</v>
      </c>
      <c r="E76" s="8" t="n">
        <v>1552.25</v>
      </c>
      <c r="F76" s="8" t="n">
        <v>-500</v>
      </c>
      <c r="G76" s="8" t="n">
        <v>-485.3</v>
      </c>
      <c r="H76" s="9" t="n">
        <v>2.1395</v>
      </c>
      <c r="I76" s="9" t="n">
        <v>6.1543</v>
      </c>
      <c r="J76" s="9" t="n">
        <v>2.4466</v>
      </c>
    </row>
    <row r="77" customFormat="false" ht="15" hidden="false" customHeight="false" outlineLevel="0" collapsed="false">
      <c r="B77" s="8" t="n">
        <v>1770</v>
      </c>
      <c r="C77" s="8" t="n">
        <v>70</v>
      </c>
      <c r="D77" s="8" t="n">
        <v>90</v>
      </c>
      <c r="E77" s="8" t="n">
        <v>1562.51</v>
      </c>
      <c r="F77" s="8" t="n">
        <v>-500</v>
      </c>
      <c r="G77" s="8" t="n">
        <v>-457.11</v>
      </c>
      <c r="H77" s="9" t="n">
        <v>2.2267</v>
      </c>
      <c r="I77" s="9" t="n">
        <v>6.5457</v>
      </c>
      <c r="J77" s="9" t="n">
        <v>2.453</v>
      </c>
    </row>
    <row r="78" customFormat="false" ht="15" hidden="false" customHeight="false" outlineLevel="0" collapsed="false">
      <c r="B78" s="8" t="n">
        <v>1800</v>
      </c>
      <c r="C78" s="8" t="n">
        <v>70</v>
      </c>
      <c r="D78" s="8" t="n">
        <v>90</v>
      </c>
      <c r="E78" s="8" t="n">
        <v>1572.77</v>
      </c>
      <c r="F78" s="8" t="n">
        <v>-500</v>
      </c>
      <c r="G78" s="8" t="n">
        <v>-428.92</v>
      </c>
      <c r="H78" s="9" t="n">
        <v>2.316</v>
      </c>
      <c r="I78" s="9" t="n">
        <v>6.9421</v>
      </c>
      <c r="J78" s="9" t="n">
        <v>2.4597</v>
      </c>
    </row>
    <row r="79" customFormat="false" ht="15" hidden="false" customHeight="false" outlineLevel="0" collapsed="false">
      <c r="B79" s="8" t="n">
        <v>1830</v>
      </c>
      <c r="C79" s="8" t="n">
        <v>70</v>
      </c>
      <c r="D79" s="8" t="n">
        <v>90</v>
      </c>
      <c r="E79" s="8" t="n">
        <v>1583.03</v>
      </c>
      <c r="F79" s="8" t="n">
        <v>-500</v>
      </c>
      <c r="G79" s="8" t="n">
        <v>-400.73</v>
      </c>
      <c r="H79" s="9" t="n">
        <v>2.4073</v>
      </c>
      <c r="I79" s="9" t="n">
        <v>7.3428</v>
      </c>
      <c r="J79" s="9" t="n">
        <v>2.4666</v>
      </c>
    </row>
    <row r="80" customFormat="false" ht="15" hidden="false" customHeight="false" outlineLevel="0" collapsed="false">
      <c r="B80" s="8" t="n">
        <v>1860</v>
      </c>
      <c r="C80" s="8" t="n">
        <v>70</v>
      </c>
      <c r="D80" s="8" t="n">
        <v>90</v>
      </c>
      <c r="E80" s="8" t="n">
        <v>1593.29</v>
      </c>
      <c r="F80" s="8" t="n">
        <v>-500</v>
      </c>
      <c r="G80" s="8" t="n">
        <v>-372.54</v>
      </c>
      <c r="H80" s="9" t="n">
        <v>2.5003</v>
      </c>
      <c r="I80" s="9" t="n">
        <v>7.7471</v>
      </c>
      <c r="J80" s="9" t="n">
        <v>2.4737</v>
      </c>
    </row>
    <row r="81" customFormat="false" ht="15" hidden="false" customHeight="false" outlineLevel="0" collapsed="false">
      <c r="B81" s="8" t="n">
        <v>1890</v>
      </c>
      <c r="C81" s="8" t="n">
        <v>70</v>
      </c>
      <c r="D81" s="8" t="n">
        <v>90</v>
      </c>
      <c r="E81" s="8" t="n">
        <v>1603.55</v>
      </c>
      <c r="F81" s="8" t="n">
        <v>-500</v>
      </c>
      <c r="G81" s="8" t="n">
        <v>-344.35</v>
      </c>
      <c r="H81" s="9" t="n">
        <v>2.5948</v>
      </c>
      <c r="I81" s="9" t="n">
        <v>8.1545</v>
      </c>
      <c r="J81" s="9" t="n">
        <v>2.481</v>
      </c>
    </row>
    <row r="82" customFormat="false" ht="15" hidden="false" customHeight="false" outlineLevel="0" collapsed="false">
      <c r="B82" s="8" t="n">
        <v>1920</v>
      </c>
      <c r="C82" s="8" t="n">
        <v>70</v>
      </c>
      <c r="D82" s="8" t="n">
        <v>90</v>
      </c>
      <c r="E82" s="8" t="n">
        <v>1613.81</v>
      </c>
      <c r="F82" s="8" t="n">
        <v>-500</v>
      </c>
      <c r="G82" s="8" t="n">
        <v>-316.16</v>
      </c>
      <c r="H82" s="9" t="n">
        <v>2.6906</v>
      </c>
      <c r="I82" s="9" t="n">
        <v>8.5645</v>
      </c>
      <c r="J82" s="9" t="n">
        <v>2.4886</v>
      </c>
    </row>
    <row r="83" customFormat="false" ht="15" hidden="false" customHeight="false" outlineLevel="0" collapsed="false">
      <c r="B83" s="8" t="n">
        <v>1950</v>
      </c>
      <c r="C83" s="8" t="n">
        <v>70</v>
      </c>
      <c r="D83" s="8" t="n">
        <v>90</v>
      </c>
      <c r="E83" s="8" t="n">
        <v>1624.07</v>
      </c>
      <c r="F83" s="8" t="n">
        <v>-500</v>
      </c>
      <c r="G83" s="8" t="n">
        <v>-287.97</v>
      </c>
      <c r="H83" s="9" t="n">
        <v>2.7877</v>
      </c>
      <c r="I83" s="9" t="n">
        <v>8.9767</v>
      </c>
      <c r="J83" s="9" t="n">
        <v>2.4965</v>
      </c>
    </row>
    <row r="84" customFormat="false" ht="15" hidden="false" customHeight="false" outlineLevel="0" collapsed="false">
      <c r="B84" s="8" t="n">
        <v>1980</v>
      </c>
      <c r="C84" s="8" t="n">
        <v>70</v>
      </c>
      <c r="D84" s="8" t="n">
        <v>90</v>
      </c>
      <c r="E84" s="8" t="n">
        <v>1634.33</v>
      </c>
      <c r="F84" s="8" t="n">
        <v>-500</v>
      </c>
      <c r="G84" s="8" t="n">
        <v>-259.78</v>
      </c>
      <c r="H84" s="9" t="n">
        <v>2.8859</v>
      </c>
      <c r="I84" s="9" t="n">
        <v>9.3909</v>
      </c>
      <c r="J84" s="9" t="n">
        <v>2.5045</v>
      </c>
    </row>
    <row r="85" customFormat="false" ht="15" hidden="false" customHeight="false" outlineLevel="0" collapsed="false">
      <c r="B85" s="8" t="n">
        <v>2010</v>
      </c>
      <c r="C85" s="8" t="n">
        <v>70</v>
      </c>
      <c r="D85" s="8" t="n">
        <v>90</v>
      </c>
      <c r="E85" s="8" t="n">
        <v>1644.59</v>
      </c>
      <c r="F85" s="8" t="n">
        <v>-500</v>
      </c>
      <c r="G85" s="8" t="n">
        <v>-231.59</v>
      </c>
      <c r="H85" s="9" t="n">
        <v>2.9851</v>
      </c>
      <c r="I85" s="9" t="n">
        <v>9.8068</v>
      </c>
      <c r="J85" s="9" t="n">
        <v>2.5129</v>
      </c>
    </row>
    <row r="86" customFormat="false" ht="15" hidden="false" customHeight="false" outlineLevel="0" collapsed="false">
      <c r="B86" s="8" t="n">
        <v>2040</v>
      </c>
      <c r="C86" s="8" t="n">
        <v>70</v>
      </c>
      <c r="D86" s="8" t="n">
        <v>90</v>
      </c>
      <c r="E86" s="8" t="n">
        <v>1654.85</v>
      </c>
      <c r="F86" s="8" t="n">
        <v>-500</v>
      </c>
      <c r="G86" s="8" t="n">
        <v>-203.4</v>
      </c>
      <c r="H86" s="9" t="n">
        <v>3.0852</v>
      </c>
      <c r="I86" s="9" t="n">
        <v>10.2243</v>
      </c>
      <c r="J86" s="9" t="n">
        <v>2.5214</v>
      </c>
    </row>
    <row r="87" customFormat="false" ht="15" hidden="false" customHeight="false" outlineLevel="0" collapsed="false">
      <c r="B87" s="8" t="n">
        <v>2070</v>
      </c>
      <c r="C87" s="8" t="n">
        <v>70</v>
      </c>
      <c r="D87" s="8" t="n">
        <v>90</v>
      </c>
      <c r="E87" s="8" t="n">
        <v>1665.11</v>
      </c>
      <c r="F87" s="8" t="n">
        <v>-500</v>
      </c>
      <c r="G87" s="8" t="n">
        <v>-175.21</v>
      </c>
      <c r="H87" s="9" t="n">
        <v>3.1862</v>
      </c>
      <c r="I87" s="9" t="n">
        <v>10.643</v>
      </c>
      <c r="J87" s="9" t="n">
        <v>2.5302</v>
      </c>
    </row>
    <row r="88" customFormat="false" ht="15" hidden="false" customHeight="false" outlineLevel="0" collapsed="false">
      <c r="B88" s="8" t="n">
        <v>2100</v>
      </c>
      <c r="C88" s="8" t="n">
        <v>70</v>
      </c>
      <c r="D88" s="8" t="n">
        <v>90</v>
      </c>
      <c r="E88" s="8" t="n">
        <v>1675.37</v>
      </c>
      <c r="F88" s="8" t="n">
        <v>-500</v>
      </c>
      <c r="G88" s="8" t="n">
        <v>-147.02</v>
      </c>
      <c r="H88" s="9" t="n">
        <v>3.2878</v>
      </c>
      <c r="I88" s="9" t="n">
        <v>11.063</v>
      </c>
      <c r="J88" s="9" t="n">
        <v>2.5392</v>
      </c>
    </row>
    <row r="89" customFormat="false" ht="15" hidden="false" customHeight="false" outlineLevel="0" collapsed="false">
      <c r="B89" s="8" t="n">
        <v>2130</v>
      </c>
      <c r="C89" s="8" t="n">
        <v>70</v>
      </c>
      <c r="D89" s="8" t="n">
        <v>90</v>
      </c>
      <c r="E89" s="8" t="n">
        <v>1685.63</v>
      </c>
      <c r="F89" s="8" t="n">
        <v>-500</v>
      </c>
      <c r="G89" s="8" t="n">
        <v>-118.82</v>
      </c>
      <c r="H89" s="9" t="n">
        <v>3.3901</v>
      </c>
      <c r="I89" s="9" t="n">
        <v>11.484</v>
      </c>
      <c r="J89" s="9" t="n">
        <v>2.5485</v>
      </c>
    </row>
    <row r="90" customFormat="false" ht="15" hidden="false" customHeight="false" outlineLevel="0" collapsed="false">
      <c r="B90" s="8" t="n">
        <v>2160</v>
      </c>
      <c r="C90" s="8" t="n">
        <v>70</v>
      </c>
      <c r="D90" s="8" t="n">
        <v>90</v>
      </c>
      <c r="E90" s="8" t="n">
        <v>1695.89</v>
      </c>
      <c r="F90" s="8" t="n">
        <v>-500</v>
      </c>
      <c r="G90" s="8" t="n">
        <v>-90.63</v>
      </c>
      <c r="H90" s="9" t="n">
        <v>3.4931</v>
      </c>
      <c r="I90" s="9" t="n">
        <v>11.9059</v>
      </c>
      <c r="J90" s="9" t="n">
        <v>2.558</v>
      </c>
    </row>
    <row r="91" customFormat="false" ht="15" hidden="false" customHeight="false" outlineLevel="0" collapsed="false">
      <c r="B91" s="8" t="n">
        <v>2190</v>
      </c>
      <c r="C91" s="8" t="n">
        <v>70</v>
      </c>
      <c r="D91" s="8" t="n">
        <v>90</v>
      </c>
      <c r="E91" s="8" t="n">
        <v>1706.16</v>
      </c>
      <c r="F91" s="8" t="n">
        <v>-500</v>
      </c>
      <c r="G91" s="8" t="n">
        <v>-62.44</v>
      </c>
      <c r="H91" s="9" t="n">
        <v>3.5966</v>
      </c>
      <c r="I91" s="9" t="n">
        <v>12.3286</v>
      </c>
      <c r="J91" s="9" t="n">
        <v>2.5678</v>
      </c>
    </row>
    <row r="92" customFormat="false" ht="15" hidden="false" customHeight="false" outlineLevel="0" collapsed="false">
      <c r="B92" s="8" t="n">
        <v>2220</v>
      </c>
      <c r="C92" s="8" t="n">
        <v>70</v>
      </c>
      <c r="D92" s="8" t="n">
        <v>90</v>
      </c>
      <c r="E92" s="8" t="n">
        <v>1716.42</v>
      </c>
      <c r="F92" s="8" t="n">
        <v>-500</v>
      </c>
      <c r="G92" s="8" t="n">
        <v>-34.25</v>
      </c>
      <c r="H92" s="9" t="n">
        <v>3.7006</v>
      </c>
      <c r="I92" s="9" t="n">
        <v>12.7522</v>
      </c>
      <c r="J92" s="9" t="n">
        <v>2.5778</v>
      </c>
    </row>
    <row r="93" customFormat="false" ht="15" hidden="false" customHeight="false" outlineLevel="0" collapsed="false">
      <c r="B93" s="8" t="n">
        <v>2250</v>
      </c>
      <c r="C93" s="8" t="n">
        <v>70</v>
      </c>
      <c r="D93" s="8" t="n">
        <v>90</v>
      </c>
      <c r="E93" s="8" t="n">
        <v>1726.68</v>
      </c>
      <c r="F93" s="8" t="n">
        <v>-500</v>
      </c>
      <c r="G93" s="8" t="n">
        <v>-6.06</v>
      </c>
      <c r="H93" s="9" t="n">
        <v>3.8051</v>
      </c>
      <c r="I93" s="9" t="n">
        <v>13.1764</v>
      </c>
      <c r="J93" s="9" t="n">
        <v>2.5881</v>
      </c>
    </row>
    <row r="94" customFormat="false" ht="15" hidden="false" customHeight="false" outlineLevel="0" collapsed="false">
      <c r="B94" s="8" t="n">
        <v>2280</v>
      </c>
      <c r="C94" s="8" t="n">
        <v>70</v>
      </c>
      <c r="D94" s="8" t="n">
        <v>90</v>
      </c>
      <c r="E94" s="8" t="n">
        <v>1736.94</v>
      </c>
      <c r="F94" s="8" t="n">
        <v>-500</v>
      </c>
      <c r="G94" s="8" t="n">
        <v>22.13</v>
      </c>
      <c r="H94" s="9" t="n">
        <v>3.91</v>
      </c>
      <c r="I94" s="9" t="n">
        <v>13.6012</v>
      </c>
      <c r="J94" s="9" t="n">
        <v>2.5986</v>
      </c>
    </row>
    <row r="95" customFormat="false" ht="15" hidden="false" customHeight="false" outlineLevel="0" collapsed="false">
      <c r="B95" s="8" t="n">
        <v>2310</v>
      </c>
      <c r="C95" s="8" t="n">
        <v>70</v>
      </c>
      <c r="D95" s="8" t="n">
        <v>90</v>
      </c>
      <c r="E95" s="8" t="n">
        <v>1747.2</v>
      </c>
      <c r="F95" s="8" t="n">
        <v>-500</v>
      </c>
      <c r="G95" s="8" t="n">
        <v>50.32</v>
      </c>
      <c r="H95" s="9" t="n">
        <v>4.0153</v>
      </c>
      <c r="I95" s="9" t="n">
        <v>14.0266</v>
      </c>
      <c r="J95" s="9" t="n">
        <v>2.6093</v>
      </c>
    </row>
    <row r="96" customFormat="false" ht="15" hidden="false" customHeight="false" outlineLevel="0" collapsed="false">
      <c r="B96" s="8" t="n">
        <v>2340</v>
      </c>
      <c r="C96" s="8" t="n">
        <v>70</v>
      </c>
      <c r="D96" s="8" t="n">
        <v>90</v>
      </c>
      <c r="E96" s="8" t="n">
        <v>1757.46</v>
      </c>
      <c r="F96" s="8" t="n">
        <v>-500</v>
      </c>
      <c r="G96" s="8" t="n">
        <v>78.51</v>
      </c>
      <c r="H96" s="9" t="n">
        <v>4.121</v>
      </c>
      <c r="I96" s="9" t="n">
        <v>14.4525</v>
      </c>
      <c r="J96" s="9" t="n">
        <v>2.6203</v>
      </c>
    </row>
    <row r="97" customFormat="false" ht="15" hidden="false" customHeight="false" outlineLevel="0" collapsed="false">
      <c r="B97" s="8" t="n">
        <v>2370</v>
      </c>
      <c r="C97" s="8" t="n">
        <v>70</v>
      </c>
      <c r="D97" s="8" t="n">
        <v>90</v>
      </c>
      <c r="E97" s="8" t="n">
        <v>1767.72</v>
      </c>
      <c r="F97" s="8" t="n">
        <v>-500</v>
      </c>
      <c r="G97" s="8" t="n">
        <v>106.7</v>
      </c>
      <c r="H97" s="9" t="n">
        <v>4.2271</v>
      </c>
      <c r="I97" s="9" t="n">
        <v>14.8789</v>
      </c>
      <c r="J97" s="9" t="n">
        <v>2.6315</v>
      </c>
    </row>
    <row r="98" customFormat="false" ht="15" hidden="false" customHeight="false" outlineLevel="0" collapsed="false">
      <c r="B98" s="8" t="n">
        <v>2400</v>
      </c>
      <c r="C98" s="8" t="n">
        <v>70</v>
      </c>
      <c r="D98" s="8" t="n">
        <v>90</v>
      </c>
      <c r="E98" s="8" t="n">
        <v>1777.98</v>
      </c>
      <c r="F98" s="8" t="n">
        <v>-500</v>
      </c>
      <c r="G98" s="8" t="n">
        <v>134.89</v>
      </c>
      <c r="H98" s="9" t="n">
        <v>4.3334</v>
      </c>
      <c r="I98" s="9" t="n">
        <v>15.3057</v>
      </c>
      <c r="J98" s="9" t="n">
        <v>2.643</v>
      </c>
    </row>
    <row r="99" customFormat="false" ht="15" hidden="false" customHeight="false" outlineLevel="0" collapsed="false">
      <c r="B99" s="8" t="n">
        <v>2430</v>
      </c>
      <c r="C99" s="8" t="n">
        <v>70</v>
      </c>
      <c r="D99" s="8" t="n">
        <v>90</v>
      </c>
      <c r="E99" s="8" t="n">
        <v>1788.24</v>
      </c>
      <c r="F99" s="8" t="n">
        <v>-500</v>
      </c>
      <c r="G99" s="8" t="n">
        <v>163.08</v>
      </c>
      <c r="H99" s="9" t="n">
        <v>4.4401</v>
      </c>
      <c r="I99" s="9" t="n">
        <v>15.7329</v>
      </c>
      <c r="J99" s="9" t="n">
        <v>2.6548</v>
      </c>
    </row>
    <row r="100" customFormat="false" ht="15" hidden="false" customHeight="false" outlineLevel="0" collapsed="false">
      <c r="B100" s="8" t="n">
        <v>2450</v>
      </c>
      <c r="C100" s="8" t="n">
        <v>70</v>
      </c>
      <c r="D100" s="8" t="n">
        <v>90</v>
      </c>
      <c r="E100" s="8" t="n">
        <v>1795.08</v>
      </c>
      <c r="F100" s="8" t="n">
        <v>-500</v>
      </c>
      <c r="G100" s="8" t="n">
        <v>181.88</v>
      </c>
      <c r="H100" s="9" t="n">
        <v>4.5113</v>
      </c>
      <c r="I100" s="9" t="n">
        <v>16.0179</v>
      </c>
      <c r="J100" s="9" t="n">
        <v>2.6627</v>
      </c>
    </row>
  </sheetData>
  <sheetProtection sheet="true" password="dd1b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122</v>
      </c>
    </row>
    <row r="2" customFormat="false" ht="15" hidden="false" customHeight="false" outlineLevel="0" collapsed="false">
      <c r="A2" s="0" t="s">
        <v>119</v>
      </c>
    </row>
    <row r="3" customFormat="false" ht="15" hidden="false" customHeight="false" outlineLevel="0" collapsed="false">
      <c r="A3" s="0" t="s">
        <v>80</v>
      </c>
      <c r="B3" s="0" t="s">
        <v>81</v>
      </c>
      <c r="C3" s="0" t="s">
        <v>82</v>
      </c>
      <c r="D3" s="0" t="s">
        <v>83</v>
      </c>
      <c r="E3" s="0" t="s">
        <v>84</v>
      </c>
      <c r="F3" s="0" t="s">
        <v>85</v>
      </c>
      <c r="G3" s="0" t="s">
        <v>86</v>
      </c>
      <c r="H3" s="0" t="s">
        <v>87</v>
      </c>
      <c r="I3" s="0" t="s">
        <v>88</v>
      </c>
      <c r="J3" s="0" t="s">
        <v>89</v>
      </c>
      <c r="K3" s="0" t="s">
        <v>90</v>
      </c>
      <c r="L3" s="0" t="s">
        <v>91</v>
      </c>
      <c r="M3" s="0" t="s">
        <v>92</v>
      </c>
      <c r="O3" s="0" t="s">
        <v>93</v>
      </c>
    </row>
    <row r="4" customFormat="false" ht="15" hidden="false" customHeight="false" outlineLevel="0" collapsed="false">
      <c r="A4" s="0" t="s">
        <v>63</v>
      </c>
      <c r="B4" s="0" t="s">
        <v>94</v>
      </c>
      <c r="C4" s="0" t="s">
        <v>94</v>
      </c>
      <c r="D4" s="0" t="s">
        <v>94</v>
      </c>
      <c r="E4" s="0" t="s">
        <v>94</v>
      </c>
      <c r="F4" s="0" t="s">
        <v>94</v>
      </c>
      <c r="G4" s="0" t="s">
        <v>94</v>
      </c>
      <c r="H4" s="0" t="s">
        <v>94</v>
      </c>
      <c r="I4" s="0" t="s">
        <v>95</v>
      </c>
      <c r="J4" s="0" t="s">
        <v>94</v>
      </c>
      <c r="K4" s="0" t="s">
        <v>96</v>
      </c>
      <c r="L4" s="0" t="s">
        <v>96</v>
      </c>
      <c r="M4" s="0" t="s">
        <v>63</v>
      </c>
    </row>
    <row r="5" customFormat="false" ht="15" hidden="false" customHeight="false" outlineLevel="0" collapsed="false">
      <c r="A5" s="0" t="n">
        <v>0</v>
      </c>
      <c r="B5" s="8" t="n">
        <v>0</v>
      </c>
      <c r="C5" s="8" t="n">
        <v>0</v>
      </c>
      <c r="D5" s="8" t="n">
        <v>0</v>
      </c>
      <c r="E5" s="8" t="n">
        <v>0</v>
      </c>
      <c r="F5" s="8" t="n">
        <v>0</v>
      </c>
      <c r="G5" s="8" t="n">
        <v>-500</v>
      </c>
      <c r="H5" s="8" t="n">
        <v>-900</v>
      </c>
      <c r="I5" s="8" t="n">
        <v>240.945</v>
      </c>
      <c r="J5" s="8" t="n">
        <v>1029.56</v>
      </c>
      <c r="K5" s="9" t="n">
        <v>0</v>
      </c>
      <c r="L5" s="9" t="n">
        <v>0</v>
      </c>
      <c r="M5" s="10" t="n">
        <f aca="false">((ref_diam+offset_diam)/2)/(12*3.281)</f>
        <v>0.761962816214569</v>
      </c>
      <c r="N5" s="8"/>
      <c r="O5" s="8" t="n">
        <f aca="false">(J5-M5-surface_margin)/(scaling_factor*(SQRT(K5^2+L5^2+sigma_pa^2)))</f>
        <v>587.71316410502</v>
      </c>
    </row>
    <row r="6" customFormat="false" ht="15" hidden="false" customHeight="false" outlineLevel="0" collapsed="false">
      <c r="A6" s="0" t="n">
        <v>1</v>
      </c>
      <c r="B6" s="8" t="n">
        <v>1</v>
      </c>
      <c r="C6" s="8" t="n">
        <v>0</v>
      </c>
      <c r="D6" s="8" t="n">
        <v>0</v>
      </c>
      <c r="E6" s="8" t="n">
        <v>1</v>
      </c>
      <c r="F6" s="8" t="n">
        <v>1</v>
      </c>
      <c r="G6" s="8" t="n">
        <v>-500</v>
      </c>
      <c r="H6" s="8" t="n">
        <v>-900</v>
      </c>
      <c r="I6" s="8" t="n">
        <v>240.945</v>
      </c>
      <c r="J6" s="8" t="n">
        <v>1029.56</v>
      </c>
      <c r="K6" s="9" t="n">
        <v>0.0017</v>
      </c>
      <c r="L6" s="9" t="n">
        <v>0.0018</v>
      </c>
      <c r="M6" s="10" t="n">
        <f aca="false">((ref_diam+offset_diam)/2)/(12*3.281)</f>
        <v>0.761962816214569</v>
      </c>
      <c r="N6" s="8"/>
      <c r="O6" s="8" t="n">
        <f aca="false">(J6-M6-surface_margin)/(scaling_factor*(SQRT(K6^2+L6^2+sigma_pa^2)))</f>
        <v>587.705958874132</v>
      </c>
    </row>
    <row r="7" customFormat="false" ht="15" hidden="false" customHeight="false" outlineLevel="0" collapsed="false">
      <c r="A7" s="0" t="n">
        <v>30</v>
      </c>
      <c r="B7" s="8" t="n">
        <v>30</v>
      </c>
      <c r="C7" s="8" t="n">
        <v>0</v>
      </c>
      <c r="D7" s="8" t="n">
        <v>0</v>
      </c>
      <c r="E7" s="8" t="n">
        <v>30</v>
      </c>
      <c r="F7" s="8" t="n">
        <v>30</v>
      </c>
      <c r="G7" s="8" t="n">
        <v>-500</v>
      </c>
      <c r="H7" s="8" t="n">
        <v>-900</v>
      </c>
      <c r="I7" s="8" t="n">
        <v>240.945</v>
      </c>
      <c r="J7" s="8" t="n">
        <v>1029.56</v>
      </c>
      <c r="K7" s="9" t="n">
        <v>0.0537</v>
      </c>
      <c r="L7" s="9" t="n">
        <v>0.0537</v>
      </c>
      <c r="M7" s="10" t="n">
        <f aca="false">((ref_diam+offset_diam)/2)/(12*3.281)</f>
        <v>0.761962816214569</v>
      </c>
      <c r="N7" s="8"/>
      <c r="O7" s="8" t="n">
        <f aca="false">(J7-M7-surface_margin)/(scaling_factor*(SQRT(K7^2+L7^2+sigma_pa^2)))</f>
        <v>581.049116941759</v>
      </c>
    </row>
    <row r="8" customFormat="false" ht="15" hidden="false" customHeight="false" outlineLevel="0" collapsed="false">
      <c r="A8" s="0" t="n">
        <v>60</v>
      </c>
      <c r="B8" s="8" t="n">
        <v>60</v>
      </c>
      <c r="C8" s="8" t="n">
        <v>0</v>
      </c>
      <c r="D8" s="8" t="n">
        <v>0</v>
      </c>
      <c r="E8" s="8" t="n">
        <v>60</v>
      </c>
      <c r="F8" s="8" t="n">
        <v>60</v>
      </c>
      <c r="G8" s="8" t="n">
        <v>-500</v>
      </c>
      <c r="H8" s="8" t="n">
        <v>-900</v>
      </c>
      <c r="I8" s="8" t="n">
        <v>240.945</v>
      </c>
      <c r="J8" s="8" t="n">
        <v>1029.56</v>
      </c>
      <c r="K8" s="9" t="n">
        <v>0.1074</v>
      </c>
      <c r="L8" s="9" t="n">
        <v>0.1075</v>
      </c>
      <c r="M8" s="10" t="n">
        <f aca="false">((ref_diam+offset_diam)/2)/(12*3.281)</f>
        <v>0.761962816214569</v>
      </c>
      <c r="N8" s="8"/>
      <c r="O8" s="8" t="n">
        <f aca="false">(J8-M8-surface_margin)/(scaling_factor*(SQRT(K8^2+L8^2+sigma_pa^2)))</f>
        <v>562.317657377912</v>
      </c>
    </row>
    <row r="9" customFormat="false" ht="15" hidden="false" customHeight="false" outlineLevel="0" collapsed="false">
      <c r="A9" s="0" t="n">
        <v>90</v>
      </c>
      <c r="B9" s="8" t="n">
        <v>90</v>
      </c>
      <c r="C9" s="8" t="n">
        <v>0</v>
      </c>
      <c r="D9" s="8" t="n">
        <v>0</v>
      </c>
      <c r="E9" s="8" t="n">
        <v>90</v>
      </c>
      <c r="F9" s="8" t="n">
        <v>90</v>
      </c>
      <c r="G9" s="8" t="n">
        <v>-500</v>
      </c>
      <c r="H9" s="8" t="n">
        <v>-900</v>
      </c>
      <c r="I9" s="8" t="n">
        <v>240.945</v>
      </c>
      <c r="J9" s="8" t="n">
        <v>1029.56</v>
      </c>
      <c r="K9" s="9" t="n">
        <v>0.1612</v>
      </c>
      <c r="L9" s="9" t="n">
        <v>0.1613</v>
      </c>
      <c r="M9" s="10" t="n">
        <f aca="false">((ref_diam+offset_diam)/2)/(12*3.281)</f>
        <v>0.761962816214569</v>
      </c>
      <c r="N9" s="8"/>
      <c r="O9" s="8" t="n">
        <f aca="false">(J9-M9-surface_margin)/(scaling_factor*(SQRT(K9^2+L9^2+sigma_pa^2)))</f>
        <v>534.724029383842</v>
      </c>
    </row>
    <row r="10" customFormat="false" ht="15" hidden="false" customHeight="false" outlineLevel="0" collapsed="false">
      <c r="A10" s="0" t="n">
        <v>120</v>
      </c>
      <c r="B10" s="8" t="n">
        <v>120</v>
      </c>
      <c r="C10" s="8" t="n">
        <v>0</v>
      </c>
      <c r="D10" s="8" t="n">
        <v>0</v>
      </c>
      <c r="E10" s="8" t="n">
        <v>120</v>
      </c>
      <c r="F10" s="8" t="n">
        <v>120</v>
      </c>
      <c r="G10" s="8" t="n">
        <v>-500</v>
      </c>
      <c r="H10" s="8" t="n">
        <v>-900</v>
      </c>
      <c r="I10" s="8" t="n">
        <v>240.945</v>
      </c>
      <c r="J10" s="8" t="n">
        <v>1029.56</v>
      </c>
      <c r="K10" s="9" t="n">
        <v>0.215</v>
      </c>
      <c r="L10" s="9" t="n">
        <v>0.215</v>
      </c>
      <c r="M10" s="10" t="n">
        <f aca="false">((ref_diam+offset_diam)/2)/(12*3.281)</f>
        <v>0.761962816214569</v>
      </c>
      <c r="N10" s="8"/>
      <c r="O10" s="8" t="n">
        <f aca="false">(J10-M10-surface_margin)/(scaling_factor*(SQRT(K10^2+L10^2+sigma_pa^2)))</f>
        <v>502.153897201029</v>
      </c>
    </row>
    <row r="11" customFormat="false" ht="15" hidden="false" customHeight="false" outlineLevel="0" collapsed="false">
      <c r="A11" s="0" t="n">
        <v>150</v>
      </c>
      <c r="B11" s="8" t="n">
        <v>150</v>
      </c>
      <c r="C11" s="8" t="n">
        <v>0</v>
      </c>
      <c r="D11" s="8" t="n">
        <v>0</v>
      </c>
      <c r="E11" s="8" t="n">
        <v>150</v>
      </c>
      <c r="F11" s="8" t="n">
        <v>150</v>
      </c>
      <c r="G11" s="8" t="n">
        <v>-500</v>
      </c>
      <c r="H11" s="8" t="n">
        <v>-900</v>
      </c>
      <c r="I11" s="8" t="n">
        <v>240.945</v>
      </c>
      <c r="J11" s="8" t="n">
        <v>1029.56</v>
      </c>
      <c r="K11" s="9" t="n">
        <v>0.2688</v>
      </c>
      <c r="L11" s="9" t="n">
        <v>0.2688</v>
      </c>
      <c r="M11" s="10" t="n">
        <f aca="false">((ref_diam+offset_diam)/2)/(12*3.281)</f>
        <v>0.761962816214569</v>
      </c>
      <c r="N11" s="8"/>
      <c r="O11" s="8" t="n">
        <f aca="false">(J11-M11-surface_margin)/(scaling_factor*(SQRT(K11^2+L11^2+sigma_pa^2)))</f>
        <v>467.851614072822</v>
      </c>
    </row>
    <row r="12" customFormat="false" ht="15" hidden="false" customHeight="false" outlineLevel="0" collapsed="false">
      <c r="A12" s="0" t="n">
        <v>180</v>
      </c>
      <c r="B12" s="8" t="n">
        <v>180</v>
      </c>
      <c r="C12" s="8" t="n">
        <v>0</v>
      </c>
      <c r="D12" s="8" t="n">
        <v>0</v>
      </c>
      <c r="E12" s="8" t="n">
        <v>180</v>
      </c>
      <c r="F12" s="8" t="n">
        <v>180</v>
      </c>
      <c r="G12" s="8" t="n">
        <v>-500</v>
      </c>
      <c r="H12" s="8" t="n">
        <v>-900</v>
      </c>
      <c r="I12" s="8" t="n">
        <v>240.945</v>
      </c>
      <c r="J12" s="8" t="n">
        <v>1029.56</v>
      </c>
      <c r="K12" s="9" t="n">
        <v>0.3225</v>
      </c>
      <c r="L12" s="9" t="n">
        <v>0.3226</v>
      </c>
      <c r="M12" s="10" t="n">
        <f aca="false">((ref_diam+offset_diam)/2)/(12*3.281)</f>
        <v>0.761962816214569</v>
      </c>
      <c r="N12" s="8"/>
      <c r="O12" s="8" t="n">
        <f aca="false">(J12-M12-surface_margin)/(scaling_factor*(SQRT(K12^2+L12^2+sigma_pa^2)))</f>
        <v>434.176361568624</v>
      </c>
    </row>
    <row r="13" customFormat="false" ht="15" hidden="false" customHeight="false" outlineLevel="0" collapsed="false">
      <c r="A13" s="0" t="n">
        <v>210</v>
      </c>
      <c r="B13" s="8" t="n">
        <v>210</v>
      </c>
      <c r="C13" s="8" t="n">
        <v>0</v>
      </c>
      <c r="D13" s="8" t="n">
        <v>0</v>
      </c>
      <c r="E13" s="8" t="n">
        <v>210</v>
      </c>
      <c r="F13" s="8" t="n">
        <v>210</v>
      </c>
      <c r="G13" s="8" t="n">
        <v>-500</v>
      </c>
      <c r="H13" s="8" t="n">
        <v>-900</v>
      </c>
      <c r="I13" s="8" t="n">
        <v>240.945</v>
      </c>
      <c r="J13" s="8" t="n">
        <v>1029.56</v>
      </c>
      <c r="K13" s="9" t="n">
        <v>0.3763</v>
      </c>
      <c r="L13" s="9" t="n">
        <v>0.3763</v>
      </c>
      <c r="M13" s="10" t="n">
        <f aca="false">((ref_diam+offset_diam)/2)/(12*3.281)</f>
        <v>0.761962816214569</v>
      </c>
      <c r="N13" s="8"/>
      <c r="O13" s="8" t="n">
        <f aca="false">(J13-M13-surface_margin)/(scaling_factor*(SQRT(K13^2+L13^2+sigma_pa^2)))</f>
        <v>402.428728035751</v>
      </c>
    </row>
    <row r="14" customFormat="false" ht="15" hidden="false" customHeight="false" outlineLevel="0" collapsed="false">
      <c r="A14" s="0" t="n">
        <v>240</v>
      </c>
      <c r="B14" s="8" t="n">
        <v>240</v>
      </c>
      <c r="C14" s="8" t="n">
        <v>0</v>
      </c>
      <c r="D14" s="8" t="n">
        <v>0</v>
      </c>
      <c r="E14" s="8" t="n">
        <v>240</v>
      </c>
      <c r="F14" s="8" t="n">
        <v>240</v>
      </c>
      <c r="G14" s="8" t="n">
        <v>-500</v>
      </c>
      <c r="H14" s="8" t="n">
        <v>-900</v>
      </c>
      <c r="I14" s="8" t="n">
        <v>240.945</v>
      </c>
      <c r="J14" s="8" t="n">
        <v>1029.56</v>
      </c>
      <c r="K14" s="9" t="n">
        <v>0.4301</v>
      </c>
      <c r="L14" s="9" t="n">
        <v>0.4301</v>
      </c>
      <c r="M14" s="10" t="n">
        <f aca="false">((ref_diam+offset_diam)/2)/(12*3.281)</f>
        <v>0.761962816214569</v>
      </c>
      <c r="N14" s="8"/>
      <c r="O14" s="8" t="n">
        <f aca="false">(J14-M14-surface_margin)/(scaling_factor*(SQRT(K14^2+L14^2+sigma_pa^2)))</f>
        <v>373.206653727677</v>
      </c>
    </row>
    <row r="15" customFormat="false" ht="15" hidden="false" customHeight="false" outlineLevel="0" collapsed="false">
      <c r="A15" s="0" t="n">
        <v>270</v>
      </c>
      <c r="B15" s="8" t="n">
        <v>270</v>
      </c>
      <c r="C15" s="8" t="n">
        <v>0</v>
      </c>
      <c r="D15" s="8" t="n">
        <v>0</v>
      </c>
      <c r="E15" s="8" t="n">
        <v>270</v>
      </c>
      <c r="F15" s="8" t="n">
        <v>270</v>
      </c>
      <c r="G15" s="8" t="n">
        <v>-500</v>
      </c>
      <c r="H15" s="8" t="n">
        <v>-900</v>
      </c>
      <c r="I15" s="8" t="n">
        <v>240.945</v>
      </c>
      <c r="J15" s="8" t="n">
        <v>1029.56</v>
      </c>
      <c r="K15" s="9" t="n">
        <v>0.4838</v>
      </c>
      <c r="L15" s="9" t="n">
        <v>0.4839</v>
      </c>
      <c r="M15" s="10" t="n">
        <f aca="false">((ref_diam+offset_diam)/2)/(12*3.281)</f>
        <v>0.761962816214569</v>
      </c>
      <c r="N15" s="8"/>
      <c r="O15" s="8" t="n">
        <f aca="false">(J15-M15-surface_margin)/(scaling_factor*(SQRT(K15^2+L15^2+sigma_pa^2)))</f>
        <v>346.741781912198</v>
      </c>
    </row>
    <row r="16" customFormat="false" ht="15" hidden="false" customHeight="false" outlineLevel="0" collapsed="false">
      <c r="A16" s="0" t="n">
        <v>300</v>
      </c>
      <c r="B16" s="8" t="n">
        <v>300</v>
      </c>
      <c r="C16" s="8" t="n">
        <v>0</v>
      </c>
      <c r="D16" s="8" t="n">
        <v>0</v>
      </c>
      <c r="E16" s="8" t="n">
        <v>300</v>
      </c>
      <c r="F16" s="8" t="n">
        <v>300</v>
      </c>
      <c r="G16" s="8" t="n">
        <v>-500</v>
      </c>
      <c r="H16" s="8" t="n">
        <v>-900</v>
      </c>
      <c r="I16" s="8" t="n">
        <v>240.945</v>
      </c>
      <c r="J16" s="8" t="n">
        <v>1029.56</v>
      </c>
      <c r="K16" s="9" t="n">
        <v>0.5376</v>
      </c>
      <c r="L16" s="9" t="n">
        <v>0.5377</v>
      </c>
      <c r="M16" s="10" t="n">
        <f aca="false">((ref_diam+offset_diam)/2)/(12*3.281)</f>
        <v>0.761962816214569</v>
      </c>
      <c r="N16" s="8"/>
      <c r="O16" s="8" t="n">
        <f aca="false">(J16-M16-surface_margin)/(scaling_factor*(SQRT(K16^2+L16^2+sigma_pa^2)))</f>
        <v>322.912487243479</v>
      </c>
    </row>
    <row r="17" customFormat="false" ht="15" hidden="false" customHeight="false" outlineLevel="0" collapsed="false">
      <c r="A17" s="0" t="n">
        <v>330</v>
      </c>
      <c r="B17" s="8" t="n">
        <v>330</v>
      </c>
      <c r="C17" s="8" t="n">
        <v>0</v>
      </c>
      <c r="D17" s="8" t="n">
        <v>0</v>
      </c>
      <c r="E17" s="8" t="n">
        <v>330</v>
      </c>
      <c r="F17" s="8" t="n">
        <v>330</v>
      </c>
      <c r="G17" s="8" t="n">
        <v>-500</v>
      </c>
      <c r="H17" s="8" t="n">
        <v>-900</v>
      </c>
      <c r="I17" s="8" t="n">
        <v>240.945</v>
      </c>
      <c r="J17" s="8" t="n">
        <v>1029.56</v>
      </c>
      <c r="K17" s="9" t="n">
        <v>0.5914</v>
      </c>
      <c r="L17" s="9" t="n">
        <v>0.5914</v>
      </c>
      <c r="M17" s="10" t="n">
        <f aca="false">((ref_diam+offset_diam)/2)/(12*3.281)</f>
        <v>0.761962816214569</v>
      </c>
      <c r="N17" s="8"/>
      <c r="O17" s="8" t="n">
        <f aca="false">(J17-M17-surface_margin)/(scaling_factor*(SQRT(K17^2+L17^2+sigma_pa^2)))</f>
        <v>301.568605014462</v>
      </c>
    </row>
    <row r="18" customFormat="false" ht="15" hidden="false" customHeight="false" outlineLevel="0" collapsed="false">
      <c r="A18" s="0" t="n">
        <v>360</v>
      </c>
      <c r="B18" s="8" t="n">
        <v>360</v>
      </c>
      <c r="C18" s="8" t="n">
        <v>0</v>
      </c>
      <c r="D18" s="8" t="n">
        <v>0</v>
      </c>
      <c r="E18" s="8" t="n">
        <v>360</v>
      </c>
      <c r="F18" s="8" t="n">
        <v>360</v>
      </c>
      <c r="G18" s="8" t="n">
        <v>-500</v>
      </c>
      <c r="H18" s="8" t="n">
        <v>-900</v>
      </c>
      <c r="I18" s="8" t="n">
        <v>240.945</v>
      </c>
      <c r="J18" s="8" t="n">
        <v>1029.56</v>
      </c>
      <c r="K18" s="9" t="n">
        <v>0.6452</v>
      </c>
      <c r="L18" s="9" t="n">
        <v>0.6452</v>
      </c>
      <c r="M18" s="10" t="n">
        <f aca="false">((ref_diam+offset_diam)/2)/(12*3.281)</f>
        <v>0.761962816214569</v>
      </c>
      <c r="N18" s="8"/>
      <c r="O18" s="8" t="n">
        <f aca="false">(J18-M18-surface_margin)/(scaling_factor*(SQRT(K18^2+L18^2+sigma_pa^2)))</f>
        <v>282.428302160958</v>
      </c>
    </row>
    <row r="19" customFormat="false" ht="15" hidden="false" customHeight="false" outlineLevel="0" collapsed="false">
      <c r="A19" s="0" t="n">
        <v>390</v>
      </c>
      <c r="B19" s="8" t="n">
        <v>390</v>
      </c>
      <c r="C19" s="8" t="n">
        <v>0</v>
      </c>
      <c r="D19" s="8" t="n">
        <v>0</v>
      </c>
      <c r="E19" s="8" t="n">
        <v>390</v>
      </c>
      <c r="F19" s="8" t="n">
        <v>390</v>
      </c>
      <c r="G19" s="8" t="n">
        <v>-500</v>
      </c>
      <c r="H19" s="8" t="n">
        <v>-900</v>
      </c>
      <c r="I19" s="8" t="n">
        <v>240.945</v>
      </c>
      <c r="J19" s="8" t="n">
        <v>1029.56</v>
      </c>
      <c r="K19" s="9" t="n">
        <v>0.6989</v>
      </c>
      <c r="L19" s="9" t="n">
        <v>0.699</v>
      </c>
      <c r="M19" s="10" t="n">
        <f aca="false">((ref_diam+offset_diam)/2)/(12*3.281)</f>
        <v>0.761962816214569</v>
      </c>
      <c r="N19" s="8"/>
      <c r="O19" s="8" t="n">
        <f aca="false">(J19-M19-surface_margin)/(scaling_factor*(SQRT(K19^2+L19^2+sigma_pa^2)))</f>
        <v>265.278548273182</v>
      </c>
    </row>
    <row r="20" customFormat="false" ht="15" hidden="false" customHeight="false" outlineLevel="0" collapsed="false">
      <c r="A20" s="0" t="n">
        <v>420</v>
      </c>
      <c r="B20" s="8" t="n">
        <v>420</v>
      </c>
      <c r="C20" s="8" t="n">
        <v>0</v>
      </c>
      <c r="D20" s="8" t="n">
        <v>0</v>
      </c>
      <c r="E20" s="8" t="n">
        <v>420</v>
      </c>
      <c r="F20" s="8" t="n">
        <v>420</v>
      </c>
      <c r="G20" s="8" t="n">
        <v>-500</v>
      </c>
      <c r="H20" s="8" t="n">
        <v>-900</v>
      </c>
      <c r="I20" s="8" t="n">
        <v>240.945</v>
      </c>
      <c r="J20" s="8" t="n">
        <v>1029.56</v>
      </c>
      <c r="K20" s="9" t="n">
        <v>0.7527</v>
      </c>
      <c r="L20" s="9" t="n">
        <v>0.7527</v>
      </c>
      <c r="M20" s="10" t="n">
        <f aca="false">((ref_diam+offset_diam)/2)/(12*3.281)</f>
        <v>0.761962816214569</v>
      </c>
      <c r="N20" s="8"/>
      <c r="O20" s="8" t="n">
        <f aca="false">(J20-M20-surface_margin)/(scaling_factor*(SQRT(K20^2+L20^2+sigma_pa^2)))</f>
        <v>249.865527489301</v>
      </c>
    </row>
    <row r="21" customFormat="false" ht="15" hidden="false" customHeight="false" outlineLevel="0" collapsed="false">
      <c r="A21" s="0" t="n">
        <v>450</v>
      </c>
      <c r="B21" s="8" t="n">
        <v>450</v>
      </c>
      <c r="C21" s="8" t="n">
        <v>0</v>
      </c>
      <c r="D21" s="8" t="n">
        <v>0</v>
      </c>
      <c r="E21" s="8" t="n">
        <v>450</v>
      </c>
      <c r="F21" s="8" t="n">
        <v>450</v>
      </c>
      <c r="G21" s="8" t="n">
        <v>-500</v>
      </c>
      <c r="H21" s="8" t="n">
        <v>-900</v>
      </c>
      <c r="I21" s="8" t="n">
        <v>240.945</v>
      </c>
      <c r="J21" s="8" t="n">
        <v>1029.56</v>
      </c>
      <c r="K21" s="9" t="n">
        <v>0.8065</v>
      </c>
      <c r="L21" s="9" t="n">
        <v>0.8065</v>
      </c>
      <c r="M21" s="10" t="n">
        <f aca="false">((ref_diam+offset_diam)/2)/(12*3.281)</f>
        <v>0.761962816214569</v>
      </c>
      <c r="N21" s="8"/>
      <c r="O21" s="8" t="n">
        <f aca="false">(J21-M21-surface_margin)/(scaling_factor*(SQRT(K21^2+L21^2+sigma_pa^2)))</f>
        <v>235.963970382883</v>
      </c>
    </row>
    <row r="22" customFormat="false" ht="15" hidden="false" customHeight="false" outlineLevel="0" collapsed="false">
      <c r="A22" s="0" t="n">
        <v>480</v>
      </c>
      <c r="B22" s="8" t="n">
        <v>480</v>
      </c>
      <c r="C22" s="8" t="n">
        <v>0</v>
      </c>
      <c r="D22" s="8" t="n">
        <v>0</v>
      </c>
      <c r="E22" s="8" t="n">
        <v>480</v>
      </c>
      <c r="F22" s="8" t="n">
        <v>480</v>
      </c>
      <c r="G22" s="8" t="n">
        <v>-500</v>
      </c>
      <c r="H22" s="8" t="n">
        <v>-900</v>
      </c>
      <c r="I22" s="8" t="n">
        <v>240.945</v>
      </c>
      <c r="J22" s="8" t="n">
        <v>1029.56</v>
      </c>
      <c r="K22" s="9" t="n">
        <v>0.8602</v>
      </c>
      <c r="L22" s="9" t="n">
        <v>0.8603</v>
      </c>
      <c r="M22" s="10" t="n">
        <f aca="false">((ref_diam+offset_diam)/2)/(12*3.281)</f>
        <v>0.761962816214569</v>
      </c>
      <c r="N22" s="8"/>
      <c r="O22" s="8" t="n">
        <f aca="false">(J22-M22-surface_margin)/(scaling_factor*(SQRT(K22^2+L22^2+sigma_pa^2)))</f>
        <v>223.411139665023</v>
      </c>
    </row>
    <row r="23" customFormat="false" ht="15" hidden="false" customHeight="false" outlineLevel="0" collapsed="false">
      <c r="A23" s="0" t="n">
        <v>510</v>
      </c>
      <c r="B23" s="8" t="n">
        <v>510</v>
      </c>
      <c r="C23" s="8" t="n">
        <v>0</v>
      </c>
      <c r="D23" s="8" t="n">
        <v>0</v>
      </c>
      <c r="E23" s="8" t="n">
        <v>510</v>
      </c>
      <c r="F23" s="8" t="n">
        <v>510</v>
      </c>
      <c r="G23" s="8" t="n">
        <v>-500</v>
      </c>
      <c r="H23" s="8" t="n">
        <v>-900</v>
      </c>
      <c r="I23" s="8" t="n">
        <v>240.945</v>
      </c>
      <c r="J23" s="8" t="n">
        <v>1029.56</v>
      </c>
      <c r="K23" s="9" t="n">
        <v>0.914</v>
      </c>
      <c r="L23" s="9" t="n">
        <v>0.9141</v>
      </c>
      <c r="M23" s="10" t="n">
        <f aca="false">((ref_diam+offset_diam)/2)/(12*3.281)</f>
        <v>0.761962816214569</v>
      </c>
      <c r="N23" s="8"/>
      <c r="O23" s="8" t="n">
        <f aca="false">(J23-M23-surface_margin)/(scaling_factor*(SQRT(K23^2+L23^2+sigma_pa^2)))</f>
        <v>212.018905334147</v>
      </c>
    </row>
    <row r="24" customFormat="false" ht="15" hidden="false" customHeight="false" outlineLevel="0" collapsed="false">
      <c r="A24" s="0" t="n">
        <v>540</v>
      </c>
      <c r="B24" s="8" t="n">
        <v>540</v>
      </c>
      <c r="C24" s="8" t="n">
        <v>0</v>
      </c>
      <c r="D24" s="8" t="n">
        <v>0</v>
      </c>
      <c r="E24" s="8" t="n">
        <v>540</v>
      </c>
      <c r="F24" s="8" t="n">
        <v>540</v>
      </c>
      <c r="G24" s="8" t="n">
        <v>-500</v>
      </c>
      <c r="H24" s="8" t="n">
        <v>-900</v>
      </c>
      <c r="I24" s="8" t="n">
        <v>240.945</v>
      </c>
      <c r="J24" s="8" t="n">
        <v>1029.56</v>
      </c>
      <c r="K24" s="9" t="n">
        <v>0.9678</v>
      </c>
      <c r="L24" s="9" t="n">
        <v>0.9678</v>
      </c>
      <c r="M24" s="10" t="n">
        <f aca="false">((ref_diam+offset_diam)/2)/(12*3.281)</f>
        <v>0.761962816214569</v>
      </c>
      <c r="N24" s="8"/>
      <c r="O24" s="8" t="n">
        <f aca="false">(J24-M24-surface_margin)/(scaling_factor*(SQRT(K24^2+L24^2+sigma_pa^2)))</f>
        <v>201.665884129347</v>
      </c>
    </row>
    <row r="25" customFormat="false" ht="15" hidden="false" customHeight="false" outlineLevel="0" collapsed="false">
      <c r="A25" s="0" t="n">
        <v>570</v>
      </c>
      <c r="B25" s="8" t="n">
        <v>570</v>
      </c>
      <c r="C25" s="8" t="n">
        <v>0</v>
      </c>
      <c r="D25" s="8" t="n">
        <v>0</v>
      </c>
      <c r="E25" s="8" t="n">
        <v>570</v>
      </c>
      <c r="F25" s="8" t="n">
        <v>570</v>
      </c>
      <c r="G25" s="8" t="n">
        <v>-500</v>
      </c>
      <c r="H25" s="8" t="n">
        <v>-900</v>
      </c>
      <c r="I25" s="8" t="n">
        <v>240.945</v>
      </c>
      <c r="J25" s="8" t="n">
        <v>1029.56</v>
      </c>
      <c r="K25" s="9" t="n">
        <v>1.0216</v>
      </c>
      <c r="L25" s="9" t="n">
        <v>1.0216</v>
      </c>
      <c r="M25" s="10" t="n">
        <f aca="false">((ref_diam+offset_diam)/2)/(12*3.281)</f>
        <v>0.761962816214569</v>
      </c>
      <c r="N25" s="8"/>
      <c r="O25" s="8" t="n">
        <f aca="false">(J25-M25-surface_margin)/(scaling_factor*(SQRT(K25^2+L25^2+sigma_pa^2)))</f>
        <v>192.209618327315</v>
      </c>
    </row>
    <row r="26" customFormat="false" ht="15" hidden="false" customHeight="false" outlineLevel="0" collapsed="false">
      <c r="A26" s="0" t="n">
        <v>600</v>
      </c>
      <c r="B26" s="8" t="n">
        <v>600</v>
      </c>
      <c r="C26" s="8" t="n">
        <v>0</v>
      </c>
      <c r="D26" s="8" t="n">
        <v>0</v>
      </c>
      <c r="E26" s="8" t="n">
        <v>600</v>
      </c>
      <c r="F26" s="8" t="n">
        <v>600</v>
      </c>
      <c r="G26" s="8" t="n">
        <v>-500</v>
      </c>
      <c r="H26" s="8" t="n">
        <v>-900</v>
      </c>
      <c r="I26" s="8" t="n">
        <v>240.945</v>
      </c>
      <c r="J26" s="8" t="n">
        <v>1029.56</v>
      </c>
      <c r="K26" s="9" t="n">
        <v>1.0753</v>
      </c>
      <c r="L26" s="9" t="n">
        <v>1.0754</v>
      </c>
      <c r="M26" s="10" t="n">
        <f aca="false">((ref_diam+offset_diam)/2)/(12*3.281)</f>
        <v>0.761962816214569</v>
      </c>
      <c r="N26" s="8"/>
      <c r="O26" s="8" t="n">
        <f aca="false">(J26-M26-surface_margin)/(scaling_factor*(SQRT(K26^2+L26^2+sigma_pa^2)))</f>
        <v>183.561609463553</v>
      </c>
    </row>
    <row r="27" customFormat="false" ht="15" hidden="false" customHeight="false" outlineLevel="0" collapsed="false">
      <c r="A27" s="0" t="n">
        <v>630</v>
      </c>
      <c r="B27" s="8" t="n">
        <v>630</v>
      </c>
      <c r="C27" s="8" t="n">
        <v>0</v>
      </c>
      <c r="D27" s="8" t="n">
        <v>0</v>
      </c>
      <c r="E27" s="8" t="n">
        <v>630</v>
      </c>
      <c r="F27" s="8" t="n">
        <v>630</v>
      </c>
      <c r="G27" s="8" t="n">
        <v>-500</v>
      </c>
      <c r="H27" s="8" t="n">
        <v>-900</v>
      </c>
      <c r="I27" s="8" t="n">
        <v>240.945</v>
      </c>
      <c r="J27" s="8" t="n">
        <v>1029.56</v>
      </c>
      <c r="K27" s="9" t="n">
        <v>1.1291</v>
      </c>
      <c r="L27" s="9" t="n">
        <v>1.1291</v>
      </c>
      <c r="M27" s="10" t="n">
        <f aca="false">((ref_diam+offset_diam)/2)/(12*3.281)</f>
        <v>0.761962816214569</v>
      </c>
      <c r="N27" s="8"/>
      <c r="O27" s="8" t="n">
        <f aca="false">(J27-M27-surface_margin)/(scaling_factor*(SQRT(K27^2+L27^2+sigma_pa^2)))</f>
        <v>175.621251080471</v>
      </c>
    </row>
    <row r="28" customFormat="false" ht="15" hidden="false" customHeight="false" outlineLevel="0" collapsed="false">
      <c r="A28" s="0" t="n">
        <v>660</v>
      </c>
      <c r="B28" s="8" t="n">
        <v>660</v>
      </c>
      <c r="C28" s="8" t="n">
        <v>0</v>
      </c>
      <c r="D28" s="8" t="n">
        <v>0</v>
      </c>
      <c r="E28" s="8" t="n">
        <v>660</v>
      </c>
      <c r="F28" s="8" t="n">
        <v>660</v>
      </c>
      <c r="G28" s="8" t="n">
        <v>-500</v>
      </c>
      <c r="H28" s="8" t="n">
        <v>-900</v>
      </c>
      <c r="I28" s="8" t="n">
        <v>240.945</v>
      </c>
      <c r="J28" s="8" t="n">
        <v>1029.56</v>
      </c>
      <c r="K28" s="9" t="n">
        <v>1.1829</v>
      </c>
      <c r="L28" s="9" t="n">
        <v>1.1829</v>
      </c>
      <c r="M28" s="10" t="n">
        <f aca="false">((ref_diam+offset_diam)/2)/(12*3.281)</f>
        <v>0.761962816214569</v>
      </c>
      <c r="N28" s="8"/>
      <c r="O28" s="8" t="n">
        <f aca="false">(J28-M28-surface_margin)/(scaling_factor*(SQRT(K28^2+L28^2+sigma_pa^2)))</f>
        <v>168.303047475749</v>
      </c>
    </row>
    <row r="29" customFormat="false" ht="15" hidden="false" customHeight="false" outlineLevel="0" collapsed="false">
      <c r="A29" s="0" t="n">
        <v>690</v>
      </c>
      <c r="B29" s="8" t="n">
        <v>690</v>
      </c>
      <c r="C29" s="8" t="n">
        <v>0</v>
      </c>
      <c r="D29" s="8" t="n">
        <v>0</v>
      </c>
      <c r="E29" s="8" t="n">
        <v>690</v>
      </c>
      <c r="F29" s="8" t="n">
        <v>690</v>
      </c>
      <c r="G29" s="8" t="n">
        <v>-500</v>
      </c>
      <c r="H29" s="8" t="n">
        <v>-900</v>
      </c>
      <c r="I29" s="8" t="n">
        <v>240.945</v>
      </c>
      <c r="J29" s="8" t="n">
        <v>1029.56</v>
      </c>
      <c r="K29" s="9" t="n">
        <v>1.2366</v>
      </c>
      <c r="L29" s="9" t="n">
        <v>1.2367</v>
      </c>
      <c r="M29" s="10" t="n">
        <f aca="false">((ref_diam+offset_diam)/2)/(12*3.281)</f>
        <v>0.761962816214569</v>
      </c>
      <c r="N29" s="8"/>
      <c r="O29" s="8" t="n">
        <f aca="false">(J29-M29-surface_margin)/(scaling_factor*(SQRT(K29^2+L29^2+sigma_pa^2)))</f>
        <v>161.552196379634</v>
      </c>
    </row>
    <row r="30" customFormat="false" ht="15" hidden="false" customHeight="false" outlineLevel="0" collapsed="false">
      <c r="A30" s="0" t="n">
        <v>720</v>
      </c>
      <c r="B30" s="8" t="n">
        <v>720</v>
      </c>
      <c r="C30" s="8" t="n">
        <v>0</v>
      </c>
      <c r="D30" s="8" t="n">
        <v>0</v>
      </c>
      <c r="E30" s="8" t="n">
        <v>720</v>
      </c>
      <c r="F30" s="8" t="n">
        <v>720</v>
      </c>
      <c r="G30" s="8" t="n">
        <v>-500</v>
      </c>
      <c r="H30" s="8" t="n">
        <v>-900</v>
      </c>
      <c r="I30" s="8" t="n">
        <v>240.945</v>
      </c>
      <c r="J30" s="8" t="n">
        <v>1029.56</v>
      </c>
      <c r="K30" s="9" t="n">
        <v>1.2904</v>
      </c>
      <c r="L30" s="9" t="n">
        <v>1.2905</v>
      </c>
      <c r="M30" s="10" t="n">
        <f aca="false">((ref_diam+offset_diam)/2)/(12*3.281)</f>
        <v>0.761962816214569</v>
      </c>
      <c r="N30" s="8"/>
      <c r="O30" s="8" t="n">
        <f aca="false">(J30-M30-surface_margin)/(scaling_factor*(SQRT(K30^2+L30^2+sigma_pa^2)))</f>
        <v>155.296699108932</v>
      </c>
    </row>
    <row r="31" customFormat="false" ht="15" hidden="false" customHeight="false" outlineLevel="0" collapsed="false">
      <c r="A31" s="0" t="n">
        <v>750</v>
      </c>
      <c r="B31" s="8" t="n">
        <v>750</v>
      </c>
      <c r="C31" s="8" t="n">
        <v>0</v>
      </c>
      <c r="D31" s="8" t="n">
        <v>0</v>
      </c>
      <c r="E31" s="8" t="n">
        <v>750</v>
      </c>
      <c r="F31" s="8" t="n">
        <v>750</v>
      </c>
      <c r="G31" s="8" t="n">
        <v>-500</v>
      </c>
      <c r="H31" s="8" t="n">
        <v>-900</v>
      </c>
      <c r="I31" s="8" t="n">
        <v>240.945</v>
      </c>
      <c r="J31" s="8" t="n">
        <v>1029.56</v>
      </c>
      <c r="K31" s="9" t="n">
        <v>1.3442</v>
      </c>
      <c r="L31" s="9" t="n">
        <v>1.3442</v>
      </c>
      <c r="M31" s="10" t="n">
        <f aca="false">((ref_diam+offset_diam)/2)/(12*3.281)</f>
        <v>0.761962816214569</v>
      </c>
      <c r="N31" s="8"/>
      <c r="O31" s="8" t="n">
        <f aca="false">(J31-M31-surface_margin)/(scaling_factor*(SQRT(K31^2+L31^2+sigma_pa^2)))</f>
        <v>149.496514313091</v>
      </c>
    </row>
    <row r="32" customFormat="false" ht="15" hidden="false" customHeight="false" outlineLevel="0" collapsed="false">
      <c r="A32" s="0" t="n">
        <v>780</v>
      </c>
      <c r="B32" s="8" t="n">
        <v>780</v>
      </c>
      <c r="C32" s="8" t="n">
        <v>0</v>
      </c>
      <c r="D32" s="8" t="n">
        <v>0</v>
      </c>
      <c r="E32" s="8" t="n">
        <v>1931.91</v>
      </c>
      <c r="F32" s="8" t="n">
        <v>1617.88</v>
      </c>
      <c r="G32" s="8" t="n">
        <v>-500</v>
      </c>
      <c r="H32" s="8" t="n">
        <v>-304.97</v>
      </c>
      <c r="I32" s="8" t="n">
        <v>211.38</v>
      </c>
      <c r="J32" s="8" t="n">
        <v>1022.28</v>
      </c>
      <c r="K32" s="9" t="n">
        <v>0.9314</v>
      </c>
      <c r="L32" s="9" t="n">
        <v>4.9146</v>
      </c>
      <c r="M32" s="10" t="n">
        <f aca="false">((ref_diam+offset_diam)/2)/(12*3.281)</f>
        <v>0.761962816214569</v>
      </c>
      <c r="N32" s="8"/>
      <c r="O32" s="8" t="n">
        <f aca="false">(J32-M32-surface_margin)/(scaling_factor*(SQRT(K32^2+L32^2+sigma_pa^2)))</f>
        <v>58.0418096776525</v>
      </c>
    </row>
    <row r="33" customFormat="false" ht="15" hidden="false" customHeight="false" outlineLevel="0" collapsed="false">
      <c r="A33" s="0" t="n">
        <v>810</v>
      </c>
      <c r="B33" s="8" t="n">
        <v>810</v>
      </c>
      <c r="C33" s="8" t="n">
        <v>0</v>
      </c>
      <c r="D33" s="8" t="n">
        <v>0</v>
      </c>
      <c r="E33" s="8" t="n">
        <v>1942.17</v>
      </c>
      <c r="F33" s="8" t="n">
        <v>1621.39</v>
      </c>
      <c r="G33" s="8" t="n">
        <v>-500</v>
      </c>
      <c r="H33" s="8" t="n">
        <v>-295.32</v>
      </c>
      <c r="I33" s="8" t="n">
        <v>210.568</v>
      </c>
      <c r="J33" s="8" t="n">
        <v>997.79</v>
      </c>
      <c r="K33" s="9" t="n">
        <v>0.974</v>
      </c>
      <c r="L33" s="9" t="n">
        <v>5.0736</v>
      </c>
      <c r="M33" s="10" t="n">
        <f aca="false">((ref_diam+offset_diam)/2)/(12*3.281)</f>
        <v>0.761962816214569</v>
      </c>
      <c r="N33" s="8"/>
      <c r="O33" s="8" t="n">
        <f aca="false">(J33-M33-surface_margin)/(scaling_factor*(SQRT(K33^2+L33^2+sigma_pa^2)))</f>
        <v>54.8667310097618</v>
      </c>
    </row>
    <row r="34" customFormat="false" ht="15" hidden="false" customHeight="false" outlineLevel="0" collapsed="false">
      <c r="A34" s="0" t="n">
        <v>840</v>
      </c>
      <c r="B34" s="8" t="n">
        <v>840</v>
      </c>
      <c r="C34" s="8" t="n">
        <v>0</v>
      </c>
      <c r="D34" s="8" t="n">
        <v>0</v>
      </c>
      <c r="E34" s="8" t="n">
        <v>1952.43</v>
      </c>
      <c r="F34" s="8" t="n">
        <v>1624.9</v>
      </c>
      <c r="G34" s="8" t="n">
        <v>-500</v>
      </c>
      <c r="H34" s="8" t="n">
        <v>-285.68</v>
      </c>
      <c r="I34" s="8" t="n">
        <v>209.742</v>
      </c>
      <c r="J34" s="8" t="n">
        <v>973.49</v>
      </c>
      <c r="K34" s="9" t="n">
        <v>1.0182</v>
      </c>
      <c r="L34" s="9" t="n">
        <v>5.2398</v>
      </c>
      <c r="M34" s="10" t="n">
        <f aca="false">((ref_diam+offset_diam)/2)/(12*3.281)</f>
        <v>0.761962816214569</v>
      </c>
      <c r="N34" s="8"/>
      <c r="O34" s="8" t="n">
        <f aca="false">(J34-M34-surface_margin)/(scaling_factor*(SQRT(K34^2+L34^2+sigma_pa^2)))</f>
        <v>51.8237884186677</v>
      </c>
    </row>
    <row r="35" customFormat="false" ht="15" hidden="false" customHeight="false" outlineLevel="0" collapsed="false">
      <c r="A35" s="0" t="n">
        <v>870</v>
      </c>
      <c r="B35" s="8" t="n">
        <v>870</v>
      </c>
      <c r="C35" s="8" t="n">
        <v>0</v>
      </c>
      <c r="D35" s="8" t="n">
        <v>0</v>
      </c>
      <c r="E35" s="8" t="n">
        <v>1962.7</v>
      </c>
      <c r="F35" s="8" t="n">
        <v>1628.41</v>
      </c>
      <c r="G35" s="8" t="n">
        <v>-500</v>
      </c>
      <c r="H35" s="8" t="n">
        <v>-276.04</v>
      </c>
      <c r="I35" s="8" t="n">
        <v>208.902</v>
      </c>
      <c r="J35" s="8" t="n">
        <v>949.41</v>
      </c>
      <c r="K35" s="9" t="n">
        <v>1.0641</v>
      </c>
      <c r="L35" s="9" t="n">
        <v>5.4141</v>
      </c>
      <c r="M35" s="10" t="n">
        <f aca="false">((ref_diam+offset_diam)/2)/(12*3.281)</f>
        <v>0.761962816214569</v>
      </c>
      <c r="N35" s="8"/>
      <c r="O35" s="8" t="n">
        <f aca="false">(J35-M35-surface_margin)/(scaling_factor*(SQRT(K35^2+L35^2+sigma_pa^2)))</f>
        <v>48.9065906887032</v>
      </c>
    </row>
    <row r="36" customFormat="false" ht="15" hidden="false" customHeight="false" outlineLevel="0" collapsed="false">
      <c r="A36" s="0" t="n">
        <v>900</v>
      </c>
      <c r="B36" s="8" t="n">
        <v>900</v>
      </c>
      <c r="C36" s="8" t="n">
        <v>0</v>
      </c>
      <c r="D36" s="8" t="n">
        <v>0</v>
      </c>
      <c r="E36" s="8" t="n">
        <v>1972.96</v>
      </c>
      <c r="F36" s="8" t="n">
        <v>1631.92</v>
      </c>
      <c r="G36" s="8" t="n">
        <v>-500</v>
      </c>
      <c r="H36" s="8" t="n">
        <v>-266.4</v>
      </c>
      <c r="I36" s="8" t="n">
        <v>208.048</v>
      </c>
      <c r="J36" s="8" t="n">
        <v>925.57</v>
      </c>
      <c r="K36" s="9" t="n">
        <v>1.1117</v>
      </c>
      <c r="L36" s="9" t="n">
        <v>5.5963</v>
      </c>
      <c r="M36" s="10" t="n">
        <f aca="false">((ref_diam+offset_diam)/2)/(12*3.281)</f>
        <v>0.761962816214569</v>
      </c>
      <c r="N36" s="8"/>
      <c r="O36" s="8" t="n">
        <f aca="false">(J36-M36-surface_margin)/(scaling_factor*(SQRT(K36^2+L36^2+sigma_pa^2)))</f>
        <v>46.1186156431833</v>
      </c>
    </row>
    <row r="37" customFormat="false" ht="15" hidden="false" customHeight="false" outlineLevel="0" collapsed="false">
      <c r="A37" s="0" t="n">
        <v>930</v>
      </c>
      <c r="B37" s="8" t="n">
        <v>930</v>
      </c>
      <c r="C37" s="8" t="n">
        <v>0</v>
      </c>
      <c r="D37" s="8" t="n">
        <v>0</v>
      </c>
      <c r="E37" s="8" t="n">
        <v>1983.22</v>
      </c>
      <c r="F37" s="8" t="n">
        <v>1635.43</v>
      </c>
      <c r="G37" s="8" t="n">
        <v>-500</v>
      </c>
      <c r="H37" s="8" t="n">
        <v>-256.76</v>
      </c>
      <c r="I37" s="8" t="n">
        <v>207.181</v>
      </c>
      <c r="J37" s="8" t="n">
        <v>901.97</v>
      </c>
      <c r="K37" s="9" t="n">
        <v>1.1612</v>
      </c>
      <c r="L37" s="9" t="n">
        <v>5.7871</v>
      </c>
      <c r="M37" s="10" t="n">
        <f aca="false">((ref_diam+offset_diam)/2)/(12*3.281)</f>
        <v>0.761962816214569</v>
      </c>
      <c r="N37" s="8"/>
      <c r="O37" s="8" t="n">
        <f aca="false">(J37-M37-surface_margin)/(scaling_factor*(SQRT(K37^2+L37^2+sigma_pa^2)))</f>
        <v>43.4537705489124</v>
      </c>
    </row>
    <row r="38" customFormat="false" ht="15" hidden="false" customHeight="false" outlineLevel="0" collapsed="false">
      <c r="A38" s="0" t="n">
        <v>960</v>
      </c>
      <c r="B38" s="8" t="n">
        <v>960</v>
      </c>
      <c r="C38" s="8" t="n">
        <v>0</v>
      </c>
      <c r="D38" s="8" t="n">
        <v>0</v>
      </c>
      <c r="E38" s="8" t="n">
        <v>1993.48</v>
      </c>
      <c r="F38" s="8" t="n">
        <v>1638.94</v>
      </c>
      <c r="G38" s="8" t="n">
        <v>-500</v>
      </c>
      <c r="H38" s="8" t="n">
        <v>-247.11</v>
      </c>
      <c r="I38" s="8" t="n">
        <v>206.3</v>
      </c>
      <c r="J38" s="8" t="n">
        <v>878.65</v>
      </c>
      <c r="K38" s="9" t="n">
        <v>1.2125</v>
      </c>
      <c r="L38" s="9" t="n">
        <v>5.9872</v>
      </c>
      <c r="M38" s="10" t="n">
        <f aca="false">((ref_diam+offset_diam)/2)/(12*3.281)</f>
        <v>0.761962816214569</v>
      </c>
      <c r="N38" s="8"/>
      <c r="O38" s="8" t="n">
        <f aca="false">(J38-M38-surface_margin)/(scaling_factor*(SQRT(K38^2+L38^2+sigma_pa^2)))</f>
        <v>40.9092022591181</v>
      </c>
    </row>
    <row r="39" customFormat="false" ht="15" hidden="false" customHeight="false" outlineLevel="0" collapsed="false">
      <c r="A39" s="0" t="n">
        <v>990</v>
      </c>
      <c r="B39" s="8" t="n">
        <v>990</v>
      </c>
      <c r="C39" s="8" t="n">
        <v>0</v>
      </c>
      <c r="D39" s="8" t="n">
        <v>0</v>
      </c>
      <c r="E39" s="8" t="n">
        <v>2003.74</v>
      </c>
      <c r="F39" s="8" t="n">
        <v>1642.45</v>
      </c>
      <c r="G39" s="8" t="n">
        <v>-500</v>
      </c>
      <c r="H39" s="8" t="n">
        <v>-237.47</v>
      </c>
      <c r="I39" s="8" t="n">
        <v>205.405</v>
      </c>
      <c r="J39" s="8" t="n">
        <v>855.62</v>
      </c>
      <c r="K39" s="9" t="n">
        <v>1.2659</v>
      </c>
      <c r="L39" s="9" t="n">
        <v>6.1965</v>
      </c>
      <c r="M39" s="10" t="n">
        <f aca="false">((ref_diam+offset_diam)/2)/(12*3.281)</f>
        <v>0.761962816214569</v>
      </c>
      <c r="N39" s="8"/>
      <c r="O39" s="8" t="n">
        <f aca="false">(J39-M39-surface_margin)/(scaling_factor*(SQRT(K39^2+L39^2+sigma_pa^2)))</f>
        <v>38.4853420356381</v>
      </c>
    </row>
    <row r="40" customFormat="false" ht="15" hidden="false" customHeight="false" outlineLevel="0" collapsed="false">
      <c r="A40" s="0" t="n">
        <v>1020</v>
      </c>
      <c r="B40" s="8" t="n">
        <v>1020</v>
      </c>
      <c r="C40" s="8" t="n">
        <v>-0.35</v>
      </c>
      <c r="D40" s="8" t="n">
        <v>0</v>
      </c>
      <c r="E40" s="8" t="n">
        <v>2014</v>
      </c>
      <c r="F40" s="8" t="n">
        <v>1645.96</v>
      </c>
      <c r="G40" s="8" t="n">
        <v>-500</v>
      </c>
      <c r="H40" s="8" t="n">
        <v>-227.83</v>
      </c>
      <c r="I40" s="8" t="n">
        <v>204.512</v>
      </c>
      <c r="J40" s="8" t="n">
        <v>832.7</v>
      </c>
      <c r="K40" s="9" t="n">
        <v>1.3196</v>
      </c>
      <c r="L40" s="9" t="n">
        <v>6.4136</v>
      </c>
      <c r="M40" s="10" t="n">
        <f aca="false">((ref_diam+offset_diam)/2)/(12*3.281)</f>
        <v>0.761962816214569</v>
      </c>
      <c r="N40" s="8"/>
      <c r="O40" s="8" t="n">
        <f aca="false">(J40-M40-surface_margin)/(scaling_factor*(SQRT(K40^2+L40^2+sigma_pa^2)))</f>
        <v>36.1825090378585</v>
      </c>
    </row>
    <row r="41" customFormat="false" ht="15" hidden="false" customHeight="false" outlineLevel="0" collapsed="false">
      <c r="A41" s="0" t="n">
        <v>1050</v>
      </c>
      <c r="B41" s="8" t="n">
        <v>1049.97</v>
      </c>
      <c r="C41" s="8" t="n">
        <v>-1.57</v>
      </c>
      <c r="D41" s="8" t="n">
        <v>0</v>
      </c>
      <c r="E41" s="8" t="n">
        <v>2024.25</v>
      </c>
      <c r="F41" s="8" t="n">
        <v>1649.47</v>
      </c>
      <c r="G41" s="8" t="n">
        <v>-500</v>
      </c>
      <c r="H41" s="8" t="n">
        <v>-218.2</v>
      </c>
      <c r="I41" s="8" t="n">
        <v>203.642</v>
      </c>
      <c r="J41" s="8" t="n">
        <v>809.59</v>
      </c>
      <c r="K41" s="9" t="n">
        <v>1.373</v>
      </c>
      <c r="L41" s="9" t="n">
        <v>6.6351</v>
      </c>
      <c r="M41" s="10" t="n">
        <f aca="false">((ref_diam+offset_diam)/2)/(12*3.281)</f>
        <v>0.761962816214569</v>
      </c>
      <c r="N41" s="8"/>
      <c r="O41" s="8" t="n">
        <f aca="false">(J41-M41-surface_margin)/(scaling_factor*(SQRT(K41^2+L41^2+sigma_pa^2)))</f>
        <v>34.0013092804256</v>
      </c>
    </row>
    <row r="42" customFormat="false" ht="15" hidden="false" customHeight="false" outlineLevel="0" collapsed="false">
      <c r="A42" s="0" t="n">
        <v>1080</v>
      </c>
      <c r="B42" s="8" t="n">
        <v>1079.88</v>
      </c>
      <c r="C42" s="8" t="n">
        <v>-3.83</v>
      </c>
      <c r="D42" s="8" t="n">
        <v>0</v>
      </c>
      <c r="E42" s="8" t="n">
        <v>2034.48</v>
      </c>
      <c r="F42" s="8" t="n">
        <v>1652.96</v>
      </c>
      <c r="G42" s="8" t="n">
        <v>-500</v>
      </c>
      <c r="H42" s="8" t="n">
        <v>-208.58</v>
      </c>
      <c r="I42" s="8" t="n">
        <v>202.801</v>
      </c>
      <c r="J42" s="8" t="n">
        <v>786.2</v>
      </c>
      <c r="K42" s="9" t="n">
        <v>1.4267</v>
      </c>
      <c r="L42" s="9" t="n">
        <v>6.8596</v>
      </c>
      <c r="M42" s="10" t="n">
        <f aca="false">((ref_diam+offset_diam)/2)/(12*3.281)</f>
        <v>0.761962816214569</v>
      </c>
      <c r="N42" s="8"/>
      <c r="O42" s="8" t="n">
        <f aca="false">(J42-M42-surface_margin)/(scaling_factor*(SQRT(K42^2+L42^2+sigma_pa^2)))</f>
        <v>31.9359784980958</v>
      </c>
    </row>
    <row r="43" customFormat="false" ht="15" hidden="false" customHeight="false" outlineLevel="0" collapsed="false">
      <c r="A43" s="0" t="n">
        <v>1110</v>
      </c>
      <c r="B43" s="8" t="n">
        <v>1109.7</v>
      </c>
      <c r="C43" s="8" t="n">
        <v>-7.14</v>
      </c>
      <c r="D43" s="8" t="n">
        <v>0</v>
      </c>
      <c r="E43" s="8" t="n">
        <v>2044.68</v>
      </c>
      <c r="F43" s="8" t="n">
        <v>1656.45</v>
      </c>
      <c r="G43" s="8" t="n">
        <v>-500</v>
      </c>
      <c r="H43" s="8" t="n">
        <v>-199</v>
      </c>
      <c r="I43" s="8" t="n">
        <v>201.987</v>
      </c>
      <c r="J43" s="8" t="n">
        <v>762.53</v>
      </c>
      <c r="K43" s="9" t="n">
        <v>1.4806</v>
      </c>
      <c r="L43" s="9" t="n">
        <v>7.087</v>
      </c>
      <c r="M43" s="10" t="n">
        <f aca="false">((ref_diam+offset_diam)/2)/(12*3.281)</f>
        <v>0.761962816214569</v>
      </c>
      <c r="N43" s="8"/>
      <c r="O43" s="8" t="n">
        <f aca="false">(J43-M43-surface_margin)/(scaling_factor*(SQRT(K43^2+L43^2+sigma_pa^2)))</f>
        <v>29.9785946891309</v>
      </c>
    </row>
    <row r="44" customFormat="false" ht="15" hidden="false" customHeight="false" outlineLevel="0" collapsed="false">
      <c r="A44" s="0" t="n">
        <v>1140</v>
      </c>
      <c r="B44" s="8" t="n">
        <v>1139.38</v>
      </c>
      <c r="C44" s="8" t="n">
        <v>-11.49</v>
      </c>
      <c r="D44" s="8" t="n">
        <v>0</v>
      </c>
      <c r="E44" s="8" t="n">
        <v>2054.83</v>
      </c>
      <c r="F44" s="8" t="n">
        <v>1659.92</v>
      </c>
      <c r="G44" s="8" t="n">
        <v>-500</v>
      </c>
      <c r="H44" s="8" t="n">
        <v>-189.46</v>
      </c>
      <c r="I44" s="8" t="n">
        <v>201.198</v>
      </c>
      <c r="J44" s="8" t="n">
        <v>738.58</v>
      </c>
      <c r="K44" s="9" t="n">
        <v>1.5346</v>
      </c>
      <c r="L44" s="9" t="n">
        <v>7.317</v>
      </c>
      <c r="M44" s="10" t="n">
        <f aca="false">((ref_diam+offset_diam)/2)/(12*3.281)</f>
        <v>0.761962816214569</v>
      </c>
      <c r="N44" s="8"/>
      <c r="O44" s="8" t="n">
        <f aca="false">(J44-M44-surface_margin)/(scaling_factor*(SQRT(K44^2+L44^2+sigma_pa^2)))</f>
        <v>28.1225639962978</v>
      </c>
    </row>
    <row r="45" customFormat="false" ht="15" hidden="false" customHeight="false" outlineLevel="0" collapsed="false">
      <c r="A45" s="0" t="n">
        <v>1170</v>
      </c>
      <c r="B45" s="8" t="n">
        <v>1168.89</v>
      </c>
      <c r="C45" s="8" t="n">
        <v>-16.87</v>
      </c>
      <c r="D45" s="8" t="n">
        <v>0</v>
      </c>
      <c r="E45" s="8" t="n">
        <v>2064.92</v>
      </c>
      <c r="F45" s="8" t="n">
        <v>1663.38</v>
      </c>
      <c r="G45" s="8" t="n">
        <v>-500</v>
      </c>
      <c r="H45" s="8" t="n">
        <v>-179.98</v>
      </c>
      <c r="I45" s="8" t="n">
        <v>200.431</v>
      </c>
      <c r="J45" s="8" t="n">
        <v>714.37</v>
      </c>
      <c r="K45" s="9" t="n">
        <v>1.5887</v>
      </c>
      <c r="L45" s="9" t="n">
        <v>7.5492</v>
      </c>
      <c r="M45" s="10" t="n">
        <f aca="false">((ref_diam+offset_diam)/2)/(12*3.281)</f>
        <v>0.761962816214569</v>
      </c>
      <c r="N45" s="8"/>
      <c r="O45" s="8" t="n">
        <f aca="false">(J45-M45-surface_margin)/(scaling_factor*(SQRT(K45^2+L45^2+sigma_pa^2)))</f>
        <v>26.3625753225363</v>
      </c>
    </row>
    <row r="46" customFormat="false" ht="15" hidden="false" customHeight="false" outlineLevel="0" collapsed="false">
      <c r="A46" s="0" t="n">
        <v>1200</v>
      </c>
      <c r="B46" s="8" t="n">
        <v>1198.2</v>
      </c>
      <c r="C46" s="8" t="n">
        <v>-23.27</v>
      </c>
      <c r="D46" s="8" t="n">
        <v>0</v>
      </c>
      <c r="E46" s="8" t="n">
        <v>2074.95</v>
      </c>
      <c r="F46" s="8" t="n">
        <v>1666.8</v>
      </c>
      <c r="G46" s="8" t="n">
        <v>-500</v>
      </c>
      <c r="H46" s="8" t="n">
        <v>-170.56</v>
      </c>
      <c r="I46" s="8" t="n">
        <v>199.686</v>
      </c>
      <c r="J46" s="8" t="n">
        <v>689.89</v>
      </c>
      <c r="K46" s="9" t="n">
        <v>1.6429</v>
      </c>
      <c r="L46" s="9" t="n">
        <v>7.7835</v>
      </c>
      <c r="M46" s="10" t="n">
        <f aca="false">((ref_diam+offset_diam)/2)/(12*3.281)</f>
        <v>0.761962816214569</v>
      </c>
      <c r="N46" s="8"/>
      <c r="O46" s="8" t="n">
        <f aca="false">(J46-M46-surface_margin)/(scaling_factor*(SQRT(K46^2+L46^2+sigma_pa^2)))</f>
        <v>24.6914464962018</v>
      </c>
    </row>
    <row r="47" customFormat="false" ht="15" hidden="false" customHeight="false" outlineLevel="0" collapsed="false">
      <c r="A47" s="0" t="n">
        <v>1230</v>
      </c>
      <c r="B47" s="8" t="n">
        <v>1227.27</v>
      </c>
      <c r="C47" s="8" t="n">
        <v>-30.7</v>
      </c>
      <c r="D47" s="8" t="n">
        <v>0</v>
      </c>
      <c r="E47" s="8" t="n">
        <v>2084.89</v>
      </c>
      <c r="F47" s="8" t="n">
        <v>1670.2</v>
      </c>
      <c r="G47" s="8" t="n">
        <v>-500</v>
      </c>
      <c r="H47" s="8" t="n">
        <v>-161.22</v>
      </c>
      <c r="I47" s="8" t="n">
        <v>198.959</v>
      </c>
      <c r="J47" s="8" t="n">
        <v>665.16</v>
      </c>
      <c r="K47" s="9" t="n">
        <v>1.6972</v>
      </c>
      <c r="L47" s="9" t="n">
        <v>8.0198</v>
      </c>
      <c r="M47" s="10" t="n">
        <f aca="false">((ref_diam+offset_diam)/2)/(12*3.281)</f>
        <v>0.761962816214569</v>
      </c>
      <c r="N47" s="8"/>
      <c r="O47" s="8" t="n">
        <f aca="false">(J47-M47-surface_margin)/(scaling_factor*(SQRT(K47^2+L47^2+sigma_pa^2)))</f>
        <v>23.1036525534778</v>
      </c>
    </row>
    <row r="48" customFormat="false" ht="15" hidden="false" customHeight="false" outlineLevel="0" collapsed="false">
      <c r="A48" s="0" t="n">
        <v>1260</v>
      </c>
      <c r="B48" s="8" t="n">
        <v>1256.05</v>
      </c>
      <c r="C48" s="8" t="n">
        <v>-39.13</v>
      </c>
      <c r="D48" s="8" t="n">
        <v>0</v>
      </c>
      <c r="E48" s="8" t="n">
        <v>2094.73</v>
      </c>
      <c r="F48" s="8" t="n">
        <v>1673.57</v>
      </c>
      <c r="G48" s="8" t="n">
        <v>-500</v>
      </c>
      <c r="H48" s="8" t="n">
        <v>-151.96</v>
      </c>
      <c r="I48" s="8" t="n">
        <v>198.249</v>
      </c>
      <c r="J48" s="8" t="n">
        <v>640.17</v>
      </c>
      <c r="K48" s="9" t="n">
        <v>1.7518</v>
      </c>
      <c r="L48" s="9" t="n">
        <v>8.2576</v>
      </c>
      <c r="M48" s="10" t="n">
        <f aca="false">((ref_diam+offset_diam)/2)/(12*3.281)</f>
        <v>0.761962816214569</v>
      </c>
      <c r="N48" s="8"/>
      <c r="O48" s="8" t="n">
        <f aca="false">(J48-M48-surface_margin)/(scaling_factor*(SQRT(K48^2+L48^2+sigma_pa^2)))</f>
        <v>21.5939793390041</v>
      </c>
    </row>
    <row r="49" customFormat="false" ht="15" hidden="false" customHeight="false" outlineLevel="0" collapsed="false">
      <c r="A49" s="0" t="n">
        <v>1290</v>
      </c>
      <c r="B49" s="8" t="n">
        <v>1284.53</v>
      </c>
      <c r="C49" s="8" t="n">
        <v>-48.57</v>
      </c>
      <c r="D49" s="8" t="n">
        <v>0</v>
      </c>
      <c r="E49" s="8" t="n">
        <v>2104.47</v>
      </c>
      <c r="F49" s="8" t="n">
        <v>1676.9</v>
      </c>
      <c r="G49" s="8" t="n">
        <v>-500</v>
      </c>
      <c r="H49" s="8" t="n">
        <v>-142.81</v>
      </c>
      <c r="I49" s="8" t="n">
        <v>197.555</v>
      </c>
      <c r="J49" s="8" t="n">
        <v>614.94</v>
      </c>
      <c r="K49" s="9" t="n">
        <v>1.8065</v>
      </c>
      <c r="L49" s="9" t="n">
        <v>8.4968</v>
      </c>
      <c r="M49" s="10" t="n">
        <f aca="false">((ref_diam+offset_diam)/2)/(12*3.281)</f>
        <v>0.761962816214569</v>
      </c>
      <c r="N49" s="8"/>
      <c r="O49" s="8" t="n">
        <f aca="false">(J49-M49-surface_margin)/(scaling_factor*(SQRT(K49^2+L49^2+sigma_pa^2)))</f>
        <v>20.157661408051</v>
      </c>
    </row>
    <row r="50" customFormat="false" ht="15" hidden="false" customHeight="false" outlineLevel="0" collapsed="false">
      <c r="A50" s="0" t="n">
        <v>1320</v>
      </c>
      <c r="B50" s="8" t="n">
        <v>1312.66</v>
      </c>
      <c r="C50" s="8" t="n">
        <v>-58.99</v>
      </c>
      <c r="D50" s="8" t="n">
        <v>0</v>
      </c>
      <c r="E50" s="8" t="n">
        <v>2114.09</v>
      </c>
      <c r="F50" s="8" t="n">
        <v>1680.19</v>
      </c>
      <c r="G50" s="8" t="n">
        <v>-500</v>
      </c>
      <c r="H50" s="8" t="n">
        <v>-133.77</v>
      </c>
      <c r="I50" s="8" t="n">
        <v>196.874</v>
      </c>
      <c r="J50" s="8" t="n">
        <v>589.46</v>
      </c>
      <c r="K50" s="9" t="n">
        <v>1.8615</v>
      </c>
      <c r="L50" s="9" t="n">
        <v>8.7372</v>
      </c>
      <c r="M50" s="10" t="n">
        <f aca="false">((ref_diam+offset_diam)/2)/(12*3.281)</f>
        <v>0.761962816214569</v>
      </c>
      <c r="N50" s="8"/>
      <c r="O50" s="8" t="n">
        <f aca="false">(J50-M50-surface_margin)/(scaling_factor*(SQRT(K50^2+L50^2+sigma_pa^2)))</f>
        <v>18.7893635700864</v>
      </c>
    </row>
    <row r="51" customFormat="false" ht="15" hidden="false" customHeight="false" outlineLevel="0" collapsed="false">
      <c r="A51" s="0" t="n">
        <v>1350</v>
      </c>
      <c r="B51" s="8" t="n">
        <v>1340.41</v>
      </c>
      <c r="C51" s="8" t="n">
        <v>-70.38</v>
      </c>
      <c r="D51" s="8" t="n">
        <v>0</v>
      </c>
      <c r="E51" s="8" t="n">
        <v>2123.58</v>
      </c>
      <c r="F51" s="8" t="n">
        <v>1683.44</v>
      </c>
      <c r="G51" s="8" t="n">
        <v>-500</v>
      </c>
      <c r="H51" s="8" t="n">
        <v>-124.85</v>
      </c>
      <c r="I51" s="8" t="n">
        <v>196.205</v>
      </c>
      <c r="J51" s="8" t="n">
        <v>563.76</v>
      </c>
      <c r="K51" s="9" t="n">
        <v>1.9168</v>
      </c>
      <c r="L51" s="9" t="n">
        <v>8.9786</v>
      </c>
      <c r="M51" s="10" t="n">
        <f aca="false">((ref_diam+offset_diam)/2)/(12*3.281)</f>
        <v>0.761962816214569</v>
      </c>
      <c r="N51" s="8"/>
      <c r="O51" s="8" t="n">
        <f aca="false">(J51-M51-surface_margin)/(scaling_factor*(SQRT(K51^2+L51^2+sigma_pa^2)))</f>
        <v>17.4854907649589</v>
      </c>
    </row>
    <row r="52" customFormat="false" ht="15" hidden="false" customHeight="false" outlineLevel="0" collapsed="false">
      <c r="A52" s="0" t="n">
        <v>1380</v>
      </c>
      <c r="B52" s="8" t="n">
        <v>1367.74</v>
      </c>
      <c r="C52" s="8" t="n">
        <v>-82.74</v>
      </c>
      <c r="D52" s="8" t="n">
        <v>0</v>
      </c>
      <c r="E52" s="8" t="n">
        <v>2132.93</v>
      </c>
      <c r="F52" s="8" t="n">
        <v>1686.64</v>
      </c>
      <c r="G52" s="8" t="n">
        <v>-500</v>
      </c>
      <c r="H52" s="8" t="n">
        <v>-116.07</v>
      </c>
      <c r="I52" s="8" t="n">
        <v>195.545</v>
      </c>
      <c r="J52" s="8" t="n">
        <v>537.84</v>
      </c>
      <c r="K52" s="9" t="n">
        <v>1.9723</v>
      </c>
      <c r="L52" s="9" t="n">
        <v>9.2208</v>
      </c>
      <c r="M52" s="10" t="n">
        <f aca="false">((ref_diam+offset_diam)/2)/(12*3.281)</f>
        <v>0.761962816214569</v>
      </c>
      <c r="N52" s="8"/>
      <c r="O52" s="8" t="n">
        <f aca="false">(J52-M52-surface_margin)/(scaling_factor*(SQRT(K52^2+L52^2+sigma_pa^2)))</f>
        <v>16.2417965203978</v>
      </c>
    </row>
    <row r="53" customFormat="false" ht="15" hidden="false" customHeight="false" outlineLevel="0" collapsed="false">
      <c r="A53" s="0" t="n">
        <v>1410</v>
      </c>
      <c r="B53" s="8" t="n">
        <v>1394.63</v>
      </c>
      <c r="C53" s="8" t="n">
        <v>-96.05</v>
      </c>
      <c r="D53" s="8" t="n">
        <v>0</v>
      </c>
      <c r="E53" s="8" t="n">
        <v>2142.13</v>
      </c>
      <c r="F53" s="8" t="n">
        <v>1689.78</v>
      </c>
      <c r="G53" s="8" t="n">
        <v>-500</v>
      </c>
      <c r="H53" s="8" t="n">
        <v>-107.43</v>
      </c>
      <c r="I53" s="8" t="n">
        <v>194.893</v>
      </c>
      <c r="J53" s="8" t="n">
        <v>511.7</v>
      </c>
      <c r="K53" s="9" t="n">
        <v>2.0283</v>
      </c>
      <c r="L53" s="9" t="n">
        <v>9.4639</v>
      </c>
      <c r="M53" s="10" t="n">
        <f aca="false">((ref_diam+offset_diam)/2)/(12*3.281)</f>
        <v>0.761962816214569</v>
      </c>
      <c r="N53" s="8"/>
      <c r="O53" s="8" t="n">
        <f aca="false">(J53-M53-surface_margin)/(scaling_factor*(SQRT(K53^2+L53^2+sigma_pa^2)))</f>
        <v>15.0537373408064</v>
      </c>
    </row>
    <row r="54" customFormat="false" ht="15" hidden="false" customHeight="false" outlineLevel="0" collapsed="false">
      <c r="A54" s="0" t="n">
        <v>1440</v>
      </c>
      <c r="B54" s="8" t="n">
        <v>1421.03</v>
      </c>
      <c r="C54" s="8" t="n">
        <v>-110.29</v>
      </c>
      <c r="D54" s="8" t="n">
        <v>0</v>
      </c>
      <c r="E54" s="8" t="n">
        <v>2151.16</v>
      </c>
      <c r="F54" s="8" t="n">
        <v>1692.87</v>
      </c>
      <c r="G54" s="8" t="n">
        <v>-500</v>
      </c>
      <c r="H54" s="8" t="n">
        <v>-98.94</v>
      </c>
      <c r="I54" s="8" t="n">
        <v>194.245</v>
      </c>
      <c r="J54" s="8" t="n">
        <v>485.35</v>
      </c>
      <c r="K54" s="9" t="n">
        <v>2.0846</v>
      </c>
      <c r="L54" s="9" t="n">
        <v>9.7074</v>
      </c>
      <c r="M54" s="10" t="n">
        <f aca="false">((ref_diam+offset_diam)/2)/(12*3.281)</f>
        <v>0.761962816214569</v>
      </c>
      <c r="N54" s="8"/>
      <c r="O54" s="8" t="n">
        <f aca="false">(J54-M54-surface_margin)/(scaling_factor*(SQRT(K54^2+L54^2+sigma_pa^2)))</f>
        <v>13.9185219511268</v>
      </c>
    </row>
    <row r="55" customFormat="false" ht="15" hidden="false" customHeight="false" outlineLevel="0" collapsed="false">
      <c r="A55" s="0" t="n">
        <v>1470</v>
      </c>
      <c r="B55" s="8" t="n">
        <v>1446.93</v>
      </c>
      <c r="C55" s="8" t="n">
        <v>-125.43</v>
      </c>
      <c r="D55" s="8" t="n">
        <v>0</v>
      </c>
      <c r="E55" s="8" t="n">
        <v>2160.02</v>
      </c>
      <c r="F55" s="8" t="n">
        <v>1695.9</v>
      </c>
      <c r="G55" s="8" t="n">
        <v>-500</v>
      </c>
      <c r="H55" s="8" t="n">
        <v>-90.62</v>
      </c>
      <c r="I55" s="8" t="n">
        <v>193.6</v>
      </c>
      <c r="J55" s="8" t="n">
        <v>458.8</v>
      </c>
      <c r="K55" s="9" t="n">
        <v>2.1414</v>
      </c>
      <c r="L55" s="9" t="n">
        <v>9.9515</v>
      </c>
      <c r="M55" s="10" t="n">
        <f aca="false">((ref_diam+offset_diam)/2)/(12*3.281)</f>
        <v>0.761962816214569</v>
      </c>
      <c r="N55" s="8"/>
      <c r="O55" s="8" t="n">
        <f aca="false">(J55-M55-surface_margin)/(scaling_factor*(SQRT(K55^2+L55^2+sigma_pa^2)))</f>
        <v>12.8324088015472</v>
      </c>
    </row>
    <row r="56" customFormat="false" ht="15" hidden="false" customHeight="false" outlineLevel="0" collapsed="false">
      <c r="A56" s="0" t="n">
        <v>1500</v>
      </c>
      <c r="B56" s="8" t="n">
        <v>1472.28</v>
      </c>
      <c r="C56" s="8" t="n">
        <v>-141.48</v>
      </c>
      <c r="D56" s="8" t="n">
        <v>0</v>
      </c>
      <c r="E56" s="8" t="n">
        <v>2168.69</v>
      </c>
      <c r="F56" s="8" t="n">
        <v>1698.87</v>
      </c>
      <c r="G56" s="8" t="n">
        <v>-500</v>
      </c>
      <c r="H56" s="8" t="n">
        <v>-82.47</v>
      </c>
      <c r="I56" s="8" t="n">
        <v>192.955</v>
      </c>
      <c r="J56" s="8" t="n">
        <v>432.07</v>
      </c>
      <c r="K56" s="9" t="n">
        <v>2.1987</v>
      </c>
      <c r="L56" s="9" t="n">
        <v>10.1963</v>
      </c>
      <c r="M56" s="10" t="n">
        <f aca="false">((ref_diam+offset_diam)/2)/(12*3.281)</f>
        <v>0.761962816214569</v>
      </c>
      <c r="N56" s="8"/>
      <c r="O56" s="8" t="n">
        <f aca="false">(J56-M56-surface_margin)/(scaling_factor*(SQRT(K56^2+L56^2+sigma_pa^2)))</f>
        <v>11.7925261589459</v>
      </c>
    </row>
    <row r="57" customFormat="false" ht="15" hidden="false" customHeight="false" outlineLevel="0" collapsed="false">
      <c r="A57" s="0" t="n">
        <v>1530</v>
      </c>
      <c r="B57" s="8" t="n">
        <v>1497.05</v>
      </c>
      <c r="C57" s="8" t="n">
        <v>-158.39</v>
      </c>
      <c r="D57" s="8" t="n">
        <v>0</v>
      </c>
      <c r="E57" s="8" t="n">
        <v>2177.16</v>
      </c>
      <c r="F57" s="8" t="n">
        <v>1701.76</v>
      </c>
      <c r="G57" s="8" t="n">
        <v>-500</v>
      </c>
      <c r="H57" s="8" t="n">
        <v>-74.51</v>
      </c>
      <c r="I57" s="8" t="n">
        <v>192.305</v>
      </c>
      <c r="J57" s="8" t="n">
        <v>405.16</v>
      </c>
      <c r="K57" s="9" t="n">
        <v>2.2566</v>
      </c>
      <c r="L57" s="9" t="n">
        <v>10.4417</v>
      </c>
      <c r="M57" s="10" t="n">
        <f aca="false">((ref_diam+offset_diam)/2)/(12*3.281)</f>
        <v>0.761962816214569</v>
      </c>
      <c r="N57" s="8"/>
      <c r="O57" s="8" t="n">
        <f aca="false">(J57-M57-surface_margin)/(scaling_factor*(SQRT(K57^2+L57^2+sigma_pa^2)))</f>
        <v>10.7959306781917</v>
      </c>
    </row>
    <row r="58" customFormat="false" ht="15" hidden="false" customHeight="false" outlineLevel="0" collapsed="false">
      <c r="A58" s="0" t="n">
        <v>1560</v>
      </c>
      <c r="B58" s="8" t="n">
        <v>1521.22</v>
      </c>
      <c r="C58" s="8" t="n">
        <v>-176.17</v>
      </c>
      <c r="D58" s="8" t="n">
        <v>0</v>
      </c>
      <c r="E58" s="8" t="n">
        <v>2185.42</v>
      </c>
      <c r="F58" s="8" t="n">
        <v>1704.59</v>
      </c>
      <c r="G58" s="8" t="n">
        <v>-500</v>
      </c>
      <c r="H58" s="8" t="n">
        <v>-66.74</v>
      </c>
      <c r="I58" s="8" t="n">
        <v>191.646</v>
      </c>
      <c r="J58" s="8" t="n">
        <v>378.09</v>
      </c>
      <c r="K58" s="9" t="n">
        <v>2.3153</v>
      </c>
      <c r="L58" s="9" t="n">
        <v>10.6879</v>
      </c>
      <c r="M58" s="10" t="n">
        <f aca="false">((ref_diam+offset_diam)/2)/(12*3.281)</f>
        <v>0.761962816214569</v>
      </c>
      <c r="N58" s="8"/>
      <c r="O58" s="8" t="n">
        <f aca="false">(J58-M58-surface_margin)/(scaling_factor*(SQRT(K58^2+L58^2+sigma_pa^2)))</f>
        <v>9.84014286740839</v>
      </c>
    </row>
    <row r="59" customFormat="false" ht="15" hidden="false" customHeight="false" outlineLevel="0" collapsed="false">
      <c r="A59" s="0" t="n">
        <v>1590</v>
      </c>
      <c r="B59" s="8" t="n">
        <v>1544.75</v>
      </c>
      <c r="C59" s="8" t="n">
        <v>-194.77</v>
      </c>
      <c r="D59" s="8" t="n">
        <v>0</v>
      </c>
      <c r="E59" s="8" t="n">
        <v>2193.47</v>
      </c>
      <c r="F59" s="8" t="n">
        <v>1707.34</v>
      </c>
      <c r="G59" s="8" t="n">
        <v>-500</v>
      </c>
      <c r="H59" s="8" t="n">
        <v>-59.18</v>
      </c>
      <c r="I59" s="8" t="n">
        <v>190.973</v>
      </c>
      <c r="J59" s="8" t="n">
        <v>350.86</v>
      </c>
      <c r="K59" s="9" t="n">
        <v>2.375</v>
      </c>
      <c r="L59" s="9" t="n">
        <v>10.9353</v>
      </c>
      <c r="M59" s="10" t="n">
        <f aca="false">((ref_diam+offset_diam)/2)/(12*3.281)</f>
        <v>0.761962816214569</v>
      </c>
      <c r="N59" s="8"/>
      <c r="O59" s="8" t="n">
        <f aca="false">(J59-M59-surface_margin)/(scaling_factor*(SQRT(K59^2+L59^2+sigma_pa^2)))</f>
        <v>8.92230228108582</v>
      </c>
    </row>
    <row r="60" customFormat="false" ht="15" hidden="false" customHeight="false" outlineLevel="0" collapsed="false">
      <c r="A60" s="0" t="n">
        <v>1620</v>
      </c>
      <c r="B60" s="8" t="n">
        <v>1567.62</v>
      </c>
      <c r="C60" s="8" t="n">
        <v>-214.19</v>
      </c>
      <c r="D60" s="8" t="n">
        <v>0</v>
      </c>
      <c r="E60" s="8" t="n">
        <v>2201.29</v>
      </c>
      <c r="F60" s="8" t="n">
        <v>1710.02</v>
      </c>
      <c r="G60" s="8" t="n">
        <v>-500</v>
      </c>
      <c r="H60" s="8" t="n">
        <v>-51.83</v>
      </c>
      <c r="I60" s="8" t="n">
        <v>190.278</v>
      </c>
      <c r="J60" s="8" t="n">
        <v>323.5</v>
      </c>
      <c r="K60" s="9" t="n">
        <v>2.4359</v>
      </c>
      <c r="L60" s="9" t="n">
        <v>11.1844</v>
      </c>
      <c r="M60" s="10" t="n">
        <f aca="false">((ref_diam+offset_diam)/2)/(12*3.281)</f>
        <v>0.761962816214569</v>
      </c>
      <c r="N60" s="8"/>
      <c r="O60" s="8" t="n">
        <f aca="false">(J60-M60-surface_margin)/(scaling_factor*(SQRT(K60^2+L60^2+sigma_pa^2)))</f>
        <v>8.04059492167128</v>
      </c>
    </row>
    <row r="61" customFormat="false" ht="15" hidden="false" customHeight="false" outlineLevel="0" collapsed="false">
      <c r="A61" s="0" t="n">
        <v>1650</v>
      </c>
      <c r="B61" s="8" t="n">
        <v>1589.79</v>
      </c>
      <c r="C61" s="8" t="n">
        <v>-234.39</v>
      </c>
      <c r="D61" s="8" t="n">
        <v>0</v>
      </c>
      <c r="E61" s="8" t="n">
        <v>2208.88</v>
      </c>
      <c r="F61" s="8" t="n">
        <v>1712.61</v>
      </c>
      <c r="G61" s="8" t="n">
        <v>-500</v>
      </c>
      <c r="H61" s="8" t="n">
        <v>-44.7</v>
      </c>
      <c r="I61" s="8" t="n">
        <v>189.553</v>
      </c>
      <c r="J61" s="8" t="n">
        <v>296.03</v>
      </c>
      <c r="K61" s="9" t="n">
        <v>2.4983</v>
      </c>
      <c r="L61" s="9" t="n">
        <v>11.4356</v>
      </c>
      <c r="M61" s="10" t="n">
        <f aca="false">((ref_diam+offset_diam)/2)/(12*3.281)</f>
        <v>0.761962816214569</v>
      </c>
      <c r="N61" s="8"/>
      <c r="O61" s="8" t="n">
        <f aca="false">(J61-M61-surface_margin)/(scaling_factor*(SQRT(K61^2+L61^2+sigma_pa^2)))</f>
        <v>7.19329508491769</v>
      </c>
    </row>
    <row r="62" customFormat="false" ht="15" hidden="false" customHeight="false" outlineLevel="0" collapsed="false">
      <c r="A62" s="0" t="n">
        <v>1680</v>
      </c>
      <c r="B62" s="8" t="n">
        <v>1611.25</v>
      </c>
      <c r="C62" s="8" t="n">
        <v>-255.35</v>
      </c>
      <c r="D62" s="8" t="n">
        <v>0</v>
      </c>
      <c r="E62" s="8" t="n">
        <v>2216.22</v>
      </c>
      <c r="F62" s="8" t="n">
        <v>1715.12</v>
      </c>
      <c r="G62" s="8" t="n">
        <v>-500</v>
      </c>
      <c r="H62" s="8" t="n">
        <v>-37.81</v>
      </c>
      <c r="I62" s="8" t="n">
        <v>188.784</v>
      </c>
      <c r="J62" s="8" t="n">
        <v>268.46</v>
      </c>
      <c r="K62" s="9" t="n">
        <v>2.5629</v>
      </c>
      <c r="L62" s="9" t="n">
        <v>11.6899</v>
      </c>
      <c r="M62" s="10" t="n">
        <f aca="false">((ref_diam+offset_diam)/2)/(12*3.281)</f>
        <v>0.761962816214569</v>
      </c>
      <c r="N62" s="8"/>
      <c r="O62" s="8" t="n">
        <f aca="false">(J62-M62-surface_margin)/(scaling_factor*(SQRT(K62^2+L62^2+sigma_pa^2)))</f>
        <v>6.3783194111251</v>
      </c>
    </row>
    <row r="63" customFormat="false" ht="15" hidden="false" customHeight="false" outlineLevel="0" collapsed="false">
      <c r="A63" s="0" t="n">
        <v>1710</v>
      </c>
      <c r="B63" s="8" t="n">
        <v>1631.97</v>
      </c>
      <c r="C63" s="8" t="n">
        <v>-277.05</v>
      </c>
      <c r="D63" s="8" t="n">
        <v>0</v>
      </c>
      <c r="E63" s="8" t="n">
        <v>2223.3</v>
      </c>
      <c r="F63" s="8" t="n">
        <v>1717.55</v>
      </c>
      <c r="G63" s="8" t="n">
        <v>-500</v>
      </c>
      <c r="H63" s="8" t="n">
        <v>-31.15</v>
      </c>
      <c r="I63" s="8" t="n">
        <v>187.953</v>
      </c>
      <c r="J63" s="8" t="n">
        <v>240.83</v>
      </c>
      <c r="K63" s="9" t="n">
        <v>2.6305</v>
      </c>
      <c r="L63" s="9" t="n">
        <v>11.9483</v>
      </c>
      <c r="M63" s="10" t="n">
        <f aca="false">((ref_diam+offset_diam)/2)/(12*3.281)</f>
        <v>0.761962816214569</v>
      </c>
      <c r="N63" s="8"/>
      <c r="O63" s="8" t="n">
        <f aca="false">(J63-M63-surface_margin)/(scaling_factor*(SQRT(K63^2+L63^2+sigma_pa^2)))</f>
        <v>5.59470176885901</v>
      </c>
    </row>
    <row r="64" customFormat="false" ht="15" hidden="false" customHeight="false" outlineLevel="0" collapsed="false">
      <c r="A64" s="0" t="n">
        <v>1740</v>
      </c>
      <c r="B64" s="8" t="n">
        <v>1651.91</v>
      </c>
      <c r="C64" s="8" t="n">
        <v>-299.46</v>
      </c>
      <c r="D64" s="8" t="n">
        <v>0</v>
      </c>
      <c r="E64" s="8" t="n">
        <v>2230.12</v>
      </c>
      <c r="F64" s="8" t="n">
        <v>1719.88</v>
      </c>
      <c r="G64" s="8" t="n">
        <v>-500</v>
      </c>
      <c r="H64" s="8" t="n">
        <v>-24.74</v>
      </c>
      <c r="I64" s="8" t="n">
        <v>187.032</v>
      </c>
      <c r="J64" s="8" t="n">
        <v>213.19</v>
      </c>
      <c r="K64" s="9" t="n">
        <v>2.7021</v>
      </c>
      <c r="L64" s="9" t="n">
        <v>12.2118</v>
      </c>
      <c r="M64" s="10" t="n">
        <f aca="false">((ref_diam+offset_diam)/2)/(12*3.281)</f>
        <v>0.761962816214569</v>
      </c>
      <c r="N64" s="8"/>
      <c r="O64" s="8" t="n">
        <f aca="false">(J64-M64-surface_margin)/(scaling_factor*(SQRT(K64^2+L64^2+sigma_pa^2)))</f>
        <v>4.84199207377176</v>
      </c>
    </row>
    <row r="65" customFormat="false" ht="15" hidden="false" customHeight="false" outlineLevel="0" collapsed="false">
      <c r="A65" s="0" t="n">
        <v>1770</v>
      </c>
      <c r="B65" s="8" t="n">
        <v>1671.06</v>
      </c>
      <c r="C65" s="8" t="n">
        <v>-322.55</v>
      </c>
      <c r="D65" s="8" t="n">
        <v>0</v>
      </c>
      <c r="E65" s="8" t="n">
        <v>2236.67</v>
      </c>
      <c r="F65" s="8" t="n">
        <v>1722.12</v>
      </c>
      <c r="G65" s="8" t="n">
        <v>-500</v>
      </c>
      <c r="H65" s="8" t="n">
        <v>-18.58</v>
      </c>
      <c r="I65" s="8" t="n">
        <v>185.978</v>
      </c>
      <c r="J65" s="8" t="n">
        <v>185.58</v>
      </c>
      <c r="K65" s="9" t="n">
        <v>2.7798</v>
      </c>
      <c r="L65" s="9" t="n">
        <v>12.4808</v>
      </c>
      <c r="M65" s="10" t="n">
        <f aca="false">((ref_diam+offset_diam)/2)/(12*3.281)</f>
        <v>0.761962816214569</v>
      </c>
      <c r="N65" s="8"/>
      <c r="O65" s="8" t="n">
        <f aca="false">(J65-M65-surface_margin)/(scaling_factor*(SQRT(K65^2+L65^2+sigma_pa^2)))</f>
        <v>4.11986736832694</v>
      </c>
    </row>
    <row r="66" customFormat="false" ht="15" hidden="false" customHeight="false" outlineLevel="0" collapsed="false">
      <c r="A66" s="0" t="n">
        <v>1800</v>
      </c>
      <c r="B66" s="8" t="n">
        <v>1689.39</v>
      </c>
      <c r="C66" s="8" t="n">
        <v>-346.29</v>
      </c>
      <c r="D66" s="8" t="n">
        <v>0</v>
      </c>
      <c r="E66" s="8" t="n">
        <v>2242.94</v>
      </c>
      <c r="F66" s="8" t="n">
        <v>1724.26</v>
      </c>
      <c r="G66" s="8" t="n">
        <v>-500</v>
      </c>
      <c r="H66" s="8" t="n">
        <v>-12.69</v>
      </c>
      <c r="I66" s="8" t="n">
        <v>184.72</v>
      </c>
      <c r="J66" s="8" t="n">
        <v>158.12</v>
      </c>
      <c r="K66" s="9" t="n">
        <v>2.8664</v>
      </c>
      <c r="L66" s="9" t="n">
        <v>12.7531</v>
      </c>
      <c r="M66" s="10" t="n">
        <f aca="false">((ref_diam+offset_diam)/2)/(12*3.281)</f>
        <v>0.761962816214569</v>
      </c>
      <c r="N66" s="8"/>
      <c r="O66" s="8" t="n">
        <f aca="false">(J66-M66-surface_margin)/(scaling_factor*(SQRT(K66^2+L66^2+sigma_pa^2)))</f>
        <v>3.43049828586959</v>
      </c>
    </row>
    <row r="67" customFormat="false" ht="15" hidden="false" customHeight="false" outlineLevel="0" collapsed="false">
      <c r="A67" s="0" t="n">
        <v>1830</v>
      </c>
      <c r="B67" s="8" t="n">
        <v>1706.89</v>
      </c>
      <c r="C67" s="8" t="n">
        <v>-370.66</v>
      </c>
      <c r="D67" s="8" t="n">
        <v>0</v>
      </c>
      <c r="E67" s="8" t="n">
        <v>2248.93</v>
      </c>
      <c r="F67" s="8" t="n">
        <v>1726.31</v>
      </c>
      <c r="G67" s="8" t="n">
        <v>-500</v>
      </c>
      <c r="H67" s="8" t="n">
        <v>-7.07</v>
      </c>
      <c r="I67" s="8" t="n">
        <v>183.129</v>
      </c>
      <c r="J67" s="8" t="n">
        <v>130.98</v>
      </c>
      <c r="K67" s="9" t="n">
        <v>2.9664</v>
      </c>
      <c r="L67" s="9" t="n">
        <v>13.0174</v>
      </c>
      <c r="M67" s="10" t="n">
        <f aca="false">((ref_diam+offset_diam)/2)/(12*3.281)</f>
        <v>0.761962816214569</v>
      </c>
      <c r="N67" s="8"/>
      <c r="O67" s="8" t="n">
        <f aca="false">(J67-M67-surface_margin)/(scaling_factor*(SQRT(K67^2+L67^2+sigma_pa^2)))</f>
        <v>2.77830282878581</v>
      </c>
    </row>
    <row r="68" customFormat="false" ht="15" hidden="false" customHeight="false" outlineLevel="0" collapsed="false">
      <c r="A68" s="0" t="n">
        <v>1860</v>
      </c>
      <c r="B68" s="8" t="n">
        <v>1723.52</v>
      </c>
      <c r="C68" s="8" t="n">
        <v>-395.63</v>
      </c>
      <c r="D68" s="8" t="n">
        <v>0</v>
      </c>
      <c r="E68" s="8" t="n">
        <v>2254.62</v>
      </c>
      <c r="F68" s="8" t="n">
        <v>1728.26</v>
      </c>
      <c r="G68" s="8" t="n">
        <v>-500</v>
      </c>
      <c r="H68" s="8" t="n">
        <v>-1.72</v>
      </c>
      <c r="I68" s="8" t="n">
        <v>180.947</v>
      </c>
      <c r="J68" s="8" t="n">
        <v>104.49</v>
      </c>
      <c r="K68" s="9" t="n">
        <v>3.0863</v>
      </c>
      <c r="L68" s="9" t="n">
        <v>13.2298</v>
      </c>
      <c r="M68" s="10" t="n">
        <f aca="false">((ref_diam+offset_diam)/2)/(12*3.281)</f>
        <v>0.761962816214569</v>
      </c>
      <c r="N68" s="8"/>
      <c r="O68" s="8" t="n">
        <f aca="false">(J68-M68-surface_margin)/(scaling_factor*(SQRT(K68^2+L68^2+sigma_pa^2)))</f>
        <v>2.17378155590327</v>
      </c>
    </row>
    <row r="69" customFormat="false" ht="15" hidden="false" customHeight="false" outlineLevel="0" collapsed="false">
      <c r="A69" s="0" t="n">
        <v>1890</v>
      </c>
      <c r="B69" s="8" t="n">
        <v>1739.27</v>
      </c>
      <c r="C69" s="8" t="n">
        <v>-421.16</v>
      </c>
      <c r="D69" s="8" t="n">
        <v>0</v>
      </c>
      <c r="E69" s="8" t="n">
        <v>2260</v>
      </c>
      <c r="F69" s="8" t="n">
        <v>1730.1</v>
      </c>
      <c r="G69" s="8" t="n">
        <v>-500</v>
      </c>
      <c r="H69" s="8" t="n">
        <v>3.34</v>
      </c>
      <c r="I69" s="8" t="n">
        <v>177.576</v>
      </c>
      <c r="J69" s="8" t="n">
        <v>79.44</v>
      </c>
      <c r="K69" s="9" t="n">
        <v>3.23</v>
      </c>
      <c r="L69" s="9" t="n">
        <v>13.2199</v>
      </c>
      <c r="M69" s="10" t="n">
        <f aca="false">((ref_diam+offset_diam)/2)/(12*3.281)</f>
        <v>0.761962816214569</v>
      </c>
      <c r="N69" s="8"/>
      <c r="O69" s="8" t="n">
        <f aca="false">(J69-M69-surface_margin)/(scaling_factor*(SQRT(K69^2+L69^2+sigma_pa^2)))</f>
        <v>1.64442660208197</v>
      </c>
    </row>
    <row r="70" customFormat="false" ht="15" hidden="false" customHeight="false" outlineLevel="0" collapsed="false">
      <c r="A70" s="0" t="n">
        <v>1920</v>
      </c>
      <c r="B70" s="8" t="n">
        <v>1754.12</v>
      </c>
      <c r="C70" s="8" t="n">
        <v>-447.23</v>
      </c>
      <c r="D70" s="8" t="n">
        <v>0</v>
      </c>
      <c r="E70" s="8" t="n">
        <v>2265.08</v>
      </c>
      <c r="F70" s="8" t="n">
        <v>1731.83</v>
      </c>
      <c r="G70" s="8" t="n">
        <v>-500</v>
      </c>
      <c r="H70" s="8" t="n">
        <v>8.11</v>
      </c>
      <c r="I70" s="8" t="n">
        <v>171.263</v>
      </c>
      <c r="J70" s="8" t="n">
        <v>57.86</v>
      </c>
      <c r="K70" s="9" t="n">
        <v>3.3577</v>
      </c>
      <c r="L70" s="9" t="n">
        <v>12.2966</v>
      </c>
      <c r="M70" s="10" t="n">
        <f aca="false">((ref_diam+offset_diam)/2)/(12*3.281)</f>
        <v>0.761962816214569</v>
      </c>
      <c r="N70" s="8"/>
      <c r="O70" s="8" t="n">
        <f aca="false">(J70-M70-surface_margin)/(scaling_factor*(SQRT(K70^2+L70^2+sigma_pa^2)))</f>
        <v>1.27212789573789</v>
      </c>
    </row>
    <row r="71" customFormat="false" ht="15" hidden="false" customHeight="false" outlineLevel="0" collapsed="false">
      <c r="A71" s="0" t="n">
        <v>1950</v>
      </c>
      <c r="B71" s="8" t="n">
        <v>1768.05</v>
      </c>
      <c r="C71" s="8" t="n">
        <v>-473.79</v>
      </c>
      <c r="D71" s="8" t="n">
        <v>0</v>
      </c>
      <c r="E71" s="8" t="n">
        <v>2269.85</v>
      </c>
      <c r="F71" s="8" t="n">
        <v>1733.46</v>
      </c>
      <c r="G71" s="8" t="n">
        <v>-500</v>
      </c>
      <c r="H71" s="8" t="n">
        <v>12.59</v>
      </c>
      <c r="I71" s="8" t="n">
        <v>154.344</v>
      </c>
      <c r="J71" s="8" t="n">
        <v>45.18</v>
      </c>
      <c r="K71" s="9" t="n">
        <v>3.2028</v>
      </c>
      <c r="L71" s="9" t="n">
        <v>8.3843</v>
      </c>
      <c r="M71" s="10" t="n">
        <f aca="false">((ref_diam+offset_diam)/2)/(12*3.281)</f>
        <v>0.761962816214569</v>
      </c>
      <c r="N71" s="8"/>
      <c r="O71" s="8" t="n">
        <f aca="false">(J71-M71-surface_margin)/(scaling_factor*(SQRT(K71^2+L71^2+sigma_pa^2)))</f>
        <v>1.40226661528851</v>
      </c>
    </row>
    <row r="72" customFormat="false" ht="15" hidden="false" customHeight="false" outlineLevel="0" collapsed="false">
      <c r="A72" s="0" t="n">
        <v>1980</v>
      </c>
      <c r="B72" s="8" t="n">
        <v>1781.04</v>
      </c>
      <c r="C72" s="8" t="n">
        <v>-500.83</v>
      </c>
      <c r="D72" s="8" t="n">
        <v>0</v>
      </c>
      <c r="E72" s="8" t="n">
        <v>2274.29</v>
      </c>
      <c r="F72" s="8" t="n">
        <v>1734.98</v>
      </c>
      <c r="G72" s="8" t="n">
        <v>-500</v>
      </c>
      <c r="H72" s="8" t="n">
        <v>16.76</v>
      </c>
      <c r="I72" s="8" t="n">
        <v>87.159</v>
      </c>
      <c r="J72" s="8" t="n">
        <v>49.02</v>
      </c>
      <c r="K72" s="9" t="n">
        <v>2.6322</v>
      </c>
      <c r="L72" s="9" t="n">
        <v>3.899</v>
      </c>
      <c r="M72" s="10" t="n">
        <f aca="false">((ref_diam+offset_diam)/2)/(12*3.281)</f>
        <v>0.761962816214569</v>
      </c>
      <c r="N72" s="8"/>
      <c r="O72" s="8" t="n">
        <f aca="false">(J72-M72-surface_margin)/(scaling_factor*(SQRT(K72^2+L72^2+sigma_pa^2)))</f>
        <v>2.89638798892445</v>
      </c>
    </row>
    <row r="73" customFormat="false" ht="15" hidden="false" customHeight="false" outlineLevel="0" collapsed="false">
      <c r="A73" s="0" t="n">
        <v>2010</v>
      </c>
      <c r="B73" s="8" t="n">
        <v>1793.09</v>
      </c>
      <c r="C73" s="8" t="n">
        <v>-528.31</v>
      </c>
      <c r="D73" s="8" t="n">
        <v>0</v>
      </c>
      <c r="E73" s="8" t="n">
        <v>2278.41</v>
      </c>
      <c r="F73" s="8" t="n">
        <v>1736.39</v>
      </c>
      <c r="G73" s="8" t="n">
        <v>-500</v>
      </c>
      <c r="H73" s="8" t="n">
        <v>20.63</v>
      </c>
      <c r="I73" s="8" t="n">
        <v>36.091</v>
      </c>
      <c r="J73" s="8" t="n">
        <v>66.64</v>
      </c>
      <c r="K73" s="9" t="n">
        <v>2.4207</v>
      </c>
      <c r="L73" s="9" t="n">
        <v>6.8009</v>
      </c>
      <c r="M73" s="10" t="n">
        <f aca="false">((ref_diam+offset_diam)/2)/(12*3.281)</f>
        <v>0.761962816214569</v>
      </c>
      <c r="N73" s="8"/>
      <c r="O73" s="8" t="n">
        <f aca="false">(J73-M73-surface_margin)/(scaling_factor*(SQRT(K73^2+L73^2+sigma_pa^2)))</f>
        <v>2.58929858875456</v>
      </c>
    </row>
    <row r="74" customFormat="false" ht="15" hidden="false" customHeight="false" outlineLevel="0" collapsed="false">
      <c r="A74" s="0" t="n">
        <v>2040</v>
      </c>
      <c r="B74" s="8" t="n">
        <v>1804.16</v>
      </c>
      <c r="C74" s="8" t="n">
        <v>-556.19</v>
      </c>
      <c r="D74" s="8" t="n">
        <v>0</v>
      </c>
      <c r="E74" s="8" t="n">
        <v>2282.2</v>
      </c>
      <c r="F74" s="8" t="n">
        <v>1737.69</v>
      </c>
      <c r="G74" s="8" t="n">
        <v>-500</v>
      </c>
      <c r="H74" s="8" t="n">
        <v>24.19</v>
      </c>
      <c r="I74" s="8" t="n">
        <v>23.298</v>
      </c>
      <c r="J74" s="8" t="n">
        <v>90.34</v>
      </c>
      <c r="K74" s="9" t="n">
        <v>2.4788</v>
      </c>
      <c r="L74" s="9" t="n">
        <v>9.0512</v>
      </c>
      <c r="M74" s="10" t="n">
        <f aca="false">((ref_diam+offset_diam)/2)/(12*3.281)</f>
        <v>0.761962816214569</v>
      </c>
      <c r="N74" s="8"/>
      <c r="O74" s="8" t="n">
        <f aca="false">(J74-M74-surface_margin)/(scaling_factor*(SQRT(K74^2+L74^2+sigma_pa^2)))</f>
        <v>2.71425300214196</v>
      </c>
    </row>
    <row r="75" customFormat="false" ht="15" hidden="false" customHeight="false" outlineLevel="0" collapsed="false">
      <c r="A75" s="0" t="n">
        <v>2070</v>
      </c>
      <c r="B75" s="8" t="n">
        <v>1814.26</v>
      </c>
      <c r="C75" s="8" t="n">
        <v>-584.43</v>
      </c>
      <c r="D75" s="8" t="n">
        <v>0</v>
      </c>
      <c r="E75" s="8" t="n">
        <v>2285.65</v>
      </c>
      <c r="F75" s="8" t="n">
        <v>1738.87</v>
      </c>
      <c r="G75" s="8" t="n">
        <v>-500</v>
      </c>
      <c r="H75" s="8" t="n">
        <v>27.44</v>
      </c>
      <c r="I75" s="8" t="n">
        <v>18.004</v>
      </c>
      <c r="J75" s="8" t="n">
        <v>116.47</v>
      </c>
      <c r="K75" s="9" t="n">
        <v>2.576</v>
      </c>
      <c r="L75" s="9" t="n">
        <v>10.3121</v>
      </c>
      <c r="M75" s="10" t="n">
        <f aca="false">((ref_diam+offset_diam)/2)/(12*3.281)</f>
        <v>0.761962816214569</v>
      </c>
      <c r="N75" s="8"/>
      <c r="O75" s="8" t="n">
        <f aca="false">(J75-M75-surface_margin)/(scaling_factor*(SQRT(K75^2+L75^2+sigma_pa^2)))</f>
        <v>3.09882103920046</v>
      </c>
    </row>
    <row r="76" customFormat="false" ht="15" hidden="false" customHeight="false" outlineLevel="0" collapsed="false">
      <c r="A76" s="0" t="n">
        <v>2100</v>
      </c>
      <c r="B76" s="8" t="n">
        <v>1823.37</v>
      </c>
      <c r="C76" s="8" t="n">
        <v>-613.02</v>
      </c>
      <c r="D76" s="8" t="n">
        <v>0</v>
      </c>
      <c r="E76" s="8" t="n">
        <v>2288.77</v>
      </c>
      <c r="F76" s="8" t="n">
        <v>1739.94</v>
      </c>
      <c r="G76" s="8" t="n">
        <v>-500</v>
      </c>
      <c r="H76" s="8" t="n">
        <v>30.37</v>
      </c>
      <c r="I76" s="8" t="n">
        <v>15.04</v>
      </c>
      <c r="J76" s="8" t="n">
        <v>143.72</v>
      </c>
      <c r="K76" s="9" t="n">
        <v>2.6637</v>
      </c>
      <c r="L76" s="9" t="n">
        <v>11.0929</v>
      </c>
      <c r="M76" s="10" t="n">
        <f aca="false">((ref_diam+offset_diam)/2)/(12*3.281)</f>
        <v>0.761962816214569</v>
      </c>
      <c r="N76" s="8"/>
      <c r="O76" s="8" t="n">
        <f aca="false">(J76-M76-surface_margin)/(scaling_factor*(SQRT(K76^2+L76^2+sigma_pa^2)))</f>
        <v>3.56938330139429</v>
      </c>
    </row>
    <row r="77" customFormat="false" ht="15" hidden="false" customHeight="false" outlineLevel="0" collapsed="false">
      <c r="A77" s="0" t="n">
        <v>2130</v>
      </c>
      <c r="B77" s="8" t="n">
        <v>1831.47</v>
      </c>
      <c r="C77" s="8" t="n">
        <v>-641.9</v>
      </c>
      <c r="D77" s="8" t="n">
        <v>0</v>
      </c>
      <c r="E77" s="8" t="n">
        <v>2291.54</v>
      </c>
      <c r="F77" s="8" t="n">
        <v>1740.88</v>
      </c>
      <c r="G77" s="8" t="n">
        <v>-500</v>
      </c>
      <c r="H77" s="8" t="n">
        <v>32.97</v>
      </c>
      <c r="I77" s="8" t="n">
        <v>13.081</v>
      </c>
      <c r="J77" s="8" t="n">
        <v>171.55</v>
      </c>
      <c r="K77" s="9" t="n">
        <v>2.7378</v>
      </c>
      <c r="L77" s="9" t="n">
        <v>11.6265</v>
      </c>
      <c r="M77" s="10" t="n">
        <f aca="false">((ref_diam+offset_diam)/2)/(12*3.281)</f>
        <v>0.761962816214569</v>
      </c>
      <c r="N77" s="8"/>
      <c r="O77" s="8" t="n">
        <f aca="false">(J77-M77-surface_margin)/(scaling_factor*(SQRT(K77^2+L77^2+sigma_pa^2)))</f>
        <v>4.07453230717452</v>
      </c>
    </row>
    <row r="78" customFormat="false" ht="15" hidden="false" customHeight="false" outlineLevel="0" collapsed="false">
      <c r="A78" s="0" t="n">
        <v>2160</v>
      </c>
      <c r="B78" s="8" t="n">
        <v>1838.56</v>
      </c>
      <c r="C78" s="8" t="n">
        <v>-671.05</v>
      </c>
      <c r="D78" s="8" t="n">
        <v>0</v>
      </c>
      <c r="E78" s="8" t="n">
        <v>2293.96</v>
      </c>
      <c r="F78" s="8" t="n">
        <v>1741.71</v>
      </c>
      <c r="G78" s="8" t="n">
        <v>-500</v>
      </c>
      <c r="H78" s="8" t="n">
        <v>35.25</v>
      </c>
      <c r="I78" s="8" t="n">
        <v>11.644</v>
      </c>
      <c r="J78" s="8" t="n">
        <v>199.7</v>
      </c>
      <c r="K78" s="9" t="n">
        <v>2.8007</v>
      </c>
      <c r="L78" s="9" t="n">
        <v>12.019</v>
      </c>
      <c r="M78" s="10" t="n">
        <f aca="false">((ref_diam+offset_diam)/2)/(12*3.281)</f>
        <v>0.761962816214569</v>
      </c>
      <c r="N78" s="8"/>
      <c r="O78" s="8" t="n">
        <f aca="false">(J78-M78-surface_margin)/(scaling_factor*(SQRT(K78^2+L78^2+sigma_pa^2)))</f>
        <v>4.59502484697053</v>
      </c>
    </row>
    <row r="79" customFormat="false" ht="15" hidden="false" customHeight="false" outlineLevel="0" collapsed="false">
      <c r="A79" s="0" t="n">
        <v>2190</v>
      </c>
      <c r="B79" s="8" t="n">
        <v>1844.63</v>
      </c>
      <c r="C79" s="8" t="n">
        <v>-700.43</v>
      </c>
      <c r="D79" s="8" t="n">
        <v>0</v>
      </c>
      <c r="E79" s="8" t="n">
        <v>2296.04</v>
      </c>
      <c r="F79" s="8" t="n">
        <v>1742.42</v>
      </c>
      <c r="G79" s="8" t="n">
        <v>-500</v>
      </c>
      <c r="H79" s="8" t="n">
        <v>37.2</v>
      </c>
      <c r="I79" s="8" t="n">
        <v>10.514</v>
      </c>
      <c r="J79" s="8" t="n">
        <v>228.04</v>
      </c>
      <c r="K79" s="9" t="n">
        <v>2.8549</v>
      </c>
      <c r="L79" s="9" t="n">
        <v>12.3232</v>
      </c>
      <c r="M79" s="10" t="n">
        <f aca="false">((ref_diam+offset_diam)/2)/(12*3.281)</f>
        <v>0.761962816214569</v>
      </c>
      <c r="N79" s="8"/>
      <c r="O79" s="8" t="n">
        <f aca="false">(J79-M79-surface_margin)/(scaling_factor*(SQRT(K79^2+L79^2+sigma_pa^2)))</f>
        <v>5.12272334808804</v>
      </c>
    </row>
    <row r="80" customFormat="false" ht="15" hidden="false" customHeight="false" outlineLevel="0" collapsed="false">
      <c r="A80" s="0" t="n">
        <v>2220</v>
      </c>
      <c r="B80" s="8" t="n">
        <v>1849.66</v>
      </c>
      <c r="C80" s="8" t="n">
        <v>-730</v>
      </c>
      <c r="D80" s="8" t="n">
        <v>0</v>
      </c>
      <c r="E80" s="8" t="n">
        <v>2297.76</v>
      </c>
      <c r="F80" s="8" t="n">
        <v>1743.01</v>
      </c>
      <c r="G80" s="8" t="n">
        <v>-500</v>
      </c>
      <c r="H80" s="8" t="n">
        <v>38.82</v>
      </c>
      <c r="I80" s="8" t="n">
        <v>9.58</v>
      </c>
      <c r="J80" s="8" t="n">
        <v>256.48</v>
      </c>
      <c r="K80" s="9" t="n">
        <v>2.9024</v>
      </c>
      <c r="L80" s="9" t="n">
        <v>12.5675</v>
      </c>
      <c r="M80" s="10" t="n">
        <f aca="false">((ref_diam+offset_diam)/2)/(12*3.281)</f>
        <v>0.761962816214569</v>
      </c>
      <c r="N80" s="8"/>
      <c r="O80" s="8" t="n">
        <f aca="false">(J80-M80-surface_margin)/(scaling_factor*(SQRT(K80^2+L80^2+sigma_pa^2)))</f>
        <v>5.65360145696328</v>
      </c>
    </row>
    <row r="81" customFormat="false" ht="15" hidden="false" customHeight="false" outlineLevel="0" collapsed="false">
      <c r="A81" s="0" t="n">
        <v>2250</v>
      </c>
      <c r="B81" s="8" t="n">
        <v>1853.67</v>
      </c>
      <c r="C81" s="8" t="n">
        <v>-759.73</v>
      </c>
      <c r="D81" s="8" t="n">
        <v>0</v>
      </c>
      <c r="E81" s="8" t="n">
        <v>2299.13</v>
      </c>
      <c r="F81" s="8" t="n">
        <v>1743.48</v>
      </c>
      <c r="G81" s="8" t="n">
        <v>-500</v>
      </c>
      <c r="H81" s="8" t="n">
        <v>40.11</v>
      </c>
      <c r="I81" s="8" t="n">
        <v>8.778</v>
      </c>
      <c r="J81" s="8" t="n">
        <v>284.97</v>
      </c>
      <c r="K81" s="9" t="n">
        <v>2.9446</v>
      </c>
      <c r="L81" s="9" t="n">
        <v>12.7686</v>
      </c>
      <c r="M81" s="10" t="n">
        <f aca="false">((ref_diam+offset_diam)/2)/(12*3.281)</f>
        <v>0.761962816214569</v>
      </c>
      <c r="N81" s="8"/>
      <c r="O81" s="8" t="n">
        <f aca="false">(J81-M81-surface_margin)/(scaling_factor*(SQRT(K81^2+L81^2+sigma_pa^2)))</f>
        <v>6.1858400155936</v>
      </c>
    </row>
    <row r="82" customFormat="false" ht="15" hidden="false" customHeight="false" outlineLevel="0" collapsed="false">
      <c r="A82" s="0" t="n">
        <v>2280</v>
      </c>
      <c r="B82" s="8" t="n">
        <v>1856.72</v>
      </c>
      <c r="C82" s="8" t="n">
        <v>-789.57</v>
      </c>
      <c r="D82" s="8" t="n">
        <v>0</v>
      </c>
      <c r="E82" s="8" t="n">
        <v>2300.17</v>
      </c>
      <c r="F82" s="8" t="n">
        <v>1743.84</v>
      </c>
      <c r="G82" s="8" t="n">
        <v>-500</v>
      </c>
      <c r="H82" s="8" t="n">
        <v>41.09</v>
      </c>
      <c r="I82" s="8" t="n">
        <v>8.075</v>
      </c>
      <c r="J82" s="8" t="n">
        <v>313.5</v>
      </c>
      <c r="K82" s="9" t="n">
        <v>2.9824</v>
      </c>
      <c r="L82" s="9" t="n">
        <v>12.9359</v>
      </c>
      <c r="M82" s="10" t="n">
        <f aca="false">((ref_diam+offset_diam)/2)/(12*3.281)</f>
        <v>0.761962816214569</v>
      </c>
      <c r="N82" s="8"/>
      <c r="O82" s="8" t="n">
        <f aca="false">(J82-M82-surface_margin)/(scaling_factor*(SQRT(K82^2+L82^2+sigma_pa^2)))</f>
        <v>6.7196302902028</v>
      </c>
    </row>
    <row r="83" customFormat="false" ht="15" hidden="false" customHeight="false" outlineLevel="0" collapsed="false">
      <c r="A83" s="0" t="n">
        <v>2310</v>
      </c>
      <c r="B83" s="8" t="n">
        <v>1859.33</v>
      </c>
      <c r="C83" s="8" t="n">
        <v>-819.46</v>
      </c>
      <c r="D83" s="8" t="n">
        <v>0</v>
      </c>
      <c r="E83" s="8" t="n">
        <v>2301.07</v>
      </c>
      <c r="F83" s="8" t="n">
        <v>1744.14</v>
      </c>
      <c r="G83" s="8" t="n">
        <v>-500</v>
      </c>
      <c r="H83" s="8" t="n">
        <v>41.93</v>
      </c>
      <c r="I83" s="8" t="n">
        <v>7.477</v>
      </c>
      <c r="J83" s="8" t="n">
        <v>342.17</v>
      </c>
      <c r="K83" s="9" t="n">
        <v>3.0159</v>
      </c>
      <c r="L83" s="9" t="n">
        <v>13.0726</v>
      </c>
      <c r="M83" s="10" t="n">
        <f aca="false">((ref_diam+offset_diam)/2)/(12*3.281)</f>
        <v>0.761962816214569</v>
      </c>
      <c r="N83" s="8"/>
      <c r="O83" s="8" t="n">
        <f aca="false">(J83-M83-surface_margin)/(scaling_factor*(SQRT(K83^2+L83^2+sigma_pa^2)))</f>
        <v>7.25938947453545</v>
      </c>
    </row>
    <row r="84" customFormat="false" ht="15" hidden="false" customHeight="false" outlineLevel="0" collapsed="false">
      <c r="A84" s="0" t="n">
        <v>2340</v>
      </c>
      <c r="B84" s="8" t="n">
        <v>1861.95</v>
      </c>
      <c r="C84" s="8" t="n">
        <v>-849.34</v>
      </c>
      <c r="D84" s="8" t="n">
        <v>0</v>
      </c>
      <c r="E84" s="8" t="n">
        <v>2301.96</v>
      </c>
      <c r="F84" s="8" t="n">
        <v>1744.45</v>
      </c>
      <c r="G84" s="8" t="n">
        <v>-500</v>
      </c>
      <c r="H84" s="8" t="n">
        <v>42.77</v>
      </c>
      <c r="I84" s="8" t="n">
        <v>6.979</v>
      </c>
      <c r="J84" s="8" t="n">
        <v>371.05</v>
      </c>
      <c r="K84" s="9" t="n">
        <v>3.0457</v>
      </c>
      <c r="L84" s="9" t="n">
        <v>13.1836</v>
      </c>
      <c r="M84" s="10" t="n">
        <f aca="false">((ref_diam+offset_diam)/2)/(12*3.281)</f>
        <v>0.761962816214569</v>
      </c>
      <c r="N84" s="8"/>
      <c r="O84" s="8" t="n">
        <f aca="false">(J84-M84-surface_margin)/(scaling_factor*(SQRT(K84^2+L84^2+sigma_pa^2)))</f>
        <v>7.80725937197154</v>
      </c>
    </row>
    <row r="85" customFormat="false" ht="15" hidden="false" customHeight="false" outlineLevel="0" collapsed="false">
      <c r="A85" s="0" t="n">
        <v>2370</v>
      </c>
      <c r="B85" s="8" t="n">
        <v>1864.56</v>
      </c>
      <c r="C85" s="8" t="n">
        <v>-879.23</v>
      </c>
      <c r="D85" s="8" t="n">
        <v>0</v>
      </c>
      <c r="E85" s="8" t="n">
        <v>2302.86</v>
      </c>
      <c r="F85" s="8" t="n">
        <v>1744.75</v>
      </c>
      <c r="G85" s="8" t="n">
        <v>-500</v>
      </c>
      <c r="H85" s="8" t="n">
        <v>43.61</v>
      </c>
      <c r="I85" s="8" t="n">
        <v>6.559</v>
      </c>
      <c r="J85" s="8" t="n">
        <v>400.09</v>
      </c>
      <c r="K85" s="9" t="n">
        <v>3.0722</v>
      </c>
      <c r="L85" s="9" t="n">
        <v>13.2756</v>
      </c>
      <c r="M85" s="10" t="n">
        <f aca="false">((ref_diam+offset_diam)/2)/(12*3.281)</f>
        <v>0.761962816214569</v>
      </c>
      <c r="N85" s="8"/>
      <c r="O85" s="8" t="n">
        <f aca="false">(J85-M85-surface_margin)/(scaling_factor*(SQRT(K85^2+L85^2+sigma_pa^2)))</f>
        <v>8.36104710190115</v>
      </c>
    </row>
    <row r="86" customFormat="false" ht="15" hidden="false" customHeight="false" outlineLevel="0" collapsed="false">
      <c r="A86" s="0" t="n">
        <v>2400</v>
      </c>
      <c r="B86" s="8" t="n">
        <v>1867.18</v>
      </c>
      <c r="C86" s="8" t="n">
        <v>-909.12</v>
      </c>
      <c r="D86" s="8" t="n">
        <v>0</v>
      </c>
      <c r="E86" s="8" t="n">
        <v>2303.75</v>
      </c>
      <c r="F86" s="8" t="n">
        <v>1745.06</v>
      </c>
      <c r="G86" s="8" t="n">
        <v>-500</v>
      </c>
      <c r="H86" s="8" t="n">
        <v>44.45</v>
      </c>
      <c r="I86" s="8" t="n">
        <v>6.2</v>
      </c>
      <c r="J86" s="8" t="n">
        <v>429.26</v>
      </c>
      <c r="K86" s="9" t="n">
        <v>3.0962</v>
      </c>
      <c r="L86" s="9" t="n">
        <v>13.3533</v>
      </c>
      <c r="M86" s="10" t="n">
        <f aca="false">((ref_diam+offset_diam)/2)/(12*3.281)</f>
        <v>0.761962816214569</v>
      </c>
      <c r="N86" s="8"/>
      <c r="O86" s="8" t="n">
        <f aca="false">(J86-M86-surface_margin)/(scaling_factor*(SQRT(K86^2+L86^2+sigma_pa^2)))</f>
        <v>8.91924085911316</v>
      </c>
    </row>
    <row r="87" customFormat="false" ht="15" hidden="false" customHeight="false" outlineLevel="0" collapsed="false">
      <c r="A87" s="0" t="n">
        <v>2430</v>
      </c>
      <c r="B87" s="8" t="n">
        <v>1869.79</v>
      </c>
      <c r="C87" s="8" t="n">
        <v>-939</v>
      </c>
      <c r="D87" s="8" t="n">
        <v>0</v>
      </c>
      <c r="E87" s="8" t="n">
        <v>2304.64</v>
      </c>
      <c r="F87" s="8" t="n">
        <v>1745.37</v>
      </c>
      <c r="G87" s="8" t="n">
        <v>-500</v>
      </c>
      <c r="H87" s="8" t="n">
        <v>45.29</v>
      </c>
      <c r="I87" s="8" t="n">
        <v>5.89</v>
      </c>
      <c r="J87" s="8" t="n">
        <v>458.54</v>
      </c>
      <c r="K87" s="9" t="n">
        <v>3.1183</v>
      </c>
      <c r="L87" s="9" t="n">
        <v>13.4199</v>
      </c>
      <c r="M87" s="10" t="n">
        <f aca="false">((ref_diam+offset_diam)/2)/(12*3.281)</f>
        <v>0.761962816214569</v>
      </c>
      <c r="N87" s="8"/>
      <c r="O87" s="8" t="n">
        <f aca="false">(J87-M87-surface_margin)/(scaling_factor*(SQRT(K87^2+L87^2+sigma_pa^2)))</f>
        <v>9.48087151614754</v>
      </c>
    </row>
    <row r="88" customFormat="false" ht="15" hidden="false" customHeight="false" outlineLevel="0" collapsed="false">
      <c r="A88" s="0" t="n">
        <v>2460</v>
      </c>
      <c r="B88" s="8" t="n">
        <v>1872.41</v>
      </c>
      <c r="C88" s="8" t="n">
        <v>-968.89</v>
      </c>
      <c r="D88" s="8" t="n">
        <v>0</v>
      </c>
      <c r="E88" s="8" t="n">
        <v>2305.54</v>
      </c>
      <c r="F88" s="8" t="n">
        <v>1745.67</v>
      </c>
      <c r="G88" s="8" t="n">
        <v>-500</v>
      </c>
      <c r="H88" s="8" t="n">
        <v>46.13</v>
      </c>
      <c r="I88" s="8" t="n">
        <v>5.618</v>
      </c>
      <c r="J88" s="8" t="n">
        <v>487.9</v>
      </c>
      <c r="K88" s="9" t="n">
        <v>3.1388</v>
      </c>
      <c r="L88" s="9" t="n">
        <v>13.478</v>
      </c>
      <c r="M88" s="10" t="n">
        <f aca="false">((ref_diam+offset_diam)/2)/(12*3.281)</f>
        <v>0.761962816214569</v>
      </c>
      <c r="N88" s="8"/>
      <c r="O88" s="8" t="n">
        <f aca="false">(J88-M88-surface_margin)/(scaling_factor*(SQRT(K88^2+L88^2+sigma_pa^2)))</f>
        <v>10.0447490355096</v>
      </c>
    </row>
    <row r="89" customFormat="false" ht="15" hidden="false" customHeight="false" outlineLevel="0" collapsed="false">
      <c r="A89" s="0" t="n">
        <v>2490</v>
      </c>
      <c r="B89" s="8" t="n">
        <v>1875.02</v>
      </c>
      <c r="C89" s="8" t="n">
        <v>-998.77</v>
      </c>
      <c r="D89" s="8" t="n">
        <v>0</v>
      </c>
      <c r="E89" s="8" t="n">
        <v>2306.43</v>
      </c>
      <c r="F89" s="8" t="n">
        <v>1745.98</v>
      </c>
      <c r="G89" s="8" t="n">
        <v>-500</v>
      </c>
      <c r="H89" s="8" t="n">
        <v>46.97</v>
      </c>
      <c r="I89" s="8" t="n">
        <v>5.38</v>
      </c>
      <c r="J89" s="8" t="n">
        <v>517.33</v>
      </c>
      <c r="K89" s="9" t="n">
        <v>3.1579</v>
      </c>
      <c r="L89" s="9" t="n">
        <v>13.5292</v>
      </c>
      <c r="M89" s="10" t="n">
        <f aca="false">((ref_diam+offset_diam)/2)/(12*3.281)</f>
        <v>0.761962816214569</v>
      </c>
      <c r="N89" s="8"/>
      <c r="O89" s="8" t="n">
        <f aca="false">(J89-M89-surface_margin)/(scaling_factor*(SQRT(K89^2+L89^2+sigma_pa^2)))</f>
        <v>10.6104651982947</v>
      </c>
    </row>
    <row r="90" customFormat="false" ht="15" hidden="false" customHeight="false" outlineLevel="0" collapsed="false">
      <c r="A90" s="0" t="n">
        <v>2520</v>
      </c>
      <c r="B90" s="8" t="n">
        <v>1877.64</v>
      </c>
      <c r="C90" s="8" t="n">
        <v>-1028.66</v>
      </c>
      <c r="D90" s="8" t="n">
        <v>0</v>
      </c>
      <c r="E90" s="8" t="n">
        <v>2307.33</v>
      </c>
      <c r="F90" s="8" t="n">
        <v>1746.28</v>
      </c>
      <c r="G90" s="8" t="n">
        <v>-500</v>
      </c>
      <c r="H90" s="8" t="n">
        <v>47.81</v>
      </c>
      <c r="I90" s="8" t="n">
        <v>5.167</v>
      </c>
      <c r="J90" s="8" t="n">
        <v>546.83</v>
      </c>
      <c r="K90" s="9" t="n">
        <v>3.176</v>
      </c>
      <c r="L90" s="9" t="n">
        <v>13.5749</v>
      </c>
      <c r="M90" s="10" t="n">
        <f aca="false">((ref_diam+offset_diam)/2)/(12*3.281)</f>
        <v>0.761962816214569</v>
      </c>
      <c r="N90" s="8"/>
      <c r="O90" s="8" t="n">
        <f aca="false">(J90-M90-surface_margin)/(scaling_factor*(SQRT(K90^2+L90^2+sigma_pa^2)))</f>
        <v>11.1776890847071</v>
      </c>
    </row>
    <row r="91" customFormat="false" ht="15" hidden="false" customHeight="false" outlineLevel="0" collapsed="false">
      <c r="A91" s="0" t="n">
        <v>2550</v>
      </c>
      <c r="B91" s="8" t="n">
        <v>1880.25</v>
      </c>
      <c r="C91" s="8" t="n">
        <v>-1058.55</v>
      </c>
      <c r="D91" s="8" t="n">
        <v>0</v>
      </c>
      <c r="E91" s="8" t="n">
        <v>2308.22</v>
      </c>
      <c r="F91" s="8" t="n">
        <v>1746.59</v>
      </c>
      <c r="G91" s="8" t="n">
        <v>-500</v>
      </c>
      <c r="H91" s="8" t="n">
        <v>48.65</v>
      </c>
      <c r="I91" s="8" t="n">
        <v>4.978</v>
      </c>
      <c r="J91" s="8" t="n">
        <v>576.37</v>
      </c>
      <c r="K91" s="9" t="n">
        <v>3.1932</v>
      </c>
      <c r="L91" s="9" t="n">
        <v>13.6162</v>
      </c>
      <c r="M91" s="10" t="n">
        <f aca="false">((ref_diam+offset_diam)/2)/(12*3.281)</f>
        <v>0.761962816214569</v>
      </c>
      <c r="N91" s="8"/>
      <c r="O91" s="8" t="n">
        <f aca="false">(J91-M91-surface_margin)/(scaling_factor*(SQRT(K91^2+L91^2+sigma_pa^2)))</f>
        <v>11.7455527572335</v>
      </c>
    </row>
    <row r="92" customFormat="false" ht="15" hidden="false" customHeight="false" outlineLevel="0" collapsed="false">
      <c r="A92" s="0" t="n">
        <v>2580</v>
      </c>
      <c r="B92" s="8" t="n">
        <v>1882.87</v>
      </c>
      <c r="C92" s="8" t="n">
        <v>-1088.43</v>
      </c>
      <c r="D92" s="8" t="n">
        <v>0</v>
      </c>
      <c r="E92" s="8" t="n">
        <v>2309.12</v>
      </c>
      <c r="F92" s="8" t="n">
        <v>1746.9</v>
      </c>
      <c r="G92" s="8" t="n">
        <v>-500</v>
      </c>
      <c r="H92" s="8" t="n">
        <v>49.49</v>
      </c>
      <c r="I92" s="8" t="n">
        <v>4.807</v>
      </c>
      <c r="J92" s="8" t="n">
        <v>605.96</v>
      </c>
      <c r="K92" s="9" t="n">
        <v>3.2097</v>
      </c>
      <c r="L92" s="9" t="n">
        <v>13.6538</v>
      </c>
      <c r="M92" s="10" t="n">
        <f aca="false">((ref_diam+offset_diam)/2)/(12*3.281)</f>
        <v>0.761962816214569</v>
      </c>
      <c r="N92" s="8"/>
      <c r="O92" s="8" t="n">
        <f aca="false">(J92-M92-surface_margin)/(scaling_factor*(SQRT(K92^2+L92^2+sigma_pa^2)))</f>
        <v>12.3141601300214</v>
      </c>
    </row>
    <row r="93" customFormat="false" ht="15" hidden="false" customHeight="false" outlineLevel="0" collapsed="false">
      <c r="A93" s="0" t="n">
        <v>2610</v>
      </c>
      <c r="B93" s="8" t="n">
        <v>1885.48</v>
      </c>
      <c r="C93" s="8" t="n">
        <v>-1118.32</v>
      </c>
      <c r="D93" s="8" t="n">
        <v>0</v>
      </c>
      <c r="E93" s="8" t="n">
        <v>2310.01</v>
      </c>
      <c r="F93" s="8" t="n">
        <v>1747.2</v>
      </c>
      <c r="G93" s="8" t="n">
        <v>-500</v>
      </c>
      <c r="H93" s="8" t="n">
        <v>50.33</v>
      </c>
      <c r="I93" s="8" t="n">
        <v>4.653</v>
      </c>
      <c r="J93" s="8" t="n">
        <v>635.59</v>
      </c>
      <c r="K93" s="9" t="n">
        <v>3.2256</v>
      </c>
      <c r="L93" s="9" t="n">
        <v>13.6884</v>
      </c>
      <c r="M93" s="10" t="n">
        <f aca="false">((ref_diam+offset_diam)/2)/(12*3.281)</f>
        <v>0.761962816214569</v>
      </c>
      <c r="N93" s="8"/>
      <c r="O93" s="8" t="n">
        <f aca="false">(J93-M93-surface_margin)/(scaling_factor*(SQRT(K93^2+L93^2+sigma_pa^2)))</f>
        <v>12.8831124771744</v>
      </c>
    </row>
    <row r="94" customFormat="false" ht="15" hidden="false" customHeight="false" outlineLevel="0" collapsed="false">
      <c r="A94" s="0" t="n">
        <v>2640</v>
      </c>
      <c r="B94" s="8" t="n">
        <v>1888.09</v>
      </c>
      <c r="C94" s="8" t="n">
        <v>-1148.2</v>
      </c>
      <c r="D94" s="8" t="n">
        <v>0</v>
      </c>
      <c r="E94" s="8" t="n">
        <v>2310.9</v>
      </c>
      <c r="F94" s="8" t="n">
        <v>1747.51</v>
      </c>
      <c r="G94" s="8" t="n">
        <v>-500</v>
      </c>
      <c r="H94" s="8" t="n">
        <v>51.17</v>
      </c>
      <c r="I94" s="8" t="n">
        <v>4.514</v>
      </c>
      <c r="J94" s="8" t="n">
        <v>665.24</v>
      </c>
      <c r="K94" s="9" t="n">
        <v>3.241</v>
      </c>
      <c r="L94" s="9" t="n">
        <v>13.7204</v>
      </c>
      <c r="M94" s="10" t="n">
        <f aca="false">((ref_diam+offset_diam)/2)/(12*3.281)</f>
        <v>0.761962816214569</v>
      </c>
      <c r="N94" s="8"/>
      <c r="O94" s="8" t="n">
        <f aca="false">(J94-M94-surface_margin)/(scaling_factor*(SQRT(K94^2+L94^2+sigma_pa^2)))</f>
        <v>13.4519782189893</v>
      </c>
    </row>
    <row r="95" customFormat="false" ht="15" hidden="false" customHeight="false" outlineLevel="0" collapsed="false">
      <c r="A95" s="0" t="n">
        <v>2670</v>
      </c>
      <c r="B95" s="8" t="n">
        <v>1890.71</v>
      </c>
      <c r="C95" s="8" t="n">
        <v>-1178.09</v>
      </c>
      <c r="D95" s="8" t="n">
        <v>0</v>
      </c>
      <c r="E95" s="8" t="n">
        <v>2311.8</v>
      </c>
      <c r="F95" s="8" t="n">
        <v>1747.81</v>
      </c>
      <c r="G95" s="8" t="n">
        <v>-500</v>
      </c>
      <c r="H95" s="8" t="n">
        <v>52.01</v>
      </c>
      <c r="I95" s="8" t="n">
        <v>4.386</v>
      </c>
      <c r="J95" s="8" t="n">
        <v>694.93</v>
      </c>
      <c r="K95" s="9" t="n">
        <v>3.256</v>
      </c>
      <c r="L95" s="9" t="n">
        <v>13.7503</v>
      </c>
      <c r="M95" s="10" t="n">
        <f aca="false">((ref_diam+offset_diam)/2)/(12*3.281)</f>
        <v>0.761962816214569</v>
      </c>
      <c r="N95" s="8"/>
      <c r="O95" s="8" t="n">
        <f aca="false">(J95-M95-surface_margin)/(scaling_factor*(SQRT(K95^2+L95^2+sigma_pa^2)))</f>
        <v>14.0209755936548</v>
      </c>
    </row>
    <row r="96" customFormat="false" ht="15" hidden="false" customHeight="false" outlineLevel="0" collapsed="false">
      <c r="A96" s="0" t="n">
        <v>2700</v>
      </c>
      <c r="B96" s="8" t="n">
        <v>1893.32</v>
      </c>
      <c r="C96" s="8" t="n">
        <v>-1207.97</v>
      </c>
      <c r="D96" s="8" t="n">
        <v>0</v>
      </c>
      <c r="E96" s="8" t="n">
        <v>2312.69</v>
      </c>
      <c r="F96" s="8" t="n">
        <v>1748.12</v>
      </c>
      <c r="G96" s="8" t="n">
        <v>-500</v>
      </c>
      <c r="H96" s="8" t="n">
        <v>52.85</v>
      </c>
      <c r="I96" s="8" t="n">
        <v>4.269</v>
      </c>
      <c r="J96" s="8" t="n">
        <v>724.64</v>
      </c>
      <c r="K96" s="9" t="n">
        <v>3.2707</v>
      </c>
      <c r="L96" s="9" t="n">
        <v>13.7784</v>
      </c>
      <c r="M96" s="10" t="n">
        <f aca="false">((ref_diam+offset_diam)/2)/(12*3.281)</f>
        <v>0.761962816214569</v>
      </c>
      <c r="N96" s="8"/>
      <c r="O96" s="8" t="n">
        <f aca="false">(J96-M96-surface_margin)/(scaling_factor*(SQRT(K96^2+L96^2+sigma_pa^2)))</f>
        <v>14.589632802658</v>
      </c>
    </row>
    <row r="97" customFormat="false" ht="15" hidden="false" customHeight="false" outlineLevel="0" collapsed="false">
      <c r="A97" s="0" t="n">
        <v>2730</v>
      </c>
      <c r="B97" s="8" t="n">
        <v>1895.94</v>
      </c>
      <c r="C97" s="8" t="n">
        <v>-1237.86</v>
      </c>
      <c r="D97" s="8" t="n">
        <v>0</v>
      </c>
      <c r="E97" s="8" t="n">
        <v>2313.59</v>
      </c>
      <c r="F97" s="8" t="n">
        <v>1748.42</v>
      </c>
      <c r="G97" s="8" t="n">
        <v>-500</v>
      </c>
      <c r="H97" s="8" t="n">
        <v>53.69</v>
      </c>
      <c r="I97" s="8" t="n">
        <v>4.162</v>
      </c>
      <c r="J97" s="8" t="n">
        <v>754.37</v>
      </c>
      <c r="K97" s="9" t="n">
        <v>3.2851</v>
      </c>
      <c r="L97" s="9" t="n">
        <v>13.8049</v>
      </c>
      <c r="M97" s="10" t="n">
        <f aca="false">((ref_diam+offset_diam)/2)/(12*3.281)</f>
        <v>0.761962816214569</v>
      </c>
      <c r="N97" s="8"/>
      <c r="O97" s="8" t="n">
        <f aca="false">(J97-M97-surface_margin)/(scaling_factor*(SQRT(K97^2+L97^2+sigma_pa^2)))</f>
        <v>15.157962393778</v>
      </c>
    </row>
    <row r="98" customFormat="false" ht="15" hidden="false" customHeight="false" outlineLevel="0" collapsed="false">
      <c r="A98" s="0" t="n">
        <v>2760</v>
      </c>
      <c r="B98" s="8" t="n">
        <v>1898.55</v>
      </c>
      <c r="C98" s="8" t="n">
        <v>-1267.75</v>
      </c>
      <c r="D98" s="8" t="n">
        <v>0</v>
      </c>
      <c r="E98" s="8" t="n">
        <v>2314.48</v>
      </c>
      <c r="F98" s="8" t="n">
        <v>1748.73</v>
      </c>
      <c r="G98" s="8" t="n">
        <v>-500</v>
      </c>
      <c r="H98" s="8" t="n">
        <v>54.53</v>
      </c>
      <c r="I98" s="8" t="n">
        <v>4.063</v>
      </c>
      <c r="J98" s="8" t="n">
        <v>784.13</v>
      </c>
      <c r="K98" s="9" t="n">
        <v>3.2993</v>
      </c>
      <c r="L98" s="9" t="n">
        <v>13.83</v>
      </c>
      <c r="M98" s="10" t="n">
        <f aca="false">((ref_diam+offset_diam)/2)/(12*3.281)</f>
        <v>0.761962816214569</v>
      </c>
      <c r="N98" s="8"/>
      <c r="O98" s="8" t="n">
        <f aca="false">(J98-M98-surface_margin)/(scaling_factor*(SQRT(K98^2+L98^2+sigma_pa^2)))</f>
        <v>15.726120778948</v>
      </c>
    </row>
    <row r="99" customFormat="false" ht="15" hidden="false" customHeight="false" outlineLevel="0" collapsed="false">
      <c r="A99" s="0" t="n">
        <v>2790</v>
      </c>
      <c r="B99" s="8" t="n">
        <v>1900.91</v>
      </c>
      <c r="C99" s="8" t="n">
        <v>-1297.65</v>
      </c>
      <c r="D99" s="8" t="n">
        <v>0</v>
      </c>
      <c r="E99" s="8" t="n">
        <v>2315.29</v>
      </c>
      <c r="F99" s="8" t="n">
        <v>1749.01</v>
      </c>
      <c r="G99" s="8" t="n">
        <v>-500</v>
      </c>
      <c r="H99" s="8" t="n">
        <v>55.29</v>
      </c>
      <c r="I99" s="8" t="n">
        <v>3.965</v>
      </c>
      <c r="J99" s="8" t="n">
        <v>813.87</v>
      </c>
      <c r="K99" s="9" t="n">
        <v>3.3131</v>
      </c>
      <c r="L99" s="9" t="n">
        <v>13.8535</v>
      </c>
      <c r="M99" s="10" t="n">
        <f aca="false">((ref_diam+offset_diam)/2)/(12*3.281)</f>
        <v>0.761962816214569</v>
      </c>
      <c r="N99" s="8"/>
      <c r="O99" s="8" t="n">
        <f aca="false">(J99-M99-surface_margin)/(scaling_factor*(SQRT(K99^2+L99^2+sigma_pa^2)))</f>
        <v>16.2935495987618</v>
      </c>
    </row>
    <row r="100" customFormat="false" ht="15" hidden="false" customHeight="false" outlineLevel="0" collapsed="false">
      <c r="A100" s="0" t="n">
        <v>2820</v>
      </c>
      <c r="B100" s="8" t="n">
        <v>1902.48</v>
      </c>
      <c r="C100" s="8" t="n">
        <v>-1327.61</v>
      </c>
      <c r="D100" s="8" t="n">
        <v>0</v>
      </c>
      <c r="E100" s="8" t="n">
        <v>2315.82</v>
      </c>
      <c r="F100" s="8" t="n">
        <v>1749.19</v>
      </c>
      <c r="G100" s="8" t="n">
        <v>-500</v>
      </c>
      <c r="H100" s="8" t="n">
        <v>55.79</v>
      </c>
      <c r="I100" s="8" t="n">
        <v>3.857</v>
      </c>
      <c r="J100" s="8" t="n">
        <v>843.53</v>
      </c>
      <c r="K100" s="9" t="n">
        <v>3.3265</v>
      </c>
      <c r="L100" s="9" t="n">
        <v>13.8743</v>
      </c>
      <c r="M100" s="10" t="n">
        <f aca="false">((ref_diam+offset_diam)/2)/(12*3.281)</f>
        <v>0.761962816214569</v>
      </c>
      <c r="N100" s="8"/>
      <c r="O100" s="8" t="n">
        <f aca="false">(J100-M100-surface_margin)/(scaling_factor*(SQRT(K100^2+L100^2+sigma_pa^2)))</f>
        <v>16.8605106321864</v>
      </c>
    </row>
    <row r="101" customFormat="false" ht="15" hidden="false" customHeight="false" outlineLevel="0" collapsed="false">
      <c r="A101" s="0" t="n">
        <v>2850</v>
      </c>
      <c r="B101" s="8" t="n">
        <v>1903</v>
      </c>
      <c r="C101" s="8" t="n">
        <v>-1357.6</v>
      </c>
      <c r="D101" s="8" t="n">
        <v>0</v>
      </c>
      <c r="E101" s="8" t="n">
        <v>2316</v>
      </c>
      <c r="F101" s="8" t="n">
        <v>1749.25</v>
      </c>
      <c r="G101" s="8" t="n">
        <v>-500</v>
      </c>
      <c r="H101" s="8" t="n">
        <v>55.96</v>
      </c>
      <c r="I101" s="8" t="n">
        <v>3.733</v>
      </c>
      <c r="J101" s="8" t="n">
        <v>873.07</v>
      </c>
      <c r="K101" s="9" t="n">
        <v>3.3393</v>
      </c>
      <c r="L101" s="9" t="n">
        <v>13.8915</v>
      </c>
      <c r="M101" s="10" t="n">
        <f aca="false">((ref_diam+offset_diam)/2)/(12*3.281)</f>
        <v>0.761962816214569</v>
      </c>
      <c r="N101" s="8"/>
      <c r="O101" s="8" t="n">
        <f aca="false">(J101-M101-surface_margin)/(scaling_factor*(SQRT(K101^2+L101^2+sigma_pa^2)))</f>
        <v>17.4276520563307</v>
      </c>
    </row>
    <row r="102" customFormat="false" ht="15" hidden="false" customHeight="false" outlineLevel="0" collapsed="false">
      <c r="A102" s="0" t="n">
        <v>2880</v>
      </c>
      <c r="B102" s="8" t="n">
        <v>1903</v>
      </c>
      <c r="C102" s="8" t="n">
        <v>-1387.6</v>
      </c>
      <c r="D102" s="8" t="n">
        <v>0</v>
      </c>
      <c r="E102" s="8" t="n">
        <v>2316</v>
      </c>
      <c r="F102" s="8" t="n">
        <v>1749.25</v>
      </c>
      <c r="G102" s="8" t="n">
        <v>-500</v>
      </c>
      <c r="H102" s="8" t="n">
        <v>55.96</v>
      </c>
      <c r="I102" s="8" t="n">
        <v>3.608</v>
      </c>
      <c r="J102" s="8" t="n">
        <v>902.56</v>
      </c>
      <c r="K102" s="9" t="n">
        <v>3.3517</v>
      </c>
      <c r="L102" s="9" t="n">
        <v>13.9061</v>
      </c>
      <c r="M102" s="10" t="n">
        <f aca="false">((ref_diam+offset_diam)/2)/(12*3.281)</f>
        <v>0.761962816214569</v>
      </c>
      <c r="N102" s="8"/>
      <c r="O102" s="8" t="n">
        <f aca="false">(J102-M102-surface_margin)/(scaling_factor*(SQRT(K102^2+L102^2+sigma_pa^2)))</f>
        <v>17.9955214817014</v>
      </c>
    </row>
    <row r="103" customFormat="false" ht="15" hidden="false" customHeight="false" outlineLevel="0" collapsed="false">
      <c r="A103" s="0" t="n">
        <v>2910</v>
      </c>
      <c r="B103" s="8" t="n">
        <v>1903</v>
      </c>
      <c r="C103" s="8" t="n">
        <v>-1417.6</v>
      </c>
      <c r="D103" s="8" t="n">
        <v>0</v>
      </c>
      <c r="E103" s="8" t="n">
        <v>2316</v>
      </c>
      <c r="F103" s="8" t="n">
        <v>1749.25</v>
      </c>
      <c r="G103" s="8" t="n">
        <v>-500</v>
      </c>
      <c r="H103" s="8" t="n">
        <v>55.96</v>
      </c>
      <c r="I103" s="8" t="n">
        <v>3.49</v>
      </c>
      <c r="J103" s="8" t="n">
        <v>932.08</v>
      </c>
      <c r="K103" s="9" t="n">
        <v>3.364</v>
      </c>
      <c r="L103" s="9" t="n">
        <v>13.9192</v>
      </c>
      <c r="M103" s="10" t="n">
        <f aca="false">((ref_diam+offset_diam)/2)/(12*3.281)</f>
        <v>0.761962816214569</v>
      </c>
      <c r="N103" s="8"/>
      <c r="O103" s="8" t="n">
        <f aca="false">(J103-M103-surface_margin)/(scaling_factor*(SQRT(K103^2+L103^2+sigma_pa^2)))</f>
        <v>18.5645462346575</v>
      </c>
    </row>
    <row r="104" customFormat="false" ht="15" hidden="false" customHeight="false" outlineLevel="0" collapsed="false">
      <c r="A104" s="0" t="n">
        <v>2940</v>
      </c>
      <c r="B104" s="8" t="n">
        <v>1903</v>
      </c>
      <c r="C104" s="8" t="n">
        <v>-1447.6</v>
      </c>
      <c r="D104" s="8" t="n">
        <v>0</v>
      </c>
      <c r="E104" s="8" t="n">
        <v>2316</v>
      </c>
      <c r="F104" s="8" t="n">
        <v>1749.25</v>
      </c>
      <c r="G104" s="8" t="n">
        <v>-500</v>
      </c>
      <c r="H104" s="8" t="n">
        <v>55.96</v>
      </c>
      <c r="I104" s="8" t="n">
        <v>3.38</v>
      </c>
      <c r="J104" s="8" t="n">
        <v>961.63</v>
      </c>
      <c r="K104" s="9" t="n">
        <v>3.3761</v>
      </c>
      <c r="L104" s="9" t="n">
        <v>13.9312</v>
      </c>
      <c r="M104" s="10" t="n">
        <f aca="false">((ref_diam+offset_diam)/2)/(12*3.281)</f>
        <v>0.761962816214569</v>
      </c>
      <c r="N104" s="8"/>
      <c r="O104" s="8" t="n">
        <f aca="false">(J104-M104-surface_margin)/(scaling_factor*(SQRT(K104^2+L104^2+sigma_pa^2)))</f>
        <v>19.1344106409725</v>
      </c>
    </row>
  </sheetData>
  <sheetProtection sheet="true" password="dd1b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19</v>
      </c>
    </row>
    <row r="2" customFormat="false" ht="15.75" hidden="false" customHeight="false" outlineLevel="0" collapsed="false"/>
    <row r="3" customFormat="false" ht="15" hidden="false" customHeight="false" outlineLevel="0" collapsed="false">
      <c r="A3" s="2"/>
      <c r="B3" s="3" t="s">
        <v>20</v>
      </c>
      <c r="C3" s="3"/>
      <c r="D3" s="3"/>
      <c r="E3" s="3"/>
      <c r="F3" s="3"/>
      <c r="G3" s="3"/>
      <c r="H3" s="3"/>
      <c r="I3" s="3"/>
      <c r="J3" s="3"/>
      <c r="K3" s="3"/>
      <c r="L3" s="4"/>
    </row>
    <row r="4" customFormat="false" ht="15.75" hidden="false" customHeight="false" outlineLevel="0" collapsed="false">
      <c r="A4" s="5" t="s">
        <v>21</v>
      </c>
      <c r="B4" s="6" t="s">
        <v>22</v>
      </c>
      <c r="C4" s="6" t="s">
        <v>23</v>
      </c>
      <c r="D4" s="6" t="s">
        <v>24</v>
      </c>
      <c r="E4" s="6" t="s">
        <v>25</v>
      </c>
      <c r="F4" s="6" t="s">
        <v>26</v>
      </c>
      <c r="G4" s="6" t="s">
        <v>27</v>
      </c>
      <c r="H4" s="6" t="s">
        <v>28</v>
      </c>
      <c r="I4" s="6" t="s">
        <v>29</v>
      </c>
      <c r="J4" s="6" t="s">
        <v>30</v>
      </c>
      <c r="K4" s="6" t="s">
        <v>31</v>
      </c>
      <c r="L4" s="7" t="s">
        <v>32</v>
      </c>
    </row>
    <row r="5" customFormat="false" ht="15" hidden="false" customHeight="false" outlineLevel="0" collapsed="false">
      <c r="A5" s="0" t="n">
        <v>990</v>
      </c>
      <c r="B5" s="8" t="n">
        <f aca="false">VLOOKUP($A5,Offset01_clearance,15,0)</f>
        <v>11.0483627450529</v>
      </c>
      <c r="C5" s="8" t="n">
        <f aca="false">VLOOKUP($A5,Offset02_clearance,15,0)</f>
        <v>11.0483627450529</v>
      </c>
      <c r="D5" s="8" t="n">
        <f aca="false">VLOOKUP($A5,Offset03_clearance,15,0)</f>
        <v>0.998106287997154</v>
      </c>
      <c r="E5" s="8" t="n">
        <f aca="false">VLOOKUP($A5,Offset04_clearance,15,0)</f>
        <v>2.11480144989224</v>
      </c>
      <c r="F5" s="8" t="n">
        <f aca="false">VLOOKUP($A5,Offset05_clearance,15,0)</f>
        <v>55.9942263161681</v>
      </c>
      <c r="G5" s="8" t="n">
        <f aca="false">VLOOKUP($A5,Offset06_clearance,15,0)</f>
        <v>73.3746029877369</v>
      </c>
      <c r="H5" s="8" t="n">
        <f aca="false">VLOOKUP($A5,Offset07_clearance,15,0)</f>
        <v>110.470268572347</v>
      </c>
      <c r="I5" s="8" t="n">
        <f aca="false">VLOOKUP($A5,Offset08_clearance,15,0)</f>
        <v>38.4853420356381</v>
      </c>
      <c r="J5" s="8" t="n">
        <f aca="false">VLOOKUP($A5,Offset09_clearance,15,0)</f>
        <v>111.547903883809</v>
      </c>
      <c r="K5" s="8" t="n">
        <f aca="false">VLOOKUP($A5,Offset10_clearance,15,0)</f>
        <v>3.05418313622387</v>
      </c>
      <c r="L5" s="8" t="n">
        <f aca="false">VLOOKUP($A5,Offset11_clearance,15,0)</f>
        <v>38.4358521280787</v>
      </c>
    </row>
    <row r="6" customFormat="false" ht="15" hidden="false" customHeight="false" outlineLevel="0" collapsed="false">
      <c r="B6" s="8"/>
      <c r="C6" s="8"/>
      <c r="D6" s="8"/>
      <c r="E6" s="8"/>
      <c r="F6" s="8"/>
      <c r="G6" s="8"/>
      <c r="H6" s="8"/>
      <c r="I6" s="8"/>
      <c r="J6" s="8"/>
      <c r="K6" s="8"/>
      <c r="L6" s="8"/>
    </row>
  </sheetData>
  <sheetProtection sheet="true" password="dd1b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33</v>
      </c>
      <c r="B1" s="0" t="s">
        <v>123</v>
      </c>
    </row>
    <row r="3" customFormat="false" ht="15" hidden="false" customHeight="false" outlineLevel="0" collapsed="false">
      <c r="A3" s="0" t="s">
        <v>35</v>
      </c>
    </row>
    <row r="4" customFormat="false" ht="15" hidden="false" customHeight="false" outlineLevel="0" collapsed="false">
      <c r="A4" s="0" t="s">
        <v>37</v>
      </c>
      <c r="B4" s="0" t="s">
        <v>38</v>
      </c>
    </row>
    <row r="5" customFormat="false" ht="15" hidden="false" customHeight="false" outlineLevel="0" collapsed="false">
      <c r="A5" s="0" t="s">
        <v>42</v>
      </c>
      <c r="B5" s="0" t="s">
        <v>43</v>
      </c>
    </row>
    <row r="6" customFormat="false" ht="15" hidden="false" customHeight="false" outlineLevel="0" collapsed="false">
      <c r="A6" s="0" t="s">
        <v>46</v>
      </c>
      <c r="B6" s="0" t="n">
        <v>0.9996</v>
      </c>
    </row>
    <row r="7" customFormat="false" ht="15" hidden="false" customHeight="false" outlineLevel="0" collapsed="false">
      <c r="A7" s="0" t="s">
        <v>49</v>
      </c>
      <c r="B7" s="0" t="s">
        <v>50</v>
      </c>
    </row>
    <row r="9" customFormat="false" ht="15" hidden="false" customHeight="false" outlineLevel="0" collapsed="false">
      <c r="A9" s="0" t="s">
        <v>56</v>
      </c>
      <c r="B9" s="0" t="s">
        <v>57</v>
      </c>
      <c r="C9" s="0" t="s">
        <v>58</v>
      </c>
      <c r="D9" s="0" t="s">
        <v>59</v>
      </c>
      <c r="E9" s="0" t="s">
        <v>60</v>
      </c>
      <c r="F9" s="0" t="s">
        <v>61</v>
      </c>
      <c r="G9" s="0" t="s">
        <v>62</v>
      </c>
    </row>
    <row r="10" customFormat="false" ht="15" hidden="false" customHeight="false" outlineLevel="0" collapsed="false">
      <c r="B10" s="0" t="s">
        <v>63</v>
      </c>
      <c r="C10" s="0" t="s">
        <v>63</v>
      </c>
      <c r="D10" s="0" t="s">
        <v>63</v>
      </c>
      <c r="E10" s="0" t="s">
        <v>63</v>
      </c>
    </row>
    <row r="11" customFormat="false" ht="15" hidden="false" customHeight="false" outlineLevel="0" collapsed="false">
      <c r="B11" s="0" t="n">
        <v>-1000</v>
      </c>
      <c r="C11" s="0" t="n">
        <v>0</v>
      </c>
      <c r="D11" s="0" t="n">
        <v>500000</v>
      </c>
      <c r="E11" s="0" t="n">
        <v>6650567.11</v>
      </c>
      <c r="F11" s="0" t="s">
        <v>124</v>
      </c>
      <c r="G11" s="0" t="s">
        <v>65</v>
      </c>
    </row>
    <row r="13" customFormat="false" ht="15" hidden="false" customHeight="false" outlineLevel="0" collapsed="false">
      <c r="A13" s="0" t="s">
        <v>66</v>
      </c>
    </row>
    <row r="14" customFormat="false" ht="15" hidden="false" customHeight="false" outlineLevel="0" collapsed="false">
      <c r="A14" s="0" t="s">
        <v>66</v>
      </c>
    </row>
    <row r="15" customFormat="false" ht="15" hidden="false" customHeight="false" outlineLevel="0" collapsed="false">
      <c r="B15" s="0" t="s">
        <v>67</v>
      </c>
      <c r="C15" s="0" t="s">
        <v>68</v>
      </c>
      <c r="D15" s="0" t="s">
        <v>69</v>
      </c>
      <c r="E15" s="0" t="s">
        <v>70</v>
      </c>
      <c r="F15" s="0" t="s">
        <v>71</v>
      </c>
      <c r="G15" s="0" t="s">
        <v>72</v>
      </c>
      <c r="H15" s="0" t="s">
        <v>73</v>
      </c>
      <c r="I15" s="0" t="s">
        <v>74</v>
      </c>
      <c r="J15" s="0" t="s">
        <v>75</v>
      </c>
    </row>
    <row r="16" customFormat="false" ht="15" hidden="false" customHeight="false" outlineLevel="0" collapsed="false">
      <c r="B16" s="0" t="s">
        <v>63</v>
      </c>
      <c r="C16" s="0" t="s">
        <v>76</v>
      </c>
      <c r="D16" s="0" t="s">
        <v>76</v>
      </c>
      <c r="E16" s="0" t="s">
        <v>63</v>
      </c>
      <c r="F16" s="0" t="s">
        <v>63</v>
      </c>
      <c r="G16" s="0" t="s">
        <v>63</v>
      </c>
    </row>
    <row r="17" customFormat="false" ht="15" hidden="false" customHeight="false" outlineLevel="0" collapsed="false">
      <c r="B17" s="8" t="n">
        <v>0</v>
      </c>
      <c r="C17" s="8" t="n">
        <v>0</v>
      </c>
      <c r="D17" s="8" t="n">
        <v>0</v>
      </c>
      <c r="E17" s="8" t="n">
        <v>0</v>
      </c>
      <c r="F17" s="8" t="n">
        <v>-1000</v>
      </c>
      <c r="G17" s="8" t="n">
        <v>0</v>
      </c>
      <c r="H17" s="9" t="n">
        <v>0</v>
      </c>
      <c r="I17" s="9" t="n">
        <v>0</v>
      </c>
      <c r="J17" s="9" t="n">
        <v>0</v>
      </c>
    </row>
    <row r="18" customFormat="false" ht="15" hidden="false" customHeight="false" outlineLevel="0" collapsed="false">
      <c r="B18" s="8" t="n">
        <v>1</v>
      </c>
      <c r="C18" s="8" t="n">
        <v>0</v>
      </c>
      <c r="D18" s="8" t="n">
        <v>0</v>
      </c>
      <c r="E18" s="8" t="n">
        <v>1</v>
      </c>
      <c r="F18" s="8" t="n">
        <v>-1000</v>
      </c>
      <c r="G18" s="8" t="n">
        <v>0</v>
      </c>
      <c r="H18" s="9" t="n">
        <v>0.0018</v>
      </c>
      <c r="I18" s="9" t="n">
        <v>0.0018</v>
      </c>
      <c r="J18" s="9" t="n">
        <v>0.35</v>
      </c>
    </row>
    <row r="19" customFormat="false" ht="15" hidden="false" customHeight="false" outlineLevel="0" collapsed="false">
      <c r="B19" s="8" t="n">
        <v>30</v>
      </c>
      <c r="C19" s="8" t="n">
        <v>0</v>
      </c>
      <c r="D19" s="8" t="n">
        <v>0</v>
      </c>
      <c r="E19" s="8" t="n">
        <v>30</v>
      </c>
      <c r="F19" s="8" t="n">
        <v>-1000</v>
      </c>
      <c r="G19" s="8" t="n">
        <v>0</v>
      </c>
      <c r="H19" s="9" t="n">
        <v>0.0538</v>
      </c>
      <c r="I19" s="9" t="n">
        <v>0.0538</v>
      </c>
      <c r="J19" s="9" t="n">
        <v>0.3504</v>
      </c>
    </row>
    <row r="20" customFormat="false" ht="15" hidden="false" customHeight="false" outlineLevel="0" collapsed="false">
      <c r="B20" s="8" t="n">
        <v>60</v>
      </c>
      <c r="C20" s="8" t="n">
        <v>0</v>
      </c>
      <c r="D20" s="8" t="n">
        <v>0</v>
      </c>
      <c r="E20" s="8" t="n">
        <v>60</v>
      </c>
      <c r="F20" s="8" t="n">
        <v>-1000</v>
      </c>
      <c r="G20" s="8" t="n">
        <v>0</v>
      </c>
      <c r="H20" s="9" t="n">
        <v>0.1075</v>
      </c>
      <c r="I20" s="9" t="n">
        <v>0.1075</v>
      </c>
      <c r="J20" s="9" t="n">
        <v>0.3516</v>
      </c>
    </row>
    <row r="21" customFormat="false" ht="15" hidden="false" customHeight="false" outlineLevel="0" collapsed="false">
      <c r="B21" s="8" t="n">
        <v>90</v>
      </c>
      <c r="C21" s="8" t="n">
        <v>0</v>
      </c>
      <c r="D21" s="8" t="n">
        <v>0</v>
      </c>
      <c r="E21" s="8" t="n">
        <v>90</v>
      </c>
      <c r="F21" s="8" t="n">
        <v>-1000</v>
      </c>
      <c r="G21" s="8" t="n">
        <v>0</v>
      </c>
      <c r="H21" s="9" t="n">
        <v>0.1613</v>
      </c>
      <c r="I21" s="9" t="n">
        <v>0.1613</v>
      </c>
      <c r="J21" s="9" t="n">
        <v>0.3536</v>
      </c>
    </row>
    <row r="22" customFormat="false" ht="15" hidden="false" customHeight="false" outlineLevel="0" collapsed="false">
      <c r="B22" s="8" t="n">
        <v>120</v>
      </c>
      <c r="C22" s="8" t="n">
        <v>0</v>
      </c>
      <c r="D22" s="8" t="n">
        <v>0</v>
      </c>
      <c r="E22" s="8" t="n">
        <v>120</v>
      </c>
      <c r="F22" s="8" t="n">
        <v>-1000</v>
      </c>
      <c r="G22" s="8" t="n">
        <v>0</v>
      </c>
      <c r="H22" s="9" t="n">
        <v>0.2151</v>
      </c>
      <c r="I22" s="9" t="n">
        <v>0.2151</v>
      </c>
      <c r="J22" s="9" t="n">
        <v>0.3564</v>
      </c>
    </row>
    <row r="23" customFormat="false" ht="15" hidden="false" customHeight="false" outlineLevel="0" collapsed="false">
      <c r="B23" s="8" t="n">
        <v>150</v>
      </c>
      <c r="C23" s="8" t="n">
        <v>0</v>
      </c>
      <c r="D23" s="8" t="n">
        <v>0</v>
      </c>
      <c r="E23" s="8" t="n">
        <v>150</v>
      </c>
      <c r="F23" s="8" t="n">
        <v>-1000</v>
      </c>
      <c r="G23" s="8" t="n">
        <v>0</v>
      </c>
      <c r="H23" s="9" t="n">
        <v>0.2689</v>
      </c>
      <c r="I23" s="9" t="n">
        <v>0.2689</v>
      </c>
      <c r="J23" s="9" t="n">
        <v>0.36</v>
      </c>
    </row>
    <row r="24" customFormat="false" ht="15" hidden="false" customHeight="false" outlineLevel="0" collapsed="false">
      <c r="B24" s="8" t="n">
        <v>180</v>
      </c>
      <c r="C24" s="8" t="n">
        <v>0</v>
      </c>
      <c r="D24" s="8" t="n">
        <v>0</v>
      </c>
      <c r="E24" s="8" t="n">
        <v>180</v>
      </c>
      <c r="F24" s="8" t="n">
        <v>-1000</v>
      </c>
      <c r="G24" s="8" t="n">
        <v>0</v>
      </c>
      <c r="H24" s="9" t="n">
        <v>0.3226</v>
      </c>
      <c r="I24" s="9" t="n">
        <v>0.3226</v>
      </c>
      <c r="J24" s="9" t="n">
        <v>0.3643</v>
      </c>
    </row>
    <row r="25" customFormat="false" ht="15" hidden="false" customHeight="false" outlineLevel="0" collapsed="false">
      <c r="B25" s="8" t="n">
        <v>210</v>
      </c>
      <c r="C25" s="8" t="n">
        <v>0</v>
      </c>
      <c r="D25" s="8" t="n">
        <v>0</v>
      </c>
      <c r="E25" s="8" t="n">
        <v>210</v>
      </c>
      <c r="F25" s="8" t="n">
        <v>-1000</v>
      </c>
      <c r="G25" s="8" t="n">
        <v>0</v>
      </c>
      <c r="H25" s="9" t="n">
        <v>0.3764</v>
      </c>
      <c r="I25" s="9" t="n">
        <v>0.3764</v>
      </c>
      <c r="J25" s="9" t="n">
        <v>0.3694</v>
      </c>
    </row>
    <row r="26" customFormat="false" ht="15" hidden="false" customHeight="false" outlineLevel="0" collapsed="false">
      <c r="B26" s="8" t="n">
        <v>240</v>
      </c>
      <c r="C26" s="8" t="n">
        <v>0</v>
      </c>
      <c r="D26" s="8" t="n">
        <v>0</v>
      </c>
      <c r="E26" s="8" t="n">
        <v>240</v>
      </c>
      <c r="F26" s="8" t="n">
        <v>-1000</v>
      </c>
      <c r="G26" s="8" t="n">
        <v>0</v>
      </c>
      <c r="H26" s="9" t="n">
        <v>0.4302</v>
      </c>
      <c r="I26" s="9" t="n">
        <v>0.4302</v>
      </c>
      <c r="J26" s="9" t="n">
        <v>0.3752</v>
      </c>
    </row>
    <row r="27" customFormat="false" ht="15" hidden="false" customHeight="false" outlineLevel="0" collapsed="false">
      <c r="B27" s="8" t="n">
        <v>270</v>
      </c>
      <c r="C27" s="8" t="n">
        <v>0</v>
      </c>
      <c r="D27" s="8" t="n">
        <v>0</v>
      </c>
      <c r="E27" s="8" t="n">
        <v>270</v>
      </c>
      <c r="F27" s="8" t="n">
        <v>-1000</v>
      </c>
      <c r="G27" s="8" t="n">
        <v>0</v>
      </c>
      <c r="H27" s="9" t="n">
        <v>0.4839</v>
      </c>
      <c r="I27" s="9" t="n">
        <v>0.4839</v>
      </c>
      <c r="J27" s="9" t="n">
        <v>0.3817</v>
      </c>
    </row>
    <row r="28" customFormat="false" ht="15" hidden="false" customHeight="false" outlineLevel="0" collapsed="false">
      <c r="B28" s="8" t="n">
        <v>300</v>
      </c>
      <c r="C28" s="8" t="n">
        <v>0</v>
      </c>
      <c r="D28" s="8" t="n">
        <v>0</v>
      </c>
      <c r="E28" s="8" t="n">
        <v>300</v>
      </c>
      <c r="F28" s="8" t="n">
        <v>-1000</v>
      </c>
      <c r="G28" s="8" t="n">
        <v>0</v>
      </c>
      <c r="H28" s="9" t="n">
        <v>0.5377</v>
      </c>
      <c r="I28" s="9" t="n">
        <v>0.5377</v>
      </c>
      <c r="J28" s="9" t="n">
        <v>0.3889</v>
      </c>
    </row>
    <row r="29" customFormat="false" ht="15" hidden="false" customHeight="false" outlineLevel="0" collapsed="false">
      <c r="B29" s="8" t="n">
        <v>330</v>
      </c>
      <c r="C29" s="8" t="n">
        <v>0</v>
      </c>
      <c r="D29" s="8" t="n">
        <v>0</v>
      </c>
      <c r="E29" s="8" t="n">
        <v>330</v>
      </c>
      <c r="F29" s="8" t="n">
        <v>-1000</v>
      </c>
      <c r="G29" s="8" t="n">
        <v>0</v>
      </c>
      <c r="H29" s="9" t="n">
        <v>0.5915</v>
      </c>
      <c r="I29" s="9" t="n">
        <v>0.5915</v>
      </c>
      <c r="J29" s="9" t="n">
        <v>0.3967</v>
      </c>
    </row>
    <row r="30" customFormat="false" ht="15" hidden="false" customHeight="false" outlineLevel="0" collapsed="false">
      <c r="B30" s="8" t="n">
        <v>360</v>
      </c>
      <c r="C30" s="8" t="n">
        <v>0</v>
      </c>
      <c r="D30" s="8" t="n">
        <v>0</v>
      </c>
      <c r="E30" s="8" t="n">
        <v>360</v>
      </c>
      <c r="F30" s="8" t="n">
        <v>-1000</v>
      </c>
      <c r="G30" s="8" t="n">
        <v>0</v>
      </c>
      <c r="H30" s="9" t="n">
        <v>0.6452</v>
      </c>
      <c r="I30" s="9" t="n">
        <v>0.6452</v>
      </c>
      <c r="J30" s="9" t="n">
        <v>0.4052</v>
      </c>
    </row>
    <row r="31" customFormat="false" ht="15" hidden="false" customHeight="false" outlineLevel="0" collapsed="false">
      <c r="B31" s="8" t="n">
        <v>390</v>
      </c>
      <c r="C31" s="8" t="n">
        <v>0</v>
      </c>
      <c r="D31" s="8" t="n">
        <v>0</v>
      </c>
      <c r="E31" s="8" t="n">
        <v>390</v>
      </c>
      <c r="F31" s="8" t="n">
        <v>-1000</v>
      </c>
      <c r="G31" s="8" t="n">
        <v>0</v>
      </c>
      <c r="H31" s="9" t="n">
        <v>0.699</v>
      </c>
      <c r="I31" s="9" t="n">
        <v>0.699</v>
      </c>
      <c r="J31" s="9" t="n">
        <v>0.4143</v>
      </c>
    </row>
    <row r="32" customFormat="false" ht="15" hidden="false" customHeight="false" outlineLevel="0" collapsed="false">
      <c r="B32" s="8" t="n">
        <v>420</v>
      </c>
      <c r="C32" s="8" t="n">
        <v>0</v>
      </c>
      <c r="D32" s="8" t="n">
        <v>0</v>
      </c>
      <c r="E32" s="8" t="n">
        <v>420</v>
      </c>
      <c r="F32" s="8" t="n">
        <v>-1000</v>
      </c>
      <c r="G32" s="8" t="n">
        <v>0</v>
      </c>
      <c r="H32" s="9" t="n">
        <v>0.7528</v>
      </c>
      <c r="I32" s="9" t="n">
        <v>0.7528</v>
      </c>
      <c r="J32" s="9" t="n">
        <v>0.424</v>
      </c>
    </row>
    <row r="33" customFormat="false" ht="15" hidden="false" customHeight="false" outlineLevel="0" collapsed="false">
      <c r="B33" s="8" t="n">
        <v>450</v>
      </c>
      <c r="C33" s="8" t="n">
        <v>0</v>
      </c>
      <c r="D33" s="8" t="n">
        <v>0</v>
      </c>
      <c r="E33" s="8" t="n">
        <v>450</v>
      </c>
      <c r="F33" s="8" t="n">
        <v>-1000</v>
      </c>
      <c r="G33" s="8" t="n">
        <v>0</v>
      </c>
      <c r="H33" s="9" t="n">
        <v>0.8066</v>
      </c>
      <c r="I33" s="9" t="n">
        <v>0.8066</v>
      </c>
      <c r="J33" s="9" t="n">
        <v>0.4342</v>
      </c>
    </row>
    <row r="34" customFormat="false" ht="15" hidden="false" customHeight="false" outlineLevel="0" collapsed="false">
      <c r="B34" s="8" t="n">
        <v>480</v>
      </c>
      <c r="C34" s="8" t="n">
        <v>0</v>
      </c>
      <c r="D34" s="8" t="n">
        <v>0</v>
      </c>
      <c r="E34" s="8" t="n">
        <v>480</v>
      </c>
      <c r="F34" s="8" t="n">
        <v>-1000</v>
      </c>
      <c r="G34" s="8" t="n">
        <v>0</v>
      </c>
      <c r="H34" s="9" t="n">
        <v>0.8603</v>
      </c>
      <c r="I34" s="9" t="n">
        <v>0.8603</v>
      </c>
      <c r="J34" s="9" t="n">
        <v>0.4451</v>
      </c>
    </row>
    <row r="35" customFormat="false" ht="15" hidden="false" customHeight="false" outlineLevel="0" collapsed="false">
      <c r="B35" s="8" t="n">
        <v>510</v>
      </c>
      <c r="C35" s="8" t="n">
        <v>0</v>
      </c>
      <c r="D35" s="8" t="n">
        <v>0</v>
      </c>
      <c r="E35" s="8" t="n">
        <v>510</v>
      </c>
      <c r="F35" s="8" t="n">
        <v>-1000</v>
      </c>
      <c r="G35" s="8" t="n">
        <v>0</v>
      </c>
      <c r="H35" s="9" t="n">
        <v>0.9141</v>
      </c>
      <c r="I35" s="9" t="n">
        <v>0.9141</v>
      </c>
      <c r="J35" s="9" t="n">
        <v>0.4564</v>
      </c>
    </row>
    <row r="36" customFormat="false" ht="15" hidden="false" customHeight="false" outlineLevel="0" collapsed="false">
      <c r="B36" s="8" t="n">
        <v>540</v>
      </c>
      <c r="C36" s="8" t="n">
        <v>0</v>
      </c>
      <c r="D36" s="8" t="n">
        <v>0</v>
      </c>
      <c r="E36" s="8" t="n">
        <v>540</v>
      </c>
      <c r="F36" s="8" t="n">
        <v>-1000</v>
      </c>
      <c r="G36" s="8" t="n">
        <v>0</v>
      </c>
      <c r="H36" s="9" t="n">
        <v>0.9679</v>
      </c>
      <c r="I36" s="9" t="n">
        <v>0.9679</v>
      </c>
      <c r="J36" s="9" t="n">
        <v>0.4683</v>
      </c>
    </row>
    <row r="37" customFormat="false" ht="15" hidden="false" customHeight="false" outlineLevel="0" collapsed="false">
      <c r="B37" s="8" t="n">
        <v>570</v>
      </c>
      <c r="C37" s="8" t="n">
        <v>0</v>
      </c>
      <c r="D37" s="8" t="n">
        <v>0</v>
      </c>
      <c r="E37" s="8" t="n">
        <v>570</v>
      </c>
      <c r="F37" s="8" t="n">
        <v>-1000</v>
      </c>
      <c r="G37" s="8" t="n">
        <v>0</v>
      </c>
      <c r="H37" s="9" t="n">
        <v>1.0216</v>
      </c>
      <c r="I37" s="9" t="n">
        <v>1.0216</v>
      </c>
      <c r="J37" s="9" t="n">
        <v>0.4806</v>
      </c>
    </row>
    <row r="38" customFormat="false" ht="15" hidden="false" customHeight="false" outlineLevel="0" collapsed="false">
      <c r="B38" s="8" t="n">
        <v>600</v>
      </c>
      <c r="C38" s="8" t="n">
        <v>0</v>
      </c>
      <c r="D38" s="8" t="n">
        <v>0</v>
      </c>
      <c r="E38" s="8" t="n">
        <v>600</v>
      </c>
      <c r="F38" s="8" t="n">
        <v>-1000</v>
      </c>
      <c r="G38" s="8" t="n">
        <v>0</v>
      </c>
      <c r="H38" s="9" t="n">
        <v>1.0754</v>
      </c>
      <c r="I38" s="9" t="n">
        <v>1.0754</v>
      </c>
      <c r="J38" s="9" t="n">
        <v>0.4935</v>
      </c>
    </row>
    <row r="39" customFormat="false" ht="15" hidden="false" customHeight="false" outlineLevel="0" collapsed="false">
      <c r="B39" s="8" t="n">
        <v>630</v>
      </c>
      <c r="C39" s="8" t="n">
        <v>0</v>
      </c>
      <c r="D39" s="8" t="n">
        <v>0</v>
      </c>
      <c r="E39" s="8" t="n">
        <v>630</v>
      </c>
      <c r="F39" s="8" t="n">
        <v>-1000</v>
      </c>
      <c r="G39" s="8" t="n">
        <v>0</v>
      </c>
      <c r="H39" s="9" t="n">
        <v>1.1292</v>
      </c>
      <c r="I39" s="9" t="n">
        <v>1.1292</v>
      </c>
      <c r="J39" s="9" t="n">
        <v>0.5068</v>
      </c>
    </row>
    <row r="40" customFormat="false" ht="15" hidden="false" customHeight="false" outlineLevel="0" collapsed="false">
      <c r="B40" s="8" t="n">
        <v>660</v>
      </c>
      <c r="C40" s="8" t="n">
        <v>0</v>
      </c>
      <c r="D40" s="8" t="n">
        <v>0</v>
      </c>
      <c r="E40" s="8" t="n">
        <v>660</v>
      </c>
      <c r="F40" s="8" t="n">
        <v>-1000</v>
      </c>
      <c r="G40" s="8" t="n">
        <v>0</v>
      </c>
      <c r="H40" s="9" t="n">
        <v>1.183</v>
      </c>
      <c r="I40" s="9" t="n">
        <v>1.183</v>
      </c>
      <c r="J40" s="9" t="n">
        <v>0.5205</v>
      </c>
    </row>
    <row r="41" customFormat="false" ht="15" hidden="false" customHeight="false" outlineLevel="0" collapsed="false">
      <c r="B41" s="8" t="n">
        <v>690</v>
      </c>
      <c r="C41" s="8" t="n">
        <v>0</v>
      </c>
      <c r="D41" s="8" t="n">
        <v>0</v>
      </c>
      <c r="E41" s="8" t="n">
        <v>690</v>
      </c>
      <c r="F41" s="8" t="n">
        <v>-1000</v>
      </c>
      <c r="G41" s="8" t="n">
        <v>0</v>
      </c>
      <c r="H41" s="9" t="n">
        <v>1.2367</v>
      </c>
      <c r="I41" s="9" t="n">
        <v>1.2367</v>
      </c>
      <c r="J41" s="9" t="n">
        <v>0.5348</v>
      </c>
    </row>
    <row r="42" customFormat="false" ht="15" hidden="false" customHeight="false" outlineLevel="0" collapsed="false">
      <c r="B42" s="8" t="n">
        <v>720</v>
      </c>
      <c r="C42" s="8" t="n">
        <v>0</v>
      </c>
      <c r="D42" s="8" t="n">
        <v>0</v>
      </c>
      <c r="E42" s="8" t="n">
        <v>720</v>
      </c>
      <c r="F42" s="8" t="n">
        <v>-1000</v>
      </c>
      <c r="G42" s="8" t="n">
        <v>0</v>
      </c>
      <c r="H42" s="9" t="n">
        <v>1.2905</v>
      </c>
      <c r="I42" s="9" t="n">
        <v>1.2905</v>
      </c>
      <c r="J42" s="9" t="n">
        <v>0.5494</v>
      </c>
    </row>
    <row r="43" customFormat="false" ht="15" hidden="false" customHeight="false" outlineLevel="0" collapsed="false">
      <c r="B43" s="8" t="n">
        <v>750</v>
      </c>
      <c r="C43" s="8" t="n">
        <v>0</v>
      </c>
      <c r="D43" s="8" t="n">
        <v>0</v>
      </c>
      <c r="E43" s="8" t="n">
        <v>750</v>
      </c>
      <c r="F43" s="8" t="n">
        <v>-1000</v>
      </c>
      <c r="G43" s="8" t="n">
        <v>0</v>
      </c>
      <c r="H43" s="9" t="n">
        <v>1.3443</v>
      </c>
      <c r="I43" s="9" t="n">
        <v>1.3443</v>
      </c>
      <c r="J43" s="9" t="n">
        <v>0.5645</v>
      </c>
    </row>
    <row r="44" customFormat="false" ht="15" hidden="false" customHeight="false" outlineLevel="0" collapsed="false">
      <c r="B44" s="8" t="n">
        <v>780</v>
      </c>
      <c r="C44" s="8" t="n">
        <v>0</v>
      </c>
      <c r="D44" s="8" t="n">
        <v>0</v>
      </c>
      <c r="E44" s="8" t="n">
        <v>780</v>
      </c>
      <c r="F44" s="8" t="n">
        <v>-1000</v>
      </c>
      <c r="G44" s="8" t="n">
        <v>0</v>
      </c>
      <c r="H44" s="9" t="n">
        <v>1.398</v>
      </c>
      <c r="I44" s="9" t="n">
        <v>1.398</v>
      </c>
      <c r="J44" s="9" t="n">
        <v>0.58</v>
      </c>
    </row>
    <row r="45" customFormat="false" ht="15" hidden="false" customHeight="false" outlineLevel="0" collapsed="false">
      <c r="B45" s="8" t="n">
        <v>810</v>
      </c>
      <c r="C45" s="8" t="n">
        <v>0</v>
      </c>
      <c r="D45" s="8" t="n">
        <v>0</v>
      </c>
      <c r="E45" s="8" t="n">
        <v>810</v>
      </c>
      <c r="F45" s="8" t="n">
        <v>-1000</v>
      </c>
      <c r="G45" s="8" t="n">
        <v>0</v>
      </c>
      <c r="H45" s="9" t="n">
        <v>1.4518</v>
      </c>
      <c r="I45" s="9" t="n">
        <v>1.4518</v>
      </c>
      <c r="J45" s="9" t="n">
        <v>0.596</v>
      </c>
    </row>
    <row r="46" customFormat="false" ht="15" hidden="false" customHeight="false" outlineLevel="0" collapsed="false">
      <c r="B46" s="8" t="n">
        <v>840</v>
      </c>
      <c r="C46" s="8" t="n">
        <v>0</v>
      </c>
      <c r="D46" s="8" t="n">
        <v>0</v>
      </c>
      <c r="E46" s="8" t="n">
        <v>840</v>
      </c>
      <c r="F46" s="8" t="n">
        <v>-1000</v>
      </c>
      <c r="G46" s="8" t="n">
        <v>0</v>
      </c>
      <c r="H46" s="9" t="n">
        <v>1.5056</v>
      </c>
      <c r="I46" s="9" t="n">
        <v>1.5056</v>
      </c>
      <c r="J46" s="9" t="n">
        <v>0.6123</v>
      </c>
    </row>
    <row r="47" customFormat="false" ht="15" hidden="false" customHeight="false" outlineLevel="0" collapsed="false">
      <c r="B47" s="8" t="n">
        <v>870</v>
      </c>
      <c r="C47" s="8" t="n">
        <v>0</v>
      </c>
      <c r="D47" s="8" t="n">
        <v>0</v>
      </c>
      <c r="E47" s="8" t="n">
        <v>870</v>
      </c>
      <c r="F47" s="8" t="n">
        <v>-1000</v>
      </c>
      <c r="G47" s="8" t="n">
        <v>0</v>
      </c>
      <c r="H47" s="9" t="n">
        <v>1.5594</v>
      </c>
      <c r="I47" s="9" t="n">
        <v>1.5594</v>
      </c>
      <c r="J47" s="9" t="n">
        <v>0.629</v>
      </c>
    </row>
    <row r="48" customFormat="false" ht="15" hidden="false" customHeight="false" outlineLevel="0" collapsed="false">
      <c r="B48" s="8" t="n">
        <v>900</v>
      </c>
      <c r="C48" s="8" t="n">
        <v>0</v>
      </c>
      <c r="D48" s="8" t="n">
        <v>0</v>
      </c>
      <c r="E48" s="8" t="n">
        <v>900</v>
      </c>
      <c r="F48" s="8" t="n">
        <v>-1000</v>
      </c>
      <c r="G48" s="8" t="n">
        <v>0</v>
      </c>
      <c r="H48" s="9" t="n">
        <v>1.6131</v>
      </c>
      <c r="I48" s="9" t="n">
        <v>1.6131</v>
      </c>
      <c r="J48" s="9" t="n">
        <v>0.6462</v>
      </c>
    </row>
    <row r="49" customFormat="false" ht="15" hidden="false" customHeight="false" outlineLevel="0" collapsed="false">
      <c r="B49" s="8" t="n">
        <v>930</v>
      </c>
      <c r="C49" s="8" t="n">
        <v>0</v>
      </c>
      <c r="D49" s="8" t="n">
        <v>0</v>
      </c>
      <c r="E49" s="8" t="n">
        <v>930</v>
      </c>
      <c r="F49" s="8" t="n">
        <v>-1000</v>
      </c>
      <c r="G49" s="8" t="n">
        <v>0</v>
      </c>
      <c r="H49" s="9" t="n">
        <v>1.6669</v>
      </c>
      <c r="I49" s="9" t="n">
        <v>1.6669</v>
      </c>
      <c r="J49" s="9" t="n">
        <v>0.6637</v>
      </c>
    </row>
    <row r="50" customFormat="false" ht="15" hidden="false" customHeight="false" outlineLevel="0" collapsed="false">
      <c r="B50" s="8" t="n">
        <v>960</v>
      </c>
      <c r="C50" s="8" t="n">
        <v>0</v>
      </c>
      <c r="D50" s="8" t="n">
        <v>0</v>
      </c>
      <c r="E50" s="8" t="n">
        <v>960</v>
      </c>
      <c r="F50" s="8" t="n">
        <v>-1000</v>
      </c>
      <c r="G50" s="8" t="n">
        <v>0</v>
      </c>
      <c r="H50" s="9" t="n">
        <v>1.7207</v>
      </c>
      <c r="I50" s="9" t="n">
        <v>1.7207</v>
      </c>
      <c r="J50" s="9" t="n">
        <v>0.6816</v>
      </c>
    </row>
    <row r="51" customFormat="false" ht="15" hidden="false" customHeight="false" outlineLevel="0" collapsed="false">
      <c r="B51" s="8" t="n">
        <v>990</v>
      </c>
      <c r="C51" s="8" t="n">
        <v>0</v>
      </c>
      <c r="D51" s="8" t="n">
        <v>0</v>
      </c>
      <c r="E51" s="8" t="n">
        <v>990</v>
      </c>
      <c r="F51" s="8" t="n">
        <v>-1000</v>
      </c>
      <c r="G51" s="8" t="n">
        <v>0</v>
      </c>
      <c r="H51" s="9" t="n">
        <v>1.7744</v>
      </c>
      <c r="I51" s="9" t="n">
        <v>1.7744</v>
      </c>
      <c r="J51" s="9" t="n">
        <v>0.6999</v>
      </c>
    </row>
    <row r="52" customFormat="false" ht="15" hidden="false" customHeight="false" outlineLevel="0" collapsed="false">
      <c r="B52" s="8" t="n">
        <v>1020</v>
      </c>
      <c r="C52" s="8" t="n">
        <v>0</v>
      </c>
      <c r="D52" s="8" t="n">
        <v>0</v>
      </c>
      <c r="E52" s="8" t="n">
        <v>1020</v>
      </c>
      <c r="F52" s="8" t="n">
        <v>-1000</v>
      </c>
      <c r="G52" s="8" t="n">
        <v>0</v>
      </c>
      <c r="H52" s="9" t="n">
        <v>1.8282</v>
      </c>
      <c r="I52" s="9" t="n">
        <v>1.8282</v>
      </c>
      <c r="J52" s="9" t="n">
        <v>0.7186</v>
      </c>
    </row>
    <row r="53" customFormat="false" ht="15" hidden="false" customHeight="false" outlineLevel="0" collapsed="false">
      <c r="B53" s="8" t="n">
        <v>1050</v>
      </c>
      <c r="C53" s="8" t="n">
        <v>0</v>
      </c>
      <c r="D53" s="8" t="n">
        <v>0</v>
      </c>
      <c r="E53" s="8" t="n">
        <v>1050</v>
      </c>
      <c r="F53" s="8" t="n">
        <v>-1000</v>
      </c>
      <c r="G53" s="8" t="n">
        <v>0</v>
      </c>
      <c r="H53" s="9" t="n">
        <v>1.882</v>
      </c>
      <c r="I53" s="9" t="n">
        <v>1.882</v>
      </c>
      <c r="J53" s="9" t="n">
        <v>0.7377</v>
      </c>
    </row>
    <row r="54" customFormat="false" ht="15" hidden="false" customHeight="false" outlineLevel="0" collapsed="false">
      <c r="B54" s="8" t="n">
        <v>1080</v>
      </c>
      <c r="C54" s="8" t="n">
        <v>0</v>
      </c>
      <c r="D54" s="8" t="n">
        <v>0</v>
      </c>
      <c r="E54" s="8" t="n">
        <v>1080</v>
      </c>
      <c r="F54" s="8" t="n">
        <v>-1000</v>
      </c>
      <c r="G54" s="8" t="n">
        <v>0</v>
      </c>
      <c r="H54" s="9" t="n">
        <v>1.9357</v>
      </c>
      <c r="I54" s="9" t="n">
        <v>1.9357</v>
      </c>
      <c r="J54" s="9" t="n">
        <v>0.7572</v>
      </c>
    </row>
    <row r="55" customFormat="false" ht="15" hidden="false" customHeight="false" outlineLevel="0" collapsed="false">
      <c r="B55" s="8" t="n">
        <v>1110</v>
      </c>
      <c r="C55" s="8" t="n">
        <v>0</v>
      </c>
      <c r="D55" s="8" t="n">
        <v>0</v>
      </c>
      <c r="E55" s="8" t="n">
        <v>1110</v>
      </c>
      <c r="F55" s="8" t="n">
        <v>-1000</v>
      </c>
      <c r="G55" s="8" t="n">
        <v>0</v>
      </c>
      <c r="H55" s="9" t="n">
        <v>1.9895</v>
      </c>
      <c r="I55" s="9" t="n">
        <v>1.9895</v>
      </c>
      <c r="J55" s="9" t="n">
        <v>0.777</v>
      </c>
    </row>
    <row r="56" customFormat="false" ht="15" hidden="false" customHeight="false" outlineLevel="0" collapsed="false">
      <c r="B56" s="8" t="n">
        <v>1140</v>
      </c>
      <c r="C56" s="8" t="n">
        <v>0</v>
      </c>
      <c r="D56" s="8" t="n">
        <v>0</v>
      </c>
      <c r="E56" s="8" t="n">
        <v>1140</v>
      </c>
      <c r="F56" s="8" t="n">
        <v>-1000</v>
      </c>
      <c r="G56" s="8" t="n">
        <v>0</v>
      </c>
      <c r="H56" s="9" t="n">
        <v>2.0433</v>
      </c>
      <c r="I56" s="9" t="n">
        <v>2.0433</v>
      </c>
      <c r="J56" s="9" t="n">
        <v>0.7973</v>
      </c>
    </row>
    <row r="57" customFormat="false" ht="15" hidden="false" customHeight="false" outlineLevel="0" collapsed="false">
      <c r="B57" s="8" t="n">
        <v>1170</v>
      </c>
      <c r="C57" s="8" t="n">
        <v>0</v>
      </c>
      <c r="D57" s="8" t="n">
        <v>0</v>
      </c>
      <c r="E57" s="8" t="n">
        <v>1170</v>
      </c>
      <c r="F57" s="8" t="n">
        <v>-1000</v>
      </c>
      <c r="G57" s="8" t="n">
        <v>0</v>
      </c>
      <c r="H57" s="9" t="n">
        <v>2.0971</v>
      </c>
      <c r="I57" s="9" t="n">
        <v>2.0971</v>
      </c>
      <c r="J57" s="9" t="n">
        <v>0.8179</v>
      </c>
    </row>
    <row r="58" customFormat="false" ht="15" hidden="false" customHeight="false" outlineLevel="0" collapsed="false">
      <c r="B58" s="8" t="n">
        <v>1200</v>
      </c>
      <c r="C58" s="8" t="n">
        <v>0</v>
      </c>
      <c r="D58" s="8" t="n">
        <v>0</v>
      </c>
      <c r="E58" s="8" t="n">
        <v>1200</v>
      </c>
      <c r="F58" s="8" t="n">
        <v>-1000</v>
      </c>
      <c r="G58" s="8" t="n">
        <v>0</v>
      </c>
      <c r="H58" s="9" t="n">
        <v>2.1508</v>
      </c>
      <c r="I58" s="9" t="n">
        <v>2.1508</v>
      </c>
      <c r="J58" s="9" t="n">
        <v>0.8389</v>
      </c>
    </row>
    <row r="59" customFormat="false" ht="15" hidden="false" customHeight="false" outlineLevel="0" collapsed="false">
      <c r="B59" s="8" t="n">
        <v>1230</v>
      </c>
      <c r="C59" s="8" t="n">
        <v>0</v>
      </c>
      <c r="D59" s="8" t="n">
        <v>0</v>
      </c>
      <c r="E59" s="8" t="n">
        <v>1230</v>
      </c>
      <c r="F59" s="8" t="n">
        <v>-1000</v>
      </c>
      <c r="G59" s="8" t="n">
        <v>0</v>
      </c>
      <c r="H59" s="9" t="n">
        <v>2.2046</v>
      </c>
      <c r="I59" s="9" t="n">
        <v>2.2046</v>
      </c>
      <c r="J59" s="9" t="n">
        <v>0.8602</v>
      </c>
    </row>
    <row r="60" customFormat="false" ht="15" hidden="false" customHeight="false" outlineLevel="0" collapsed="false">
      <c r="B60" s="8" t="n">
        <v>1260</v>
      </c>
      <c r="C60" s="8" t="n">
        <v>0</v>
      </c>
      <c r="D60" s="8" t="n">
        <v>0</v>
      </c>
      <c r="E60" s="8" t="n">
        <v>1260</v>
      </c>
      <c r="F60" s="8" t="n">
        <v>-1000</v>
      </c>
      <c r="G60" s="8" t="n">
        <v>0</v>
      </c>
      <c r="H60" s="9" t="n">
        <v>2.2584</v>
      </c>
      <c r="I60" s="9" t="n">
        <v>2.2584</v>
      </c>
      <c r="J60" s="9" t="n">
        <v>0.882</v>
      </c>
    </row>
    <row r="61" customFormat="false" ht="15" hidden="false" customHeight="false" outlineLevel="0" collapsed="false">
      <c r="B61" s="8" t="n">
        <v>1290</v>
      </c>
      <c r="C61" s="8" t="n">
        <v>0</v>
      </c>
      <c r="D61" s="8" t="n">
        <v>0</v>
      </c>
      <c r="E61" s="8" t="n">
        <v>1290</v>
      </c>
      <c r="F61" s="8" t="n">
        <v>-1000</v>
      </c>
      <c r="G61" s="8" t="n">
        <v>0</v>
      </c>
      <c r="H61" s="9" t="n">
        <v>2.3121</v>
      </c>
      <c r="I61" s="9" t="n">
        <v>2.3121</v>
      </c>
      <c r="J61" s="9" t="n">
        <v>0.9041</v>
      </c>
    </row>
    <row r="62" customFormat="false" ht="15" hidden="false" customHeight="false" outlineLevel="0" collapsed="false">
      <c r="B62" s="8" t="n">
        <v>1320</v>
      </c>
      <c r="C62" s="8" t="n">
        <v>0</v>
      </c>
      <c r="D62" s="8" t="n">
        <v>0</v>
      </c>
      <c r="E62" s="8" t="n">
        <v>1320</v>
      </c>
      <c r="F62" s="8" t="n">
        <v>-1000</v>
      </c>
      <c r="G62" s="8" t="n">
        <v>0</v>
      </c>
      <c r="H62" s="9" t="n">
        <v>2.3659</v>
      </c>
      <c r="I62" s="9" t="n">
        <v>2.3659</v>
      </c>
      <c r="J62" s="9" t="n">
        <v>0.9266</v>
      </c>
    </row>
    <row r="63" customFormat="false" ht="15" hidden="false" customHeight="false" outlineLevel="0" collapsed="false">
      <c r="B63" s="8" t="n">
        <v>1350</v>
      </c>
      <c r="C63" s="8" t="n">
        <v>0</v>
      </c>
      <c r="D63" s="8" t="n">
        <v>0</v>
      </c>
      <c r="E63" s="8" t="n">
        <v>1350</v>
      </c>
      <c r="F63" s="8" t="n">
        <v>-1000</v>
      </c>
      <c r="G63" s="8" t="n">
        <v>0</v>
      </c>
      <c r="H63" s="9" t="n">
        <v>2.4197</v>
      </c>
      <c r="I63" s="9" t="n">
        <v>2.4197</v>
      </c>
      <c r="J63" s="9" t="n">
        <v>0.9495</v>
      </c>
    </row>
    <row r="64" customFormat="false" ht="15" hidden="false" customHeight="false" outlineLevel="0" collapsed="false">
      <c r="B64" s="8" t="n">
        <v>1380</v>
      </c>
      <c r="C64" s="8" t="n">
        <v>0</v>
      </c>
      <c r="D64" s="8" t="n">
        <v>0</v>
      </c>
      <c r="E64" s="8" t="n">
        <v>1380</v>
      </c>
      <c r="F64" s="8" t="n">
        <v>-1000</v>
      </c>
      <c r="G64" s="8" t="n">
        <v>0</v>
      </c>
      <c r="H64" s="9" t="n">
        <v>2.4735</v>
      </c>
      <c r="I64" s="9" t="n">
        <v>2.4735</v>
      </c>
      <c r="J64" s="9" t="n">
        <v>0.9728</v>
      </c>
    </row>
    <row r="65" customFormat="false" ht="15" hidden="false" customHeight="false" outlineLevel="0" collapsed="false">
      <c r="B65" s="8" t="n">
        <v>1410</v>
      </c>
      <c r="C65" s="8" t="n">
        <v>0</v>
      </c>
      <c r="D65" s="8" t="n">
        <v>0</v>
      </c>
      <c r="E65" s="8" t="n">
        <v>1410</v>
      </c>
      <c r="F65" s="8" t="n">
        <v>-1000</v>
      </c>
      <c r="G65" s="8" t="n">
        <v>0</v>
      </c>
      <c r="H65" s="9" t="n">
        <v>2.5272</v>
      </c>
      <c r="I65" s="9" t="n">
        <v>2.5272</v>
      </c>
      <c r="J65" s="9" t="n">
        <v>0.9965</v>
      </c>
    </row>
    <row r="66" customFormat="false" ht="15" hidden="false" customHeight="false" outlineLevel="0" collapsed="false">
      <c r="B66" s="8" t="n">
        <v>1440</v>
      </c>
      <c r="C66" s="8" t="n">
        <v>0</v>
      </c>
      <c r="D66" s="8" t="n">
        <v>0</v>
      </c>
      <c r="E66" s="8" t="n">
        <v>1440</v>
      </c>
      <c r="F66" s="8" t="n">
        <v>-1000</v>
      </c>
      <c r="G66" s="8" t="n">
        <v>0</v>
      </c>
      <c r="H66" s="9" t="n">
        <v>2.581</v>
      </c>
      <c r="I66" s="9" t="n">
        <v>2.581</v>
      </c>
      <c r="J66" s="9" t="n">
        <v>1.0205</v>
      </c>
    </row>
    <row r="67" customFormat="false" ht="15" hidden="false" customHeight="false" outlineLevel="0" collapsed="false">
      <c r="B67" s="8" t="n">
        <v>1470</v>
      </c>
      <c r="C67" s="8" t="n">
        <v>0</v>
      </c>
      <c r="D67" s="8" t="n">
        <v>0</v>
      </c>
      <c r="E67" s="8" t="n">
        <v>1470</v>
      </c>
      <c r="F67" s="8" t="n">
        <v>-1000</v>
      </c>
      <c r="G67" s="8" t="n">
        <v>0</v>
      </c>
      <c r="H67" s="9" t="n">
        <v>2.6348</v>
      </c>
      <c r="I67" s="9" t="n">
        <v>2.6348</v>
      </c>
      <c r="J67" s="9" t="n">
        <v>1.045</v>
      </c>
    </row>
    <row r="68" customFormat="false" ht="15" hidden="false" customHeight="false" outlineLevel="0" collapsed="false">
      <c r="B68" s="8" t="n">
        <v>1500</v>
      </c>
      <c r="C68" s="8" t="n">
        <v>0</v>
      </c>
      <c r="D68" s="8" t="n">
        <v>0</v>
      </c>
      <c r="E68" s="8" t="n">
        <v>1500</v>
      </c>
      <c r="F68" s="8" t="n">
        <v>-1000</v>
      </c>
      <c r="G68" s="8" t="n">
        <v>0</v>
      </c>
      <c r="H68" s="9" t="n">
        <v>2.6885</v>
      </c>
      <c r="I68" s="9" t="n">
        <v>2.6885</v>
      </c>
      <c r="J68" s="9" t="n">
        <v>1.0698</v>
      </c>
    </row>
    <row r="69" customFormat="false" ht="15" hidden="false" customHeight="false" outlineLevel="0" collapsed="false">
      <c r="B69" s="8" t="n">
        <v>1530</v>
      </c>
      <c r="C69" s="8" t="n">
        <v>0</v>
      </c>
      <c r="D69" s="8" t="n">
        <v>0</v>
      </c>
      <c r="E69" s="8" t="n">
        <v>1530</v>
      </c>
      <c r="F69" s="8" t="n">
        <v>-1000</v>
      </c>
      <c r="G69" s="8" t="n">
        <v>0</v>
      </c>
      <c r="H69" s="9" t="n">
        <v>2.7423</v>
      </c>
      <c r="I69" s="9" t="n">
        <v>2.7423</v>
      </c>
      <c r="J69" s="9" t="n">
        <v>1.095</v>
      </c>
    </row>
    <row r="70" customFormat="false" ht="15" hidden="false" customHeight="false" outlineLevel="0" collapsed="false">
      <c r="B70" s="8" t="n">
        <v>1560</v>
      </c>
      <c r="C70" s="8" t="n">
        <v>0</v>
      </c>
      <c r="D70" s="8" t="n">
        <v>0</v>
      </c>
      <c r="E70" s="8" t="n">
        <v>1560</v>
      </c>
      <c r="F70" s="8" t="n">
        <v>-1000</v>
      </c>
      <c r="G70" s="8" t="n">
        <v>0</v>
      </c>
      <c r="H70" s="9" t="n">
        <v>2.7961</v>
      </c>
      <c r="I70" s="9" t="n">
        <v>2.7961</v>
      </c>
      <c r="J70" s="9" t="n">
        <v>1.1206</v>
      </c>
    </row>
    <row r="71" customFormat="false" ht="15" hidden="false" customHeight="false" outlineLevel="0" collapsed="false">
      <c r="B71" s="8" t="n">
        <v>1590</v>
      </c>
      <c r="C71" s="8" t="n">
        <v>0</v>
      </c>
      <c r="D71" s="8" t="n">
        <v>0</v>
      </c>
      <c r="E71" s="8" t="n">
        <v>1590</v>
      </c>
      <c r="F71" s="8" t="n">
        <v>-1000</v>
      </c>
      <c r="G71" s="8" t="n">
        <v>0</v>
      </c>
      <c r="H71" s="9" t="n">
        <v>2.8498</v>
      </c>
      <c r="I71" s="9" t="n">
        <v>2.8498</v>
      </c>
      <c r="J71" s="9" t="n">
        <v>1.1466</v>
      </c>
    </row>
    <row r="72" customFormat="false" ht="15" hidden="false" customHeight="false" outlineLevel="0" collapsed="false">
      <c r="B72" s="8" t="n">
        <v>1620</v>
      </c>
      <c r="C72" s="8" t="n">
        <v>0</v>
      </c>
      <c r="D72" s="8" t="n">
        <v>0</v>
      </c>
      <c r="E72" s="8" t="n">
        <v>1620</v>
      </c>
      <c r="F72" s="8" t="n">
        <v>-1000</v>
      </c>
      <c r="G72" s="8" t="n">
        <v>0</v>
      </c>
      <c r="H72" s="9" t="n">
        <v>2.9036</v>
      </c>
      <c r="I72" s="9" t="n">
        <v>2.9036</v>
      </c>
      <c r="J72" s="9" t="n">
        <v>1.173</v>
      </c>
    </row>
    <row r="73" customFormat="false" ht="15" hidden="false" customHeight="false" outlineLevel="0" collapsed="false">
      <c r="B73" s="8" t="n">
        <v>1650</v>
      </c>
      <c r="C73" s="8" t="n">
        <v>0</v>
      </c>
      <c r="D73" s="8" t="n">
        <v>0</v>
      </c>
      <c r="E73" s="8" t="n">
        <v>1650</v>
      </c>
      <c r="F73" s="8" t="n">
        <v>-1000</v>
      </c>
      <c r="G73" s="8" t="n">
        <v>0</v>
      </c>
      <c r="H73" s="9" t="n">
        <v>2.9574</v>
      </c>
      <c r="I73" s="9" t="n">
        <v>2.9574</v>
      </c>
      <c r="J73" s="9" t="n">
        <v>1.1998</v>
      </c>
    </row>
    <row r="74" customFormat="false" ht="15" hidden="false" customHeight="false" outlineLevel="0" collapsed="false">
      <c r="B74" s="8" t="n">
        <v>1680</v>
      </c>
      <c r="C74" s="8" t="n">
        <v>0</v>
      </c>
      <c r="D74" s="8" t="n">
        <v>0</v>
      </c>
      <c r="E74" s="8" t="n">
        <v>1680</v>
      </c>
      <c r="F74" s="8" t="n">
        <v>-1000</v>
      </c>
      <c r="G74" s="8" t="n">
        <v>0</v>
      </c>
      <c r="H74" s="9" t="n">
        <v>3.0112</v>
      </c>
      <c r="I74" s="9" t="n">
        <v>3.0112</v>
      </c>
      <c r="J74" s="9" t="n">
        <v>1.227</v>
      </c>
    </row>
    <row r="75" customFormat="false" ht="15" hidden="false" customHeight="false" outlineLevel="0" collapsed="false">
      <c r="B75" s="8" t="n">
        <v>1710</v>
      </c>
      <c r="C75" s="8" t="n">
        <v>0</v>
      </c>
      <c r="D75" s="8" t="n">
        <v>0</v>
      </c>
      <c r="E75" s="8" t="n">
        <v>1710</v>
      </c>
      <c r="F75" s="8" t="n">
        <v>-1000</v>
      </c>
      <c r="G75" s="8" t="n">
        <v>0</v>
      </c>
      <c r="H75" s="9" t="n">
        <v>3.0649</v>
      </c>
      <c r="I75" s="9" t="n">
        <v>3.0649</v>
      </c>
      <c r="J75" s="9" t="n">
        <v>1.2545</v>
      </c>
    </row>
    <row r="76" customFormat="false" ht="15" hidden="false" customHeight="false" outlineLevel="0" collapsed="false">
      <c r="B76" s="8" t="n">
        <v>1740</v>
      </c>
      <c r="C76" s="8" t="n">
        <v>0</v>
      </c>
      <c r="D76" s="8" t="n">
        <v>0</v>
      </c>
      <c r="E76" s="8" t="n">
        <v>1740</v>
      </c>
      <c r="F76" s="8" t="n">
        <v>-1000</v>
      </c>
      <c r="G76" s="8" t="n">
        <v>0</v>
      </c>
      <c r="H76" s="9" t="n">
        <v>3.1187</v>
      </c>
      <c r="I76" s="9" t="n">
        <v>3.1187</v>
      </c>
      <c r="J76" s="9" t="n">
        <v>1.2825</v>
      </c>
    </row>
    <row r="77" customFormat="false" ht="15" hidden="false" customHeight="false" outlineLevel="0" collapsed="false">
      <c r="B77" s="8" t="n">
        <v>1770</v>
      </c>
      <c r="C77" s="8" t="n">
        <v>0</v>
      </c>
      <c r="D77" s="8" t="n">
        <v>0</v>
      </c>
      <c r="E77" s="8" t="n">
        <v>1770</v>
      </c>
      <c r="F77" s="8" t="n">
        <v>-1000</v>
      </c>
      <c r="G77" s="8" t="n">
        <v>0</v>
      </c>
      <c r="H77" s="9" t="n">
        <v>3.1725</v>
      </c>
      <c r="I77" s="9" t="n">
        <v>3.1725</v>
      </c>
      <c r="J77" s="9" t="n">
        <v>1.3109</v>
      </c>
    </row>
    <row r="78" customFormat="false" ht="15" hidden="false" customHeight="false" outlineLevel="0" collapsed="false">
      <c r="B78" s="8" t="n">
        <v>1800</v>
      </c>
      <c r="C78" s="8" t="n">
        <v>0</v>
      </c>
      <c r="D78" s="8" t="n">
        <v>0</v>
      </c>
      <c r="E78" s="8" t="n">
        <v>1800</v>
      </c>
      <c r="F78" s="8" t="n">
        <v>-1000</v>
      </c>
      <c r="G78" s="8" t="n">
        <v>0</v>
      </c>
      <c r="H78" s="9" t="n">
        <v>3.2262</v>
      </c>
      <c r="I78" s="9" t="n">
        <v>3.2262</v>
      </c>
      <c r="J78" s="9" t="n">
        <v>1.3397</v>
      </c>
    </row>
    <row r="79" customFormat="false" ht="15" hidden="false" customHeight="false" outlineLevel="0" collapsed="false">
      <c r="B79" s="8" t="n">
        <v>1830</v>
      </c>
      <c r="C79" s="8" t="n">
        <v>0</v>
      </c>
      <c r="D79" s="8" t="n">
        <v>0</v>
      </c>
      <c r="E79" s="8" t="n">
        <v>1830</v>
      </c>
      <c r="F79" s="8" t="n">
        <v>-1000</v>
      </c>
      <c r="G79" s="8" t="n">
        <v>0</v>
      </c>
      <c r="H79" s="9" t="n">
        <v>3.28</v>
      </c>
      <c r="I79" s="9" t="n">
        <v>3.28</v>
      </c>
      <c r="J79" s="9" t="n">
        <v>1.3688</v>
      </c>
    </row>
    <row r="80" customFormat="false" ht="15" hidden="false" customHeight="false" outlineLevel="0" collapsed="false">
      <c r="B80" s="8" t="n">
        <v>1860</v>
      </c>
      <c r="C80" s="8" t="n">
        <v>0</v>
      </c>
      <c r="D80" s="8" t="n">
        <v>0</v>
      </c>
      <c r="E80" s="8" t="n">
        <v>1860</v>
      </c>
      <c r="F80" s="8" t="n">
        <v>-1000</v>
      </c>
      <c r="G80" s="8" t="n">
        <v>0</v>
      </c>
      <c r="H80" s="9" t="n">
        <v>3.3338</v>
      </c>
      <c r="I80" s="9" t="n">
        <v>3.3338</v>
      </c>
      <c r="J80" s="9" t="n">
        <v>1.3984</v>
      </c>
    </row>
    <row r="81" customFormat="false" ht="15" hidden="false" customHeight="false" outlineLevel="0" collapsed="false">
      <c r="B81" s="8" t="n">
        <v>1890</v>
      </c>
      <c r="C81" s="8" t="n">
        <v>0</v>
      </c>
      <c r="D81" s="8" t="n">
        <v>0</v>
      </c>
      <c r="E81" s="8" t="n">
        <v>1890</v>
      </c>
      <c r="F81" s="8" t="n">
        <v>-1000</v>
      </c>
      <c r="G81" s="8" t="n">
        <v>0</v>
      </c>
      <c r="H81" s="9" t="n">
        <v>3.3876</v>
      </c>
      <c r="I81" s="9" t="n">
        <v>3.3876</v>
      </c>
      <c r="J81" s="9" t="n">
        <v>1.4284</v>
      </c>
    </row>
    <row r="82" customFormat="false" ht="15" hidden="false" customHeight="false" outlineLevel="0" collapsed="false">
      <c r="B82" s="8" t="n">
        <v>1920</v>
      </c>
      <c r="C82" s="8" t="n">
        <v>0</v>
      </c>
      <c r="D82" s="8" t="n">
        <v>0</v>
      </c>
      <c r="E82" s="8" t="n">
        <v>1920</v>
      </c>
      <c r="F82" s="8" t="n">
        <v>-1000</v>
      </c>
      <c r="G82" s="8" t="n">
        <v>0</v>
      </c>
      <c r="H82" s="9" t="n">
        <v>3.4413</v>
      </c>
      <c r="I82" s="9" t="n">
        <v>3.4413</v>
      </c>
      <c r="J82" s="9" t="n">
        <v>1.4587</v>
      </c>
    </row>
    <row r="83" customFormat="false" ht="15" hidden="false" customHeight="false" outlineLevel="0" collapsed="false">
      <c r="B83" s="8" t="n">
        <v>1950</v>
      </c>
      <c r="C83" s="8" t="n">
        <v>0</v>
      </c>
      <c r="D83" s="8" t="n">
        <v>0</v>
      </c>
      <c r="E83" s="8" t="n">
        <v>1950</v>
      </c>
      <c r="F83" s="8" t="n">
        <v>-1000</v>
      </c>
      <c r="G83" s="8" t="n">
        <v>0</v>
      </c>
      <c r="H83" s="9" t="n">
        <v>3.4951</v>
      </c>
      <c r="I83" s="9" t="n">
        <v>3.4951</v>
      </c>
      <c r="J83" s="9" t="n">
        <v>1.4895</v>
      </c>
    </row>
    <row r="84" customFormat="false" ht="15" hidden="false" customHeight="false" outlineLevel="0" collapsed="false">
      <c r="B84" s="8" t="n">
        <v>1980</v>
      </c>
      <c r="C84" s="8" t="n">
        <v>0</v>
      </c>
      <c r="D84" s="8" t="n">
        <v>0</v>
      </c>
      <c r="E84" s="8" t="n">
        <v>1980</v>
      </c>
      <c r="F84" s="8" t="n">
        <v>-1000</v>
      </c>
      <c r="G84" s="8" t="n">
        <v>0</v>
      </c>
      <c r="H84" s="9" t="n">
        <v>3.5489</v>
      </c>
      <c r="I84" s="9" t="n">
        <v>3.5489</v>
      </c>
      <c r="J84" s="9" t="n">
        <v>1.5207</v>
      </c>
    </row>
    <row r="85" customFormat="false" ht="15" hidden="false" customHeight="false" outlineLevel="0" collapsed="false">
      <c r="B85" s="8" t="n">
        <v>2010</v>
      </c>
      <c r="C85" s="8" t="n">
        <v>0</v>
      </c>
      <c r="D85" s="8" t="n">
        <v>0</v>
      </c>
      <c r="E85" s="8" t="n">
        <v>2010</v>
      </c>
      <c r="F85" s="8" t="n">
        <v>-1000</v>
      </c>
      <c r="G85" s="8" t="n">
        <v>0</v>
      </c>
      <c r="H85" s="9" t="n">
        <v>3.6026</v>
      </c>
      <c r="I85" s="9" t="n">
        <v>3.6026</v>
      </c>
      <c r="J85" s="9" t="n">
        <v>1.5523</v>
      </c>
    </row>
    <row r="86" customFormat="false" ht="15" hidden="false" customHeight="false" outlineLevel="0" collapsed="false">
      <c r="B86" s="8" t="n">
        <v>2040</v>
      </c>
      <c r="C86" s="8" t="n">
        <v>0</v>
      </c>
      <c r="D86" s="8" t="n">
        <v>0</v>
      </c>
      <c r="E86" s="8" t="n">
        <v>2040</v>
      </c>
      <c r="F86" s="8" t="n">
        <v>-1000</v>
      </c>
      <c r="G86" s="8" t="n">
        <v>0</v>
      </c>
      <c r="H86" s="9" t="n">
        <v>3.6564</v>
      </c>
      <c r="I86" s="9" t="n">
        <v>3.6564</v>
      </c>
      <c r="J86" s="9" t="n">
        <v>1.5843</v>
      </c>
    </row>
    <row r="87" customFormat="false" ht="15" hidden="false" customHeight="false" outlineLevel="0" collapsed="false">
      <c r="B87" s="8" t="n">
        <v>2070</v>
      </c>
      <c r="C87" s="8" t="n">
        <v>0</v>
      </c>
      <c r="D87" s="8" t="n">
        <v>0</v>
      </c>
      <c r="E87" s="8" t="n">
        <v>2070</v>
      </c>
      <c r="F87" s="8" t="n">
        <v>-1000</v>
      </c>
      <c r="G87" s="8" t="n">
        <v>0</v>
      </c>
      <c r="H87" s="9" t="n">
        <v>3.7102</v>
      </c>
      <c r="I87" s="9" t="n">
        <v>3.7102</v>
      </c>
      <c r="J87" s="9" t="n">
        <v>1.6167</v>
      </c>
    </row>
    <row r="88" customFormat="false" ht="15" hidden="false" customHeight="false" outlineLevel="0" collapsed="false">
      <c r="B88" s="8" t="n">
        <v>2100</v>
      </c>
      <c r="C88" s="8" t="n">
        <v>0</v>
      </c>
      <c r="D88" s="8" t="n">
        <v>0</v>
      </c>
      <c r="E88" s="8" t="n">
        <v>2100</v>
      </c>
      <c r="F88" s="8" t="n">
        <v>-1000</v>
      </c>
      <c r="G88" s="8" t="n">
        <v>0</v>
      </c>
      <c r="H88" s="9" t="n">
        <v>3.764</v>
      </c>
      <c r="I88" s="9" t="n">
        <v>3.764</v>
      </c>
      <c r="J88" s="9" t="n">
        <v>1.6495</v>
      </c>
    </row>
    <row r="89" customFormat="false" ht="15" hidden="false" customHeight="false" outlineLevel="0" collapsed="false">
      <c r="B89" s="8" t="n">
        <v>2130</v>
      </c>
      <c r="C89" s="8" t="n">
        <v>0</v>
      </c>
      <c r="D89" s="8" t="n">
        <v>0</v>
      </c>
      <c r="E89" s="8" t="n">
        <v>2130</v>
      </c>
      <c r="F89" s="8" t="n">
        <v>-1000</v>
      </c>
      <c r="G89" s="8" t="n">
        <v>0</v>
      </c>
      <c r="H89" s="9" t="n">
        <v>3.8177</v>
      </c>
      <c r="I89" s="9" t="n">
        <v>3.8177</v>
      </c>
      <c r="J89" s="9" t="n">
        <v>1.6828</v>
      </c>
    </row>
    <row r="90" customFormat="false" ht="15" hidden="false" customHeight="false" outlineLevel="0" collapsed="false">
      <c r="B90" s="8" t="n">
        <v>2160</v>
      </c>
      <c r="C90" s="8" t="n">
        <v>0</v>
      </c>
      <c r="D90" s="8" t="n">
        <v>0</v>
      </c>
      <c r="E90" s="8" t="n">
        <v>2160</v>
      </c>
      <c r="F90" s="8" t="n">
        <v>-1000</v>
      </c>
      <c r="G90" s="8" t="n">
        <v>0</v>
      </c>
      <c r="H90" s="9" t="n">
        <v>3.8715</v>
      </c>
      <c r="I90" s="9" t="n">
        <v>3.8715</v>
      </c>
      <c r="J90" s="9" t="n">
        <v>1.7164</v>
      </c>
    </row>
    <row r="91" customFormat="false" ht="15" hidden="false" customHeight="false" outlineLevel="0" collapsed="false">
      <c r="B91" s="8" t="n">
        <v>2190</v>
      </c>
      <c r="C91" s="8" t="n">
        <v>0</v>
      </c>
      <c r="D91" s="8" t="n">
        <v>0</v>
      </c>
      <c r="E91" s="8" t="n">
        <v>2190</v>
      </c>
      <c r="F91" s="8" t="n">
        <v>-1000</v>
      </c>
      <c r="G91" s="8" t="n">
        <v>0</v>
      </c>
      <c r="H91" s="9" t="n">
        <v>3.9253</v>
      </c>
      <c r="I91" s="9" t="n">
        <v>3.9253</v>
      </c>
      <c r="J91" s="9" t="n">
        <v>1.7505</v>
      </c>
    </row>
    <row r="92" customFormat="false" ht="15" hidden="false" customHeight="false" outlineLevel="0" collapsed="false">
      <c r="B92" s="8" t="n">
        <v>2200</v>
      </c>
      <c r="C92" s="8" t="n">
        <v>0</v>
      </c>
      <c r="D92" s="8" t="n">
        <v>0</v>
      </c>
      <c r="E92" s="8" t="n">
        <v>2200</v>
      </c>
      <c r="F92" s="8" t="n">
        <v>-1000</v>
      </c>
      <c r="G92" s="8" t="n">
        <v>0</v>
      </c>
      <c r="H92" s="9" t="n">
        <v>3.9432</v>
      </c>
      <c r="I92" s="9" t="n">
        <v>3.9432</v>
      </c>
      <c r="J92" s="9" t="n">
        <v>1.7619</v>
      </c>
    </row>
  </sheetData>
  <sheetProtection sheet="true" password="dd1b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125</v>
      </c>
    </row>
    <row r="2" customFormat="false" ht="15" hidden="false" customHeight="false" outlineLevel="0" collapsed="false">
      <c r="A2" s="0" t="s">
        <v>123</v>
      </c>
    </row>
    <row r="3" customFormat="false" ht="15" hidden="false" customHeight="false" outlineLevel="0" collapsed="false">
      <c r="A3" s="0" t="s">
        <v>80</v>
      </c>
      <c r="B3" s="0" t="s">
        <v>81</v>
      </c>
      <c r="C3" s="0" t="s">
        <v>82</v>
      </c>
      <c r="D3" s="0" t="s">
        <v>83</v>
      </c>
      <c r="E3" s="0" t="s">
        <v>84</v>
      </c>
      <c r="F3" s="0" t="s">
        <v>85</v>
      </c>
      <c r="G3" s="0" t="s">
        <v>86</v>
      </c>
      <c r="H3" s="0" t="s">
        <v>87</v>
      </c>
      <c r="I3" s="0" t="s">
        <v>88</v>
      </c>
      <c r="J3" s="0" t="s">
        <v>89</v>
      </c>
      <c r="K3" s="0" t="s">
        <v>90</v>
      </c>
      <c r="L3" s="0" t="s">
        <v>91</v>
      </c>
      <c r="M3" s="0" t="s">
        <v>92</v>
      </c>
      <c r="O3" s="0" t="s">
        <v>93</v>
      </c>
    </row>
    <row r="4" customFormat="false" ht="15" hidden="false" customHeight="false" outlineLevel="0" collapsed="false">
      <c r="A4" s="0" t="s">
        <v>63</v>
      </c>
      <c r="B4" s="0" t="s">
        <v>94</v>
      </c>
      <c r="C4" s="0" t="s">
        <v>94</v>
      </c>
      <c r="D4" s="0" t="s">
        <v>94</v>
      </c>
      <c r="E4" s="0" t="s">
        <v>94</v>
      </c>
      <c r="F4" s="0" t="s">
        <v>94</v>
      </c>
      <c r="G4" s="0" t="s">
        <v>94</v>
      </c>
      <c r="H4" s="0" t="s">
        <v>94</v>
      </c>
      <c r="I4" s="0" t="s">
        <v>95</v>
      </c>
      <c r="J4" s="0" t="s">
        <v>94</v>
      </c>
      <c r="K4" s="0" t="s">
        <v>96</v>
      </c>
      <c r="L4" s="0" t="s">
        <v>96</v>
      </c>
      <c r="M4" s="0" t="s">
        <v>63</v>
      </c>
    </row>
    <row r="5" customFormat="false" ht="15" hidden="false" customHeight="false" outlineLevel="0" collapsed="false">
      <c r="A5" s="0" t="n">
        <v>0</v>
      </c>
      <c r="B5" s="8" t="n">
        <v>0</v>
      </c>
      <c r="C5" s="8" t="n">
        <v>0</v>
      </c>
      <c r="D5" s="8" t="n">
        <v>0</v>
      </c>
      <c r="E5" s="8" t="n">
        <v>0</v>
      </c>
      <c r="F5" s="8" t="n">
        <v>0</v>
      </c>
      <c r="G5" s="8" t="n">
        <v>-1000</v>
      </c>
      <c r="H5" s="8" t="n">
        <v>0</v>
      </c>
      <c r="I5" s="8" t="n">
        <v>180</v>
      </c>
      <c r="J5" s="8" t="n">
        <v>1000</v>
      </c>
      <c r="K5" s="9" t="n">
        <v>0</v>
      </c>
      <c r="L5" s="9" t="n">
        <v>0</v>
      </c>
      <c r="M5" s="10" t="n">
        <f aca="false">((ref_diam+offset_diam)/2)/(12*3.281)</f>
        <v>0.761962816214569</v>
      </c>
      <c r="N5" s="8"/>
      <c r="O5" s="8" t="n">
        <f aca="false">(J5-M5-surface_margin)/(scaling_factor*(SQRT(K5^2+L5^2+sigma_pa^2)))</f>
        <v>570.821735533592</v>
      </c>
    </row>
    <row r="6" customFormat="false" ht="15" hidden="false" customHeight="false" outlineLevel="0" collapsed="false">
      <c r="A6" s="0" t="n">
        <v>1</v>
      </c>
      <c r="B6" s="8" t="n">
        <v>1</v>
      </c>
      <c r="C6" s="8" t="n">
        <v>0</v>
      </c>
      <c r="D6" s="8" t="n">
        <v>0</v>
      </c>
      <c r="E6" s="8" t="n">
        <v>1</v>
      </c>
      <c r="F6" s="8" t="n">
        <v>1</v>
      </c>
      <c r="G6" s="8" t="n">
        <v>-1000</v>
      </c>
      <c r="H6" s="8" t="n">
        <v>0</v>
      </c>
      <c r="I6" s="8" t="n">
        <v>180</v>
      </c>
      <c r="J6" s="8" t="n">
        <v>1000</v>
      </c>
      <c r="K6" s="9" t="n">
        <v>0.0017</v>
      </c>
      <c r="L6" s="9" t="n">
        <v>0.0018</v>
      </c>
      <c r="M6" s="10" t="n">
        <f aca="false">((ref_diam+offset_diam)/2)/(12*3.281)</f>
        <v>0.761962816214569</v>
      </c>
      <c r="N6" s="8"/>
      <c r="O6" s="8" t="n">
        <f aca="false">(J6-M6-surface_margin)/(scaling_factor*(SQRT(K6^2+L6^2+sigma_pa^2)))</f>
        <v>570.81473738781</v>
      </c>
    </row>
    <row r="7" customFormat="false" ht="15" hidden="false" customHeight="false" outlineLevel="0" collapsed="false">
      <c r="A7" s="0" t="n">
        <v>30</v>
      </c>
      <c r="B7" s="8" t="n">
        <v>30</v>
      </c>
      <c r="C7" s="8" t="n">
        <v>0</v>
      </c>
      <c r="D7" s="8" t="n">
        <v>0</v>
      </c>
      <c r="E7" s="8" t="n">
        <v>30</v>
      </c>
      <c r="F7" s="8" t="n">
        <v>30</v>
      </c>
      <c r="G7" s="8" t="n">
        <v>-1000</v>
      </c>
      <c r="H7" s="8" t="n">
        <v>0</v>
      </c>
      <c r="I7" s="8" t="n">
        <v>180</v>
      </c>
      <c r="J7" s="8" t="n">
        <v>1000</v>
      </c>
      <c r="K7" s="9" t="n">
        <v>0.0537</v>
      </c>
      <c r="L7" s="9" t="n">
        <v>0.0538</v>
      </c>
      <c r="M7" s="10" t="n">
        <f aca="false">((ref_diam+offset_diam)/2)/(12*3.281)</f>
        <v>0.761962816214569</v>
      </c>
      <c r="N7" s="8"/>
      <c r="O7" s="8" t="n">
        <f aca="false">(J7-M7-surface_margin)/(scaling_factor*(SQRT(K7^2+L7^2+sigma_pa^2)))</f>
        <v>564.337359815529</v>
      </c>
    </row>
    <row r="8" customFormat="false" ht="15" hidden="false" customHeight="false" outlineLevel="0" collapsed="false">
      <c r="A8" s="0" t="n">
        <v>60</v>
      </c>
      <c r="B8" s="8" t="n">
        <v>60</v>
      </c>
      <c r="C8" s="8" t="n">
        <v>0</v>
      </c>
      <c r="D8" s="8" t="n">
        <v>0</v>
      </c>
      <c r="E8" s="8" t="n">
        <v>60</v>
      </c>
      <c r="F8" s="8" t="n">
        <v>60</v>
      </c>
      <c r="G8" s="8" t="n">
        <v>-1000</v>
      </c>
      <c r="H8" s="8" t="n">
        <v>0</v>
      </c>
      <c r="I8" s="8" t="n">
        <v>180</v>
      </c>
      <c r="J8" s="8" t="n">
        <v>1000</v>
      </c>
      <c r="K8" s="9" t="n">
        <v>0.1074</v>
      </c>
      <c r="L8" s="9" t="n">
        <v>0.1075</v>
      </c>
      <c r="M8" s="10" t="n">
        <f aca="false">((ref_diam+offset_diam)/2)/(12*3.281)</f>
        <v>0.761962816214569</v>
      </c>
      <c r="N8" s="8"/>
      <c r="O8" s="8" t="n">
        <f aca="false">(J8-M8-surface_margin)/(scaling_factor*(SQRT(K8^2+L8^2+sigma_pa^2)))</f>
        <v>546.156119532293</v>
      </c>
    </row>
    <row r="9" customFormat="false" ht="15" hidden="false" customHeight="false" outlineLevel="0" collapsed="false">
      <c r="A9" s="0" t="n">
        <v>90</v>
      </c>
      <c r="B9" s="8" t="n">
        <v>90</v>
      </c>
      <c r="C9" s="8" t="n">
        <v>0</v>
      </c>
      <c r="D9" s="8" t="n">
        <v>0</v>
      </c>
      <c r="E9" s="8" t="n">
        <v>90</v>
      </c>
      <c r="F9" s="8" t="n">
        <v>90</v>
      </c>
      <c r="G9" s="8" t="n">
        <v>-1000</v>
      </c>
      <c r="H9" s="8" t="n">
        <v>0</v>
      </c>
      <c r="I9" s="8" t="n">
        <v>180</v>
      </c>
      <c r="J9" s="8" t="n">
        <v>1000</v>
      </c>
      <c r="K9" s="9" t="n">
        <v>0.1612</v>
      </c>
      <c r="L9" s="9" t="n">
        <v>0.1613</v>
      </c>
      <c r="M9" s="10" t="n">
        <f aca="false">((ref_diam+offset_diam)/2)/(12*3.281)</f>
        <v>0.761962816214569</v>
      </c>
      <c r="N9" s="8"/>
      <c r="O9" s="8" t="n">
        <f aca="false">(J9-M9-surface_margin)/(scaling_factor*(SQRT(K9^2+L9^2+sigma_pa^2)))</f>
        <v>519.355558334672</v>
      </c>
    </row>
    <row r="10" customFormat="false" ht="15" hidden="false" customHeight="false" outlineLevel="0" collapsed="false">
      <c r="A10" s="0" t="n">
        <v>120</v>
      </c>
      <c r="B10" s="8" t="n">
        <v>120</v>
      </c>
      <c r="C10" s="8" t="n">
        <v>0</v>
      </c>
      <c r="D10" s="8" t="n">
        <v>0</v>
      </c>
      <c r="E10" s="8" t="n">
        <v>120</v>
      </c>
      <c r="F10" s="8" t="n">
        <v>120</v>
      </c>
      <c r="G10" s="8" t="n">
        <v>-1000</v>
      </c>
      <c r="H10" s="8" t="n">
        <v>0</v>
      </c>
      <c r="I10" s="8" t="n">
        <v>180</v>
      </c>
      <c r="J10" s="8" t="n">
        <v>1000</v>
      </c>
      <c r="K10" s="9" t="n">
        <v>0.215</v>
      </c>
      <c r="L10" s="9" t="n">
        <v>0.2151</v>
      </c>
      <c r="M10" s="10" t="n">
        <f aca="false">((ref_diam+offset_diam)/2)/(12*3.281)</f>
        <v>0.761962816214569</v>
      </c>
      <c r="N10" s="8"/>
      <c r="O10" s="8" t="n">
        <f aca="false">(J10-M10-surface_margin)/(scaling_factor*(SQRT(K10^2+L10^2+sigma_pa^2)))</f>
        <v>487.690897552715</v>
      </c>
    </row>
    <row r="11" customFormat="false" ht="15" hidden="false" customHeight="false" outlineLevel="0" collapsed="false">
      <c r="A11" s="0" t="n">
        <v>150</v>
      </c>
      <c r="B11" s="8" t="n">
        <v>150</v>
      </c>
      <c r="C11" s="8" t="n">
        <v>0</v>
      </c>
      <c r="D11" s="8" t="n">
        <v>0</v>
      </c>
      <c r="E11" s="8" t="n">
        <v>150</v>
      </c>
      <c r="F11" s="8" t="n">
        <v>150</v>
      </c>
      <c r="G11" s="8" t="n">
        <v>-1000</v>
      </c>
      <c r="H11" s="8" t="n">
        <v>0</v>
      </c>
      <c r="I11" s="8" t="n">
        <v>180</v>
      </c>
      <c r="J11" s="8" t="n">
        <v>1000</v>
      </c>
      <c r="K11" s="9" t="n">
        <v>0.2688</v>
      </c>
      <c r="L11" s="9" t="n">
        <v>0.2689</v>
      </c>
      <c r="M11" s="10" t="n">
        <f aca="false">((ref_diam+offset_diam)/2)/(12*3.281)</f>
        <v>0.761962816214569</v>
      </c>
      <c r="N11" s="8"/>
      <c r="O11" s="8" t="n">
        <f aca="false">(J11-M11-surface_margin)/(scaling_factor*(SQRT(K11^2+L11^2+sigma_pa^2)))</f>
        <v>454.374155273191</v>
      </c>
    </row>
    <row r="12" customFormat="false" ht="15" hidden="false" customHeight="false" outlineLevel="0" collapsed="false">
      <c r="A12" s="0" t="n">
        <v>180</v>
      </c>
      <c r="B12" s="8" t="n">
        <v>180</v>
      </c>
      <c r="C12" s="8" t="n">
        <v>0</v>
      </c>
      <c r="D12" s="8" t="n">
        <v>0</v>
      </c>
      <c r="E12" s="8" t="n">
        <v>180</v>
      </c>
      <c r="F12" s="8" t="n">
        <v>180</v>
      </c>
      <c r="G12" s="8" t="n">
        <v>-1000</v>
      </c>
      <c r="H12" s="8" t="n">
        <v>0</v>
      </c>
      <c r="I12" s="8" t="n">
        <v>180</v>
      </c>
      <c r="J12" s="8" t="n">
        <v>1000</v>
      </c>
      <c r="K12" s="9" t="n">
        <v>0.3225</v>
      </c>
      <c r="L12" s="9" t="n">
        <v>0.3226</v>
      </c>
      <c r="M12" s="10" t="n">
        <f aca="false">((ref_diam+offset_diam)/2)/(12*3.281)</f>
        <v>0.761962816214569</v>
      </c>
      <c r="N12" s="8"/>
      <c r="O12" s="8" t="n">
        <f aca="false">(J12-M12-surface_margin)/(scaling_factor*(SQRT(K12^2+L12^2+sigma_pa^2)))</f>
        <v>421.697724970434</v>
      </c>
    </row>
    <row r="13" customFormat="false" ht="15" hidden="false" customHeight="false" outlineLevel="0" collapsed="false">
      <c r="A13" s="0" t="n">
        <v>210</v>
      </c>
      <c r="B13" s="8" t="n">
        <v>210</v>
      </c>
      <c r="C13" s="8" t="n">
        <v>0</v>
      </c>
      <c r="D13" s="8" t="n">
        <v>0</v>
      </c>
      <c r="E13" s="8" t="n">
        <v>210</v>
      </c>
      <c r="F13" s="8" t="n">
        <v>210</v>
      </c>
      <c r="G13" s="8" t="n">
        <v>-1000</v>
      </c>
      <c r="H13" s="8" t="n">
        <v>0</v>
      </c>
      <c r="I13" s="8" t="n">
        <v>180</v>
      </c>
      <c r="J13" s="8" t="n">
        <v>1000</v>
      </c>
      <c r="K13" s="9" t="n">
        <v>0.3763</v>
      </c>
      <c r="L13" s="9" t="n">
        <v>0.3764</v>
      </c>
      <c r="M13" s="10" t="n">
        <f aca="false">((ref_diam+offset_diam)/2)/(12*3.281)</f>
        <v>0.761962816214569</v>
      </c>
      <c r="N13" s="8"/>
      <c r="O13" s="8" t="n">
        <f aca="false">(J13-M13-surface_margin)/(scaling_factor*(SQRT(K13^2+L13^2+sigma_pa^2)))</f>
        <v>390.834962994761</v>
      </c>
    </row>
    <row r="14" customFormat="false" ht="15" hidden="false" customHeight="false" outlineLevel="0" collapsed="false">
      <c r="A14" s="0" t="n">
        <v>240</v>
      </c>
      <c r="B14" s="8" t="n">
        <v>240</v>
      </c>
      <c r="C14" s="8" t="n">
        <v>0</v>
      </c>
      <c r="D14" s="8" t="n">
        <v>0</v>
      </c>
      <c r="E14" s="8" t="n">
        <v>240</v>
      </c>
      <c r="F14" s="8" t="n">
        <v>240</v>
      </c>
      <c r="G14" s="8" t="n">
        <v>-1000</v>
      </c>
      <c r="H14" s="8" t="n">
        <v>0</v>
      </c>
      <c r="I14" s="8" t="n">
        <v>180</v>
      </c>
      <c r="J14" s="8" t="n">
        <v>1000</v>
      </c>
      <c r="K14" s="9" t="n">
        <v>0.4301</v>
      </c>
      <c r="L14" s="9" t="n">
        <v>0.4302</v>
      </c>
      <c r="M14" s="10" t="n">
        <f aca="false">((ref_diam+offset_diam)/2)/(12*3.281)</f>
        <v>0.761962816214569</v>
      </c>
      <c r="N14" s="8"/>
      <c r="O14" s="8" t="n">
        <f aca="false">(J14-M14-surface_margin)/(scaling_factor*(SQRT(K14^2+L14^2+sigma_pa^2)))</f>
        <v>362.455196768681</v>
      </c>
    </row>
    <row r="15" customFormat="false" ht="15" hidden="false" customHeight="false" outlineLevel="0" collapsed="false">
      <c r="A15" s="0" t="n">
        <v>270</v>
      </c>
      <c r="B15" s="8" t="n">
        <v>270</v>
      </c>
      <c r="C15" s="8" t="n">
        <v>0</v>
      </c>
      <c r="D15" s="8" t="n">
        <v>0</v>
      </c>
      <c r="E15" s="8" t="n">
        <v>270</v>
      </c>
      <c r="F15" s="8" t="n">
        <v>270</v>
      </c>
      <c r="G15" s="8" t="n">
        <v>-1000</v>
      </c>
      <c r="H15" s="8" t="n">
        <v>0</v>
      </c>
      <c r="I15" s="8" t="n">
        <v>180</v>
      </c>
      <c r="J15" s="8" t="n">
        <v>1000</v>
      </c>
      <c r="K15" s="9" t="n">
        <v>0.4838</v>
      </c>
      <c r="L15" s="9" t="n">
        <v>0.4839</v>
      </c>
      <c r="M15" s="10" t="n">
        <f aca="false">((ref_diam+offset_diam)/2)/(12*3.281)</f>
        <v>0.761962816214569</v>
      </c>
      <c r="N15" s="8"/>
      <c r="O15" s="8" t="n">
        <f aca="false">(J15-M15-surface_margin)/(scaling_factor*(SQRT(K15^2+L15^2+sigma_pa^2)))</f>
        <v>336.776097289804</v>
      </c>
    </row>
    <row r="16" customFormat="false" ht="15" hidden="false" customHeight="false" outlineLevel="0" collapsed="false">
      <c r="A16" s="0" t="n">
        <v>300</v>
      </c>
      <c r="B16" s="8" t="n">
        <v>300</v>
      </c>
      <c r="C16" s="8" t="n">
        <v>0</v>
      </c>
      <c r="D16" s="8" t="n">
        <v>0</v>
      </c>
      <c r="E16" s="8" t="n">
        <v>300</v>
      </c>
      <c r="F16" s="8" t="n">
        <v>300</v>
      </c>
      <c r="G16" s="8" t="n">
        <v>-1000</v>
      </c>
      <c r="H16" s="8" t="n">
        <v>0</v>
      </c>
      <c r="I16" s="8" t="n">
        <v>180</v>
      </c>
      <c r="J16" s="8" t="n">
        <v>1000</v>
      </c>
      <c r="K16" s="9" t="n">
        <v>0.5376</v>
      </c>
      <c r="L16" s="9" t="n">
        <v>0.5377</v>
      </c>
      <c r="M16" s="10" t="n">
        <f aca="false">((ref_diam+offset_diam)/2)/(12*3.281)</f>
        <v>0.761962816214569</v>
      </c>
      <c r="N16" s="8"/>
      <c r="O16" s="8" t="n">
        <f aca="false">(J16-M16-surface_margin)/(scaling_factor*(SQRT(K16^2+L16^2+sigma_pa^2)))</f>
        <v>313.631678940671</v>
      </c>
    </row>
    <row r="17" customFormat="false" ht="15" hidden="false" customHeight="false" outlineLevel="0" collapsed="false">
      <c r="A17" s="0" t="n">
        <v>330</v>
      </c>
      <c r="B17" s="8" t="n">
        <v>330</v>
      </c>
      <c r="C17" s="8" t="n">
        <v>0</v>
      </c>
      <c r="D17" s="8" t="n">
        <v>0</v>
      </c>
      <c r="E17" s="8" t="n">
        <v>330</v>
      </c>
      <c r="F17" s="8" t="n">
        <v>330</v>
      </c>
      <c r="G17" s="8" t="n">
        <v>-1000</v>
      </c>
      <c r="H17" s="8" t="n">
        <v>0</v>
      </c>
      <c r="I17" s="8" t="n">
        <v>180</v>
      </c>
      <c r="J17" s="8" t="n">
        <v>1000</v>
      </c>
      <c r="K17" s="9" t="n">
        <v>0.5914</v>
      </c>
      <c r="L17" s="9" t="n">
        <v>0.5915</v>
      </c>
      <c r="M17" s="10" t="n">
        <f aca="false">((ref_diam+offset_diam)/2)/(12*3.281)</f>
        <v>0.761962816214569</v>
      </c>
      <c r="N17" s="8"/>
      <c r="O17" s="8" t="n">
        <f aca="false">(J17-M17-surface_margin)/(scaling_factor*(SQRT(K17^2+L17^2+sigma_pa^2)))</f>
        <v>292.882996781861</v>
      </c>
    </row>
    <row r="18" customFormat="false" ht="15" hidden="false" customHeight="false" outlineLevel="0" collapsed="false">
      <c r="A18" s="0" t="n">
        <v>360</v>
      </c>
      <c r="B18" s="8" t="n">
        <v>360</v>
      </c>
      <c r="C18" s="8" t="n">
        <v>0</v>
      </c>
      <c r="D18" s="8" t="n">
        <v>0</v>
      </c>
      <c r="E18" s="8" t="n">
        <v>360</v>
      </c>
      <c r="F18" s="8" t="n">
        <v>360</v>
      </c>
      <c r="G18" s="8" t="n">
        <v>-1000</v>
      </c>
      <c r="H18" s="8" t="n">
        <v>0</v>
      </c>
      <c r="I18" s="8" t="n">
        <v>180</v>
      </c>
      <c r="J18" s="8" t="n">
        <v>1000</v>
      </c>
      <c r="K18" s="9" t="n">
        <v>0.6452</v>
      </c>
      <c r="L18" s="9" t="n">
        <v>0.6452</v>
      </c>
      <c r="M18" s="10" t="n">
        <f aca="false">((ref_diam+offset_diam)/2)/(12*3.281)</f>
        <v>0.761962816214569</v>
      </c>
      <c r="N18" s="8"/>
      <c r="O18" s="8" t="n">
        <f aca="false">(J18-M18-surface_margin)/(scaling_factor*(SQRT(K18^2+L18^2+sigma_pa^2)))</f>
        <v>274.311047377723</v>
      </c>
    </row>
    <row r="19" customFormat="false" ht="15" hidden="false" customHeight="false" outlineLevel="0" collapsed="false">
      <c r="A19" s="0" t="n">
        <v>390</v>
      </c>
      <c r="B19" s="8" t="n">
        <v>390</v>
      </c>
      <c r="C19" s="8" t="n">
        <v>0</v>
      </c>
      <c r="D19" s="8" t="n">
        <v>0</v>
      </c>
      <c r="E19" s="8" t="n">
        <v>390</v>
      </c>
      <c r="F19" s="8" t="n">
        <v>390</v>
      </c>
      <c r="G19" s="8" t="n">
        <v>-1000</v>
      </c>
      <c r="H19" s="8" t="n">
        <v>0</v>
      </c>
      <c r="I19" s="8" t="n">
        <v>180</v>
      </c>
      <c r="J19" s="8" t="n">
        <v>1000</v>
      </c>
      <c r="K19" s="9" t="n">
        <v>0.6989</v>
      </c>
      <c r="L19" s="9" t="n">
        <v>0.699</v>
      </c>
      <c r="M19" s="10" t="n">
        <f aca="false">((ref_diam+offset_diam)/2)/(12*3.281)</f>
        <v>0.761962816214569</v>
      </c>
      <c r="N19" s="8"/>
      <c r="O19" s="8" t="n">
        <f aca="false">(J19-M19-surface_margin)/(scaling_factor*(SQRT(K19^2+L19^2+sigma_pa^2)))</f>
        <v>257.654193531167</v>
      </c>
    </row>
    <row r="20" customFormat="false" ht="15" hidden="false" customHeight="false" outlineLevel="0" collapsed="false">
      <c r="A20" s="0" t="n">
        <v>420</v>
      </c>
      <c r="B20" s="8" t="n">
        <v>420</v>
      </c>
      <c r="C20" s="8" t="n">
        <v>0</v>
      </c>
      <c r="D20" s="8" t="n">
        <v>0</v>
      </c>
      <c r="E20" s="8" t="n">
        <v>420</v>
      </c>
      <c r="F20" s="8" t="n">
        <v>420</v>
      </c>
      <c r="G20" s="8" t="n">
        <v>-1000</v>
      </c>
      <c r="H20" s="8" t="n">
        <v>0</v>
      </c>
      <c r="I20" s="8" t="n">
        <v>180</v>
      </c>
      <c r="J20" s="8" t="n">
        <v>1000</v>
      </c>
      <c r="K20" s="9" t="n">
        <v>0.7527</v>
      </c>
      <c r="L20" s="9" t="n">
        <v>0.7528</v>
      </c>
      <c r="M20" s="10" t="n">
        <f aca="false">((ref_diam+offset_diam)/2)/(12*3.281)</f>
        <v>0.761962816214569</v>
      </c>
      <c r="N20" s="8"/>
      <c r="O20" s="8" t="n">
        <f aca="false">(J20-M20-surface_margin)/(scaling_factor*(SQRT(K20^2+L20^2+sigma_pa^2)))</f>
        <v>242.670950617482</v>
      </c>
    </row>
    <row r="21" customFormat="false" ht="15" hidden="false" customHeight="false" outlineLevel="0" collapsed="false">
      <c r="A21" s="0" t="n">
        <v>450</v>
      </c>
      <c r="B21" s="8" t="n">
        <v>450</v>
      </c>
      <c r="C21" s="8" t="n">
        <v>0</v>
      </c>
      <c r="D21" s="8" t="n">
        <v>0</v>
      </c>
      <c r="E21" s="8" t="n">
        <v>450</v>
      </c>
      <c r="F21" s="8" t="n">
        <v>450</v>
      </c>
      <c r="G21" s="8" t="n">
        <v>-1000</v>
      </c>
      <c r="H21" s="8" t="n">
        <v>0</v>
      </c>
      <c r="I21" s="8" t="n">
        <v>180</v>
      </c>
      <c r="J21" s="8" t="n">
        <v>1000</v>
      </c>
      <c r="K21" s="9" t="n">
        <v>0.8065</v>
      </c>
      <c r="L21" s="9" t="n">
        <v>0.8066</v>
      </c>
      <c r="M21" s="10" t="n">
        <f aca="false">((ref_diam+offset_diam)/2)/(12*3.281)</f>
        <v>0.761962816214569</v>
      </c>
      <c r="N21" s="8"/>
      <c r="O21" s="8" t="n">
        <f aca="false">(J21-M21-surface_margin)/(scaling_factor*(SQRT(K21^2+L21^2+sigma_pa^2)))</f>
        <v>229.17022628173</v>
      </c>
    </row>
    <row r="22" customFormat="false" ht="15" hidden="false" customHeight="false" outlineLevel="0" collapsed="false">
      <c r="A22" s="0" t="n">
        <v>480</v>
      </c>
      <c r="B22" s="8" t="n">
        <v>480</v>
      </c>
      <c r="C22" s="8" t="n">
        <v>0</v>
      </c>
      <c r="D22" s="8" t="n">
        <v>0</v>
      </c>
      <c r="E22" s="8" t="n">
        <v>480</v>
      </c>
      <c r="F22" s="8" t="n">
        <v>480</v>
      </c>
      <c r="G22" s="8" t="n">
        <v>-1000</v>
      </c>
      <c r="H22" s="8" t="n">
        <v>0</v>
      </c>
      <c r="I22" s="8" t="n">
        <v>180</v>
      </c>
      <c r="J22" s="8" t="n">
        <v>1000</v>
      </c>
      <c r="K22" s="9" t="n">
        <v>0.8602</v>
      </c>
      <c r="L22" s="9" t="n">
        <v>0.8603</v>
      </c>
      <c r="M22" s="10" t="n">
        <f aca="false">((ref_diam+offset_diam)/2)/(12*3.281)</f>
        <v>0.761962816214569</v>
      </c>
      <c r="N22" s="8"/>
      <c r="O22" s="8" t="n">
        <f aca="false">(J22-M22-surface_margin)/(scaling_factor*(SQRT(K22^2+L22^2+sigma_pa^2)))</f>
        <v>216.990093586431</v>
      </c>
    </row>
    <row r="23" customFormat="false" ht="15" hidden="false" customHeight="false" outlineLevel="0" collapsed="false">
      <c r="A23" s="0" t="n">
        <v>510</v>
      </c>
      <c r="B23" s="8" t="n">
        <v>510</v>
      </c>
      <c r="C23" s="8" t="n">
        <v>0</v>
      </c>
      <c r="D23" s="8" t="n">
        <v>0</v>
      </c>
      <c r="E23" s="8" t="n">
        <v>510</v>
      </c>
      <c r="F23" s="8" t="n">
        <v>510</v>
      </c>
      <c r="G23" s="8" t="n">
        <v>-1000</v>
      </c>
      <c r="H23" s="8" t="n">
        <v>0</v>
      </c>
      <c r="I23" s="8" t="n">
        <v>180</v>
      </c>
      <c r="J23" s="8" t="n">
        <v>1000</v>
      </c>
      <c r="K23" s="9" t="n">
        <v>0.914</v>
      </c>
      <c r="L23" s="9" t="n">
        <v>0.9141</v>
      </c>
      <c r="M23" s="10" t="n">
        <f aca="false">((ref_diam+offset_diam)/2)/(12*3.281)</f>
        <v>0.761962816214569</v>
      </c>
      <c r="N23" s="8"/>
      <c r="O23" s="8" t="n">
        <f aca="false">(J23-M23-surface_margin)/(scaling_factor*(SQRT(K23^2+L23^2+sigma_pa^2)))</f>
        <v>205.925282774752</v>
      </c>
    </row>
    <row r="24" customFormat="false" ht="15" hidden="false" customHeight="false" outlineLevel="0" collapsed="false">
      <c r="A24" s="0" t="n">
        <v>540</v>
      </c>
      <c r="B24" s="8" t="n">
        <v>540</v>
      </c>
      <c r="C24" s="8" t="n">
        <v>0</v>
      </c>
      <c r="D24" s="8" t="n">
        <v>0</v>
      </c>
      <c r="E24" s="8" t="n">
        <v>540</v>
      </c>
      <c r="F24" s="8" t="n">
        <v>540</v>
      </c>
      <c r="G24" s="8" t="n">
        <v>-1000</v>
      </c>
      <c r="H24" s="8" t="n">
        <v>0</v>
      </c>
      <c r="I24" s="8" t="n">
        <v>180</v>
      </c>
      <c r="J24" s="8" t="n">
        <v>1000</v>
      </c>
      <c r="K24" s="9" t="n">
        <v>0.9678</v>
      </c>
      <c r="L24" s="9" t="n">
        <v>0.9679</v>
      </c>
      <c r="M24" s="10" t="n">
        <f aca="false">((ref_diam+offset_diam)/2)/(12*3.281)</f>
        <v>0.761962816214569</v>
      </c>
      <c r="N24" s="8"/>
      <c r="O24" s="8" t="n">
        <f aca="false">(J24-M24-surface_margin)/(scaling_factor*(SQRT(K24^2+L24^2+sigma_pa^2)))</f>
        <v>195.860889420959</v>
      </c>
    </row>
    <row r="25" customFormat="false" ht="15" hidden="false" customHeight="false" outlineLevel="0" collapsed="false">
      <c r="A25" s="0" t="n">
        <v>570</v>
      </c>
      <c r="B25" s="8" t="n">
        <v>570</v>
      </c>
      <c r="C25" s="8" t="n">
        <v>0</v>
      </c>
      <c r="D25" s="8" t="n">
        <v>0</v>
      </c>
      <c r="E25" s="8" t="n">
        <v>570</v>
      </c>
      <c r="F25" s="8" t="n">
        <v>570</v>
      </c>
      <c r="G25" s="8" t="n">
        <v>-1000</v>
      </c>
      <c r="H25" s="8" t="n">
        <v>0</v>
      </c>
      <c r="I25" s="8" t="n">
        <v>180</v>
      </c>
      <c r="J25" s="8" t="n">
        <v>1000</v>
      </c>
      <c r="K25" s="9" t="n">
        <v>1.0216</v>
      </c>
      <c r="L25" s="9" t="n">
        <v>1.0216</v>
      </c>
      <c r="M25" s="10" t="n">
        <f aca="false">((ref_diam+offset_diam)/2)/(12*3.281)</f>
        <v>0.761962816214569</v>
      </c>
      <c r="N25" s="8"/>
      <c r="O25" s="8" t="n">
        <f aca="false">(J25-M25-surface_margin)/(scaling_factor*(SQRT(K25^2+L25^2+sigma_pa^2)))</f>
        <v>186.685333289968</v>
      </c>
    </row>
    <row r="26" customFormat="false" ht="15" hidden="false" customHeight="false" outlineLevel="0" collapsed="false">
      <c r="A26" s="0" t="n">
        <v>600</v>
      </c>
      <c r="B26" s="8" t="n">
        <v>600</v>
      </c>
      <c r="C26" s="8" t="n">
        <v>0</v>
      </c>
      <c r="D26" s="8" t="n">
        <v>0</v>
      </c>
      <c r="E26" s="8" t="n">
        <v>600</v>
      </c>
      <c r="F26" s="8" t="n">
        <v>600</v>
      </c>
      <c r="G26" s="8" t="n">
        <v>-1000</v>
      </c>
      <c r="H26" s="8" t="n">
        <v>0</v>
      </c>
      <c r="I26" s="8" t="n">
        <v>180</v>
      </c>
      <c r="J26" s="8" t="n">
        <v>1000</v>
      </c>
      <c r="K26" s="9" t="n">
        <v>1.0753</v>
      </c>
      <c r="L26" s="9" t="n">
        <v>1.0754</v>
      </c>
      <c r="M26" s="10" t="n">
        <f aca="false">((ref_diam+offset_diam)/2)/(12*3.281)</f>
        <v>0.761962816214569</v>
      </c>
      <c r="N26" s="8"/>
      <c r="O26" s="8" t="n">
        <f aca="false">(J26-M26-surface_margin)/(scaling_factor*(SQRT(K26^2+L26^2+sigma_pa^2)))</f>
        <v>178.28587632691</v>
      </c>
    </row>
    <row r="27" customFormat="false" ht="15" hidden="false" customHeight="false" outlineLevel="0" collapsed="false">
      <c r="A27" s="0" t="n">
        <v>630</v>
      </c>
      <c r="B27" s="8" t="n">
        <v>630</v>
      </c>
      <c r="C27" s="8" t="n">
        <v>0</v>
      </c>
      <c r="D27" s="8" t="n">
        <v>0</v>
      </c>
      <c r="E27" s="8" t="n">
        <v>630</v>
      </c>
      <c r="F27" s="8" t="n">
        <v>630</v>
      </c>
      <c r="G27" s="8" t="n">
        <v>-1000</v>
      </c>
      <c r="H27" s="8" t="n">
        <v>0</v>
      </c>
      <c r="I27" s="8" t="n">
        <v>180</v>
      </c>
      <c r="J27" s="8" t="n">
        <v>1000</v>
      </c>
      <c r="K27" s="9" t="n">
        <v>1.1291</v>
      </c>
      <c r="L27" s="9" t="n">
        <v>1.1292</v>
      </c>
      <c r="M27" s="10" t="n">
        <f aca="false">((ref_diam+offset_diam)/2)/(12*3.281)</f>
        <v>0.761962816214569</v>
      </c>
      <c r="N27" s="8"/>
      <c r="O27" s="8" t="n">
        <f aca="false">(J27-M27-surface_margin)/(scaling_factor*(SQRT(K27^2+L27^2+sigma_pa^2)))</f>
        <v>170.566852376148</v>
      </c>
    </row>
    <row r="28" customFormat="false" ht="15" hidden="false" customHeight="false" outlineLevel="0" collapsed="false">
      <c r="A28" s="0" t="n">
        <v>660</v>
      </c>
      <c r="B28" s="8" t="n">
        <v>660</v>
      </c>
      <c r="C28" s="8" t="n">
        <v>0</v>
      </c>
      <c r="D28" s="8" t="n">
        <v>0</v>
      </c>
      <c r="E28" s="8" t="n">
        <v>660</v>
      </c>
      <c r="F28" s="8" t="n">
        <v>660</v>
      </c>
      <c r="G28" s="8" t="n">
        <v>-1000</v>
      </c>
      <c r="H28" s="8" t="n">
        <v>0</v>
      </c>
      <c r="I28" s="8" t="n">
        <v>180</v>
      </c>
      <c r="J28" s="8" t="n">
        <v>1000</v>
      </c>
      <c r="K28" s="9" t="n">
        <v>1.1829</v>
      </c>
      <c r="L28" s="9" t="n">
        <v>1.183</v>
      </c>
      <c r="M28" s="10" t="n">
        <f aca="false">((ref_diam+offset_diam)/2)/(12*3.281)</f>
        <v>0.761962816214569</v>
      </c>
      <c r="N28" s="8"/>
      <c r="O28" s="8" t="n">
        <f aca="false">(J28-M28-surface_margin)/(scaling_factor*(SQRT(K28^2+L28^2+sigma_pa^2)))</f>
        <v>163.459516944147</v>
      </c>
    </row>
    <row r="29" customFormat="false" ht="15" hidden="false" customHeight="false" outlineLevel="0" collapsed="false">
      <c r="A29" s="0" t="n">
        <v>690</v>
      </c>
      <c r="B29" s="8" t="n">
        <v>690</v>
      </c>
      <c r="C29" s="8" t="n">
        <v>0</v>
      </c>
      <c r="D29" s="8" t="n">
        <v>0</v>
      </c>
      <c r="E29" s="8" t="n">
        <v>690</v>
      </c>
      <c r="F29" s="8" t="n">
        <v>690</v>
      </c>
      <c r="G29" s="8" t="n">
        <v>-1000</v>
      </c>
      <c r="H29" s="8" t="n">
        <v>0</v>
      </c>
      <c r="I29" s="8" t="n">
        <v>180</v>
      </c>
      <c r="J29" s="8" t="n">
        <v>1000</v>
      </c>
      <c r="K29" s="9" t="n">
        <v>1.2366</v>
      </c>
      <c r="L29" s="9" t="n">
        <v>1.2367</v>
      </c>
      <c r="M29" s="10" t="n">
        <f aca="false">((ref_diam+offset_diam)/2)/(12*3.281)</f>
        <v>0.761962816214569</v>
      </c>
      <c r="N29" s="8"/>
      <c r="O29" s="8" t="n">
        <f aca="false">(J29-M29-surface_margin)/(scaling_factor*(SQRT(K29^2+L29^2+sigma_pa^2)))</f>
        <v>156.909034455807</v>
      </c>
    </row>
    <row r="30" customFormat="false" ht="15" hidden="false" customHeight="false" outlineLevel="0" collapsed="false">
      <c r="A30" s="0" t="n">
        <v>720</v>
      </c>
      <c r="B30" s="8" t="n">
        <v>720</v>
      </c>
      <c r="C30" s="8" t="n">
        <v>0</v>
      </c>
      <c r="D30" s="8" t="n">
        <v>0</v>
      </c>
      <c r="E30" s="8" t="n">
        <v>720</v>
      </c>
      <c r="F30" s="8" t="n">
        <v>720</v>
      </c>
      <c r="G30" s="8" t="n">
        <v>-1000</v>
      </c>
      <c r="H30" s="8" t="n">
        <v>0</v>
      </c>
      <c r="I30" s="8" t="n">
        <v>180</v>
      </c>
      <c r="J30" s="8" t="n">
        <v>1000</v>
      </c>
      <c r="K30" s="9" t="n">
        <v>1.2904</v>
      </c>
      <c r="L30" s="9" t="n">
        <v>1.2905</v>
      </c>
      <c r="M30" s="10" t="n">
        <f aca="false">((ref_diam+offset_diam)/2)/(12*3.281)</f>
        <v>0.761962816214569</v>
      </c>
      <c r="N30" s="8"/>
      <c r="O30" s="8" t="n">
        <f aca="false">(J30-M30-surface_margin)/(scaling_factor*(SQRT(K30^2+L30^2+sigma_pa^2)))</f>
        <v>150.833326054541</v>
      </c>
    </row>
    <row r="31" customFormat="false" ht="15" hidden="false" customHeight="false" outlineLevel="0" collapsed="false">
      <c r="A31" s="0" t="n">
        <v>750</v>
      </c>
      <c r="B31" s="8" t="n">
        <v>750</v>
      </c>
      <c r="C31" s="8" t="n">
        <v>0</v>
      </c>
      <c r="D31" s="8" t="n">
        <v>0</v>
      </c>
      <c r="E31" s="8" t="n">
        <v>750</v>
      </c>
      <c r="F31" s="8" t="n">
        <v>750</v>
      </c>
      <c r="G31" s="8" t="n">
        <v>-1000</v>
      </c>
      <c r="H31" s="8" t="n">
        <v>0</v>
      </c>
      <c r="I31" s="8" t="n">
        <v>180</v>
      </c>
      <c r="J31" s="8" t="n">
        <v>1000</v>
      </c>
      <c r="K31" s="9" t="n">
        <v>1.3442</v>
      </c>
      <c r="L31" s="9" t="n">
        <v>1.3443</v>
      </c>
      <c r="M31" s="10" t="n">
        <f aca="false">((ref_diam+offset_diam)/2)/(12*3.281)</f>
        <v>0.761962816214569</v>
      </c>
      <c r="N31" s="8"/>
      <c r="O31" s="8" t="n">
        <f aca="false">(J31-M31-surface_margin)/(scaling_factor*(SQRT(K31^2+L31^2+sigma_pa^2)))</f>
        <v>145.194792584202</v>
      </c>
    </row>
    <row r="32" customFormat="false" ht="15" hidden="false" customHeight="false" outlineLevel="0" collapsed="false">
      <c r="A32" s="0" t="n">
        <v>780</v>
      </c>
      <c r="B32" s="8" t="n">
        <v>780</v>
      </c>
      <c r="C32" s="8" t="n">
        <v>0</v>
      </c>
      <c r="D32" s="8" t="n">
        <v>0</v>
      </c>
      <c r="E32" s="8" t="n">
        <v>780</v>
      </c>
      <c r="F32" s="8" t="n">
        <v>780</v>
      </c>
      <c r="G32" s="8" t="n">
        <v>-1000</v>
      </c>
      <c r="H32" s="8" t="n">
        <v>0</v>
      </c>
      <c r="I32" s="8" t="n">
        <v>180</v>
      </c>
      <c r="J32" s="8" t="n">
        <v>1000</v>
      </c>
      <c r="K32" s="9" t="n">
        <v>1.3979</v>
      </c>
      <c r="L32" s="9" t="n">
        <v>1.398</v>
      </c>
      <c r="M32" s="10" t="n">
        <f aca="false">((ref_diam+offset_diam)/2)/(12*3.281)</f>
        <v>0.761962816214569</v>
      </c>
      <c r="N32" s="8"/>
      <c r="O32" s="8" t="n">
        <f aca="false">(J32-M32-surface_margin)/(scaling_factor*(SQRT(K32^2+L32^2+sigma_pa^2)))</f>
        <v>139.958948042512</v>
      </c>
    </row>
    <row r="33" customFormat="false" ht="15" hidden="false" customHeight="false" outlineLevel="0" collapsed="false">
      <c r="A33" s="0" t="n">
        <v>810</v>
      </c>
      <c r="B33" s="8" t="n">
        <v>810</v>
      </c>
      <c r="C33" s="8" t="n">
        <v>0</v>
      </c>
      <c r="D33" s="8" t="n">
        <v>0</v>
      </c>
      <c r="E33" s="8" t="n">
        <v>810</v>
      </c>
      <c r="F33" s="8" t="n">
        <v>810</v>
      </c>
      <c r="G33" s="8" t="n">
        <v>-1000</v>
      </c>
      <c r="H33" s="8" t="n">
        <v>0</v>
      </c>
      <c r="I33" s="8" t="n">
        <v>180</v>
      </c>
      <c r="J33" s="8" t="n">
        <v>1000</v>
      </c>
      <c r="K33" s="9" t="n">
        <v>1.4517</v>
      </c>
      <c r="L33" s="9" t="n">
        <v>1.4518</v>
      </c>
      <c r="M33" s="10" t="n">
        <f aca="false">((ref_diam+offset_diam)/2)/(12*3.281)</f>
        <v>0.761962816214569</v>
      </c>
      <c r="N33" s="8"/>
      <c r="O33" s="8" t="n">
        <f aca="false">(J33-M33-surface_margin)/(scaling_factor*(SQRT(K33^2+L33^2+sigma_pa^2)))</f>
        <v>135.067910509558</v>
      </c>
    </row>
    <row r="34" customFormat="false" ht="15" hidden="false" customHeight="false" outlineLevel="0" collapsed="false">
      <c r="A34" s="0" t="n">
        <v>840</v>
      </c>
      <c r="B34" s="8" t="n">
        <v>840</v>
      </c>
      <c r="C34" s="8" t="n">
        <v>0</v>
      </c>
      <c r="D34" s="8" t="n">
        <v>0</v>
      </c>
      <c r="E34" s="8" t="n">
        <v>840</v>
      </c>
      <c r="F34" s="8" t="n">
        <v>840</v>
      </c>
      <c r="G34" s="8" t="n">
        <v>-1000</v>
      </c>
      <c r="H34" s="8" t="n">
        <v>0</v>
      </c>
      <c r="I34" s="8" t="n">
        <v>180</v>
      </c>
      <c r="J34" s="8" t="n">
        <v>1000</v>
      </c>
      <c r="K34" s="9" t="n">
        <v>1.5055</v>
      </c>
      <c r="L34" s="9" t="n">
        <v>1.5056</v>
      </c>
      <c r="M34" s="10" t="n">
        <f aca="false">((ref_diam+offset_diam)/2)/(12*3.281)</f>
        <v>0.761962816214569</v>
      </c>
      <c r="N34" s="8"/>
      <c r="O34" s="8" t="n">
        <f aca="false">(J34-M34-surface_margin)/(scaling_factor*(SQRT(K34^2+L34^2+sigma_pa^2)))</f>
        <v>130.498013037344</v>
      </c>
    </row>
    <row r="35" customFormat="false" ht="15" hidden="false" customHeight="false" outlineLevel="0" collapsed="false">
      <c r="A35" s="0" t="n">
        <v>870</v>
      </c>
      <c r="B35" s="8" t="n">
        <v>870</v>
      </c>
      <c r="C35" s="8" t="n">
        <v>0</v>
      </c>
      <c r="D35" s="8" t="n">
        <v>0</v>
      </c>
      <c r="E35" s="8" t="n">
        <v>870</v>
      </c>
      <c r="F35" s="8" t="n">
        <v>870</v>
      </c>
      <c r="G35" s="8" t="n">
        <v>-1000</v>
      </c>
      <c r="H35" s="8" t="n">
        <v>0</v>
      </c>
      <c r="I35" s="8" t="n">
        <v>180</v>
      </c>
      <c r="J35" s="8" t="n">
        <v>1000</v>
      </c>
      <c r="K35" s="9" t="n">
        <v>1.5593</v>
      </c>
      <c r="L35" s="9" t="n">
        <v>1.5594</v>
      </c>
      <c r="M35" s="10" t="n">
        <f aca="false">((ref_diam+offset_diam)/2)/(12*3.281)</f>
        <v>0.761962816214569</v>
      </c>
      <c r="N35" s="8"/>
      <c r="O35" s="8" t="n">
        <f aca="false">(J35-M35-surface_margin)/(scaling_factor*(SQRT(K35^2+L35^2+sigma_pa^2)))</f>
        <v>126.219500739074</v>
      </c>
    </row>
    <row r="36" customFormat="false" ht="15" hidden="false" customHeight="false" outlineLevel="0" collapsed="false">
      <c r="A36" s="0" t="n">
        <v>900</v>
      </c>
      <c r="B36" s="8" t="n">
        <v>900</v>
      </c>
      <c r="C36" s="8" t="n">
        <v>0</v>
      </c>
      <c r="D36" s="8" t="n">
        <v>0</v>
      </c>
      <c r="E36" s="8" t="n">
        <v>900</v>
      </c>
      <c r="F36" s="8" t="n">
        <v>900</v>
      </c>
      <c r="G36" s="8" t="n">
        <v>-1000</v>
      </c>
      <c r="H36" s="8" t="n">
        <v>0</v>
      </c>
      <c r="I36" s="8" t="n">
        <v>180</v>
      </c>
      <c r="J36" s="8" t="n">
        <v>1000</v>
      </c>
      <c r="K36" s="9" t="n">
        <v>1.613</v>
      </c>
      <c r="L36" s="9" t="n">
        <v>1.6131</v>
      </c>
      <c r="M36" s="10" t="n">
        <f aca="false">((ref_diam+offset_diam)/2)/(12*3.281)</f>
        <v>0.761962816214569</v>
      </c>
      <c r="N36" s="8"/>
      <c r="O36" s="8" t="n">
        <f aca="false">(J36-M36-surface_margin)/(scaling_factor*(SQRT(K36^2+L36^2+sigma_pa^2)))</f>
        <v>122.213305041181</v>
      </c>
    </row>
    <row r="37" customFormat="false" ht="15" hidden="false" customHeight="false" outlineLevel="0" collapsed="false">
      <c r="A37" s="0" t="n">
        <v>930</v>
      </c>
      <c r="B37" s="8" t="n">
        <v>930</v>
      </c>
      <c r="C37" s="8" t="n">
        <v>0</v>
      </c>
      <c r="D37" s="8" t="n">
        <v>0</v>
      </c>
      <c r="E37" s="8" t="n">
        <v>930</v>
      </c>
      <c r="F37" s="8" t="n">
        <v>930</v>
      </c>
      <c r="G37" s="8" t="n">
        <v>-1000</v>
      </c>
      <c r="H37" s="8" t="n">
        <v>0</v>
      </c>
      <c r="I37" s="8" t="n">
        <v>180</v>
      </c>
      <c r="J37" s="8" t="n">
        <v>1000</v>
      </c>
      <c r="K37" s="9" t="n">
        <v>1.6668</v>
      </c>
      <c r="L37" s="9" t="n">
        <v>1.6669</v>
      </c>
      <c r="M37" s="10" t="n">
        <f aca="false">((ref_diam+offset_diam)/2)/(12*3.281)</f>
        <v>0.761962816214569</v>
      </c>
      <c r="N37" s="8"/>
      <c r="O37" s="8" t="n">
        <f aca="false">(J37-M37-surface_margin)/(scaling_factor*(SQRT(K37^2+L37^2+sigma_pa^2)))</f>
        <v>118.441227649146</v>
      </c>
    </row>
    <row r="38" customFormat="false" ht="15" hidden="false" customHeight="false" outlineLevel="0" collapsed="false">
      <c r="A38" s="0" t="n">
        <v>960</v>
      </c>
      <c r="B38" s="8" t="n">
        <v>960</v>
      </c>
      <c r="C38" s="8" t="n">
        <v>0</v>
      </c>
      <c r="D38" s="8" t="n">
        <v>0</v>
      </c>
      <c r="E38" s="8" t="n">
        <v>960</v>
      </c>
      <c r="F38" s="8" t="n">
        <v>960</v>
      </c>
      <c r="G38" s="8" t="n">
        <v>-1000</v>
      </c>
      <c r="H38" s="8" t="n">
        <v>0</v>
      </c>
      <c r="I38" s="8" t="n">
        <v>180</v>
      </c>
      <c r="J38" s="8" t="n">
        <v>1000</v>
      </c>
      <c r="K38" s="9" t="n">
        <v>1.7206</v>
      </c>
      <c r="L38" s="9" t="n">
        <v>1.7207</v>
      </c>
      <c r="M38" s="10" t="n">
        <f aca="false">((ref_diam+offset_diam)/2)/(12*3.281)</f>
        <v>0.761962816214569</v>
      </c>
      <c r="N38" s="8"/>
      <c r="O38" s="8" t="n">
        <f aca="false">(J38-M38-surface_margin)/(scaling_factor*(SQRT(K38^2+L38^2+sigma_pa^2)))</f>
        <v>114.890238730694</v>
      </c>
    </row>
    <row r="39" customFormat="false" ht="15" hidden="false" customHeight="false" outlineLevel="0" collapsed="false">
      <c r="A39" s="0" t="n">
        <v>990</v>
      </c>
      <c r="B39" s="8" t="n">
        <v>990</v>
      </c>
      <c r="C39" s="8" t="n">
        <v>0</v>
      </c>
      <c r="D39" s="8" t="n">
        <v>0</v>
      </c>
      <c r="E39" s="8" t="n">
        <v>990</v>
      </c>
      <c r="F39" s="8" t="n">
        <v>990</v>
      </c>
      <c r="G39" s="8" t="n">
        <v>-1000</v>
      </c>
      <c r="H39" s="8" t="n">
        <v>0</v>
      </c>
      <c r="I39" s="8" t="n">
        <v>180</v>
      </c>
      <c r="J39" s="8" t="n">
        <v>1000</v>
      </c>
      <c r="K39" s="9" t="n">
        <v>1.7743</v>
      </c>
      <c r="L39" s="9" t="n">
        <v>1.7744</v>
      </c>
      <c r="M39" s="10" t="n">
        <f aca="false">((ref_diam+offset_diam)/2)/(12*3.281)</f>
        <v>0.761962816214569</v>
      </c>
      <c r="N39" s="8"/>
      <c r="O39" s="8" t="n">
        <f aca="false">(J39-M39-surface_margin)/(scaling_factor*(SQRT(K39^2+L39^2+sigma_pa^2)))</f>
        <v>111.547903883809</v>
      </c>
    </row>
    <row r="40" customFormat="false" ht="15" hidden="false" customHeight="false" outlineLevel="0" collapsed="false">
      <c r="A40" s="0" t="n">
        <v>1020</v>
      </c>
      <c r="B40" s="8" t="n">
        <v>1020</v>
      </c>
      <c r="C40" s="8" t="n">
        <v>-0.35</v>
      </c>
      <c r="D40" s="8" t="n">
        <v>0</v>
      </c>
      <c r="E40" s="8" t="n">
        <v>1020</v>
      </c>
      <c r="F40" s="8" t="n">
        <v>1020</v>
      </c>
      <c r="G40" s="8" t="n">
        <v>-1000</v>
      </c>
      <c r="H40" s="8" t="n">
        <v>0</v>
      </c>
      <c r="I40" s="8" t="n">
        <v>180</v>
      </c>
      <c r="J40" s="8" t="n">
        <v>999.65</v>
      </c>
      <c r="K40" s="9" t="n">
        <v>1.8254</v>
      </c>
      <c r="L40" s="9" t="n">
        <v>1.8282</v>
      </c>
      <c r="M40" s="10" t="n">
        <f aca="false">((ref_diam+offset_diam)/2)/(12*3.281)</f>
        <v>0.761962816214569</v>
      </c>
      <c r="N40" s="8"/>
      <c r="O40" s="8" t="n">
        <f aca="false">(J40-M40-surface_margin)/(scaling_factor*(SQRT(K40^2+L40^2+sigma_pa^2)))</f>
        <v>108.424450118231</v>
      </c>
    </row>
    <row r="41" customFormat="false" ht="15" hidden="false" customHeight="false" outlineLevel="0" collapsed="false">
      <c r="A41" s="0" t="n">
        <v>1050</v>
      </c>
      <c r="B41" s="8" t="n">
        <v>1049.97</v>
      </c>
      <c r="C41" s="8" t="n">
        <v>-1.57</v>
      </c>
      <c r="D41" s="8" t="n">
        <v>0</v>
      </c>
      <c r="E41" s="8" t="n">
        <v>1049.97</v>
      </c>
      <c r="F41" s="8" t="n">
        <v>1049.97</v>
      </c>
      <c r="G41" s="8" t="n">
        <v>-1000</v>
      </c>
      <c r="H41" s="8" t="n">
        <v>0</v>
      </c>
      <c r="I41" s="8" t="n">
        <v>180</v>
      </c>
      <c r="J41" s="8" t="n">
        <v>998.43</v>
      </c>
      <c r="K41" s="9" t="n">
        <v>1.8739</v>
      </c>
      <c r="L41" s="9" t="n">
        <v>1.8819</v>
      </c>
      <c r="M41" s="10" t="n">
        <f aca="false">((ref_diam+offset_diam)/2)/(12*3.281)</f>
        <v>0.761962816214569</v>
      </c>
      <c r="N41" s="8"/>
      <c r="O41" s="8" t="n">
        <f aca="false">(J41-M41-surface_margin)/(scaling_factor*(SQRT(K41^2+L41^2+sigma_pa^2)))</f>
        <v>105.447260156969</v>
      </c>
    </row>
    <row r="42" customFormat="false" ht="15" hidden="false" customHeight="false" outlineLevel="0" collapsed="false">
      <c r="A42" s="0" t="n">
        <v>1080</v>
      </c>
      <c r="B42" s="8" t="n">
        <v>1079.88</v>
      </c>
      <c r="C42" s="8" t="n">
        <v>-3.83</v>
      </c>
      <c r="D42" s="8" t="n">
        <v>0</v>
      </c>
      <c r="E42" s="8" t="n">
        <v>1079.88</v>
      </c>
      <c r="F42" s="8" t="n">
        <v>1079.88</v>
      </c>
      <c r="G42" s="8" t="n">
        <v>-1000</v>
      </c>
      <c r="H42" s="8" t="n">
        <v>0</v>
      </c>
      <c r="I42" s="8" t="n">
        <v>180</v>
      </c>
      <c r="J42" s="8" t="n">
        <v>996.17</v>
      </c>
      <c r="K42" s="9" t="n">
        <v>1.9226</v>
      </c>
      <c r="L42" s="9" t="n">
        <v>1.9355</v>
      </c>
      <c r="M42" s="10" t="n">
        <f aca="false">((ref_diam+offset_diam)/2)/(12*3.281)</f>
        <v>0.761962816214569</v>
      </c>
      <c r="N42" s="8"/>
      <c r="O42" s="8" t="n">
        <f aca="false">(J42-M42-surface_margin)/(scaling_factor*(SQRT(K42^2+L42^2+sigma_pa^2)))</f>
        <v>102.510180253187</v>
      </c>
    </row>
    <row r="43" customFormat="false" ht="15" hidden="false" customHeight="false" outlineLevel="0" collapsed="false">
      <c r="A43" s="0" t="n">
        <v>1110</v>
      </c>
      <c r="B43" s="8" t="n">
        <v>1109.7</v>
      </c>
      <c r="C43" s="8" t="n">
        <v>-7.14</v>
      </c>
      <c r="D43" s="8" t="n">
        <v>0</v>
      </c>
      <c r="E43" s="8" t="n">
        <v>1109.7</v>
      </c>
      <c r="F43" s="8" t="n">
        <v>1109.7</v>
      </c>
      <c r="G43" s="8" t="n">
        <v>-1000</v>
      </c>
      <c r="H43" s="8" t="n">
        <v>0</v>
      </c>
      <c r="I43" s="8" t="n">
        <v>180</v>
      </c>
      <c r="J43" s="8" t="n">
        <v>992.86</v>
      </c>
      <c r="K43" s="9" t="n">
        <v>1.9714</v>
      </c>
      <c r="L43" s="9" t="n">
        <v>1.989</v>
      </c>
      <c r="M43" s="10" t="n">
        <f aca="false">((ref_diam+offset_diam)/2)/(12*3.281)</f>
        <v>0.761962816214569</v>
      </c>
      <c r="N43" s="8"/>
      <c r="O43" s="8" t="n">
        <f aca="false">(J43-M43-surface_margin)/(scaling_factor*(SQRT(K43^2+L43^2+sigma_pa^2)))</f>
        <v>99.6122616493874</v>
      </c>
    </row>
    <row r="44" customFormat="false" ht="15" hidden="false" customHeight="false" outlineLevel="0" collapsed="false">
      <c r="A44" s="0" t="n">
        <v>1140</v>
      </c>
      <c r="B44" s="8" t="n">
        <v>1139.38</v>
      </c>
      <c r="C44" s="8" t="n">
        <v>-11.49</v>
      </c>
      <c r="D44" s="8" t="n">
        <v>0</v>
      </c>
      <c r="E44" s="8" t="n">
        <v>1139.38</v>
      </c>
      <c r="F44" s="8" t="n">
        <v>1139.38</v>
      </c>
      <c r="G44" s="8" t="n">
        <v>-1000</v>
      </c>
      <c r="H44" s="8" t="n">
        <v>0</v>
      </c>
      <c r="I44" s="8" t="n">
        <v>180</v>
      </c>
      <c r="J44" s="8" t="n">
        <v>988.51</v>
      </c>
      <c r="K44" s="9" t="n">
        <v>2.0202</v>
      </c>
      <c r="L44" s="9" t="n">
        <v>2.0422</v>
      </c>
      <c r="M44" s="10" t="n">
        <f aca="false">((ref_diam+offset_diam)/2)/(12*3.281)</f>
        <v>0.761962816214569</v>
      </c>
      <c r="N44" s="8"/>
      <c r="O44" s="8" t="n">
        <f aca="false">(J44-M44-surface_margin)/(scaling_factor*(SQRT(K44^2+L44^2+sigma_pa^2)))</f>
        <v>96.7589280665515</v>
      </c>
    </row>
    <row r="45" customFormat="false" ht="15" hidden="false" customHeight="false" outlineLevel="0" collapsed="false">
      <c r="A45" s="0" t="n">
        <v>1170</v>
      </c>
      <c r="B45" s="8" t="n">
        <v>1168.89</v>
      </c>
      <c r="C45" s="8" t="n">
        <v>-16.87</v>
      </c>
      <c r="D45" s="8" t="n">
        <v>0</v>
      </c>
      <c r="E45" s="8" t="n">
        <v>1168.89</v>
      </c>
      <c r="F45" s="8" t="n">
        <v>1168.89</v>
      </c>
      <c r="G45" s="8" t="n">
        <v>-1000</v>
      </c>
      <c r="H45" s="8" t="n">
        <v>0</v>
      </c>
      <c r="I45" s="8" t="n">
        <v>180</v>
      </c>
      <c r="J45" s="8" t="n">
        <v>983.13</v>
      </c>
      <c r="K45" s="9" t="n">
        <v>2.0691</v>
      </c>
      <c r="L45" s="9" t="n">
        <v>2.0951</v>
      </c>
      <c r="M45" s="10" t="n">
        <f aca="false">((ref_diam+offset_diam)/2)/(12*3.281)</f>
        <v>0.761962816214569</v>
      </c>
      <c r="N45" s="8"/>
      <c r="O45" s="8" t="n">
        <f aca="false">(J45-M45-surface_margin)/(scaling_factor*(SQRT(K45^2+L45^2+sigma_pa^2)))</f>
        <v>93.9455127346298</v>
      </c>
    </row>
    <row r="46" customFormat="false" ht="15" hidden="false" customHeight="false" outlineLevel="0" collapsed="false">
      <c r="A46" s="0" t="n">
        <v>1200</v>
      </c>
      <c r="B46" s="8" t="n">
        <v>1198.2</v>
      </c>
      <c r="C46" s="8" t="n">
        <v>-23.27</v>
      </c>
      <c r="D46" s="8" t="n">
        <v>0</v>
      </c>
      <c r="E46" s="8" t="n">
        <v>1198.2</v>
      </c>
      <c r="F46" s="8" t="n">
        <v>1198.2</v>
      </c>
      <c r="G46" s="8" t="n">
        <v>-1000</v>
      </c>
      <c r="H46" s="8" t="n">
        <v>0</v>
      </c>
      <c r="I46" s="8" t="n">
        <v>180</v>
      </c>
      <c r="J46" s="8" t="n">
        <v>976.73</v>
      </c>
      <c r="K46" s="9" t="n">
        <v>2.1178</v>
      </c>
      <c r="L46" s="9" t="n">
        <v>2.1476</v>
      </c>
      <c r="M46" s="10" t="n">
        <f aca="false">((ref_diam+offset_diam)/2)/(12*3.281)</f>
        <v>0.761962816214569</v>
      </c>
      <c r="N46" s="8"/>
      <c r="O46" s="8" t="n">
        <f aca="false">(J46-M46-surface_margin)/(scaling_factor*(SQRT(K46^2+L46^2+sigma_pa^2)))</f>
        <v>91.17836736828</v>
      </c>
    </row>
    <row r="47" customFormat="false" ht="15" hidden="false" customHeight="false" outlineLevel="0" collapsed="false">
      <c r="A47" s="0" t="n">
        <v>1230</v>
      </c>
      <c r="B47" s="8" t="n">
        <v>1227.27</v>
      </c>
      <c r="C47" s="8" t="n">
        <v>-30.7</v>
      </c>
      <c r="D47" s="8" t="n">
        <v>0</v>
      </c>
      <c r="E47" s="8" t="n">
        <v>1227.27</v>
      </c>
      <c r="F47" s="8" t="n">
        <v>1227.27</v>
      </c>
      <c r="G47" s="8" t="n">
        <v>-1000</v>
      </c>
      <c r="H47" s="8" t="n">
        <v>0</v>
      </c>
      <c r="I47" s="8" t="n">
        <v>180</v>
      </c>
      <c r="J47" s="8" t="n">
        <v>969.3</v>
      </c>
      <c r="K47" s="9" t="n">
        <v>2.1665</v>
      </c>
      <c r="L47" s="9" t="n">
        <v>2.1997</v>
      </c>
      <c r="M47" s="10" t="n">
        <f aca="false">((ref_diam+offset_diam)/2)/(12*3.281)</f>
        <v>0.761962816214569</v>
      </c>
      <c r="N47" s="8"/>
      <c r="O47" s="8" t="n">
        <f aca="false">(J47-M47-surface_margin)/(scaling_factor*(SQRT(K47^2+L47^2+sigma_pa^2)))</f>
        <v>88.4486757513123</v>
      </c>
    </row>
    <row r="48" customFormat="false" ht="15" hidden="false" customHeight="false" outlineLevel="0" collapsed="false">
      <c r="A48" s="0" t="n">
        <v>1260</v>
      </c>
      <c r="B48" s="8" t="n">
        <v>1256.05</v>
      </c>
      <c r="C48" s="8" t="n">
        <v>-39.13</v>
      </c>
      <c r="D48" s="8" t="n">
        <v>0</v>
      </c>
      <c r="E48" s="8" t="n">
        <v>1256.05</v>
      </c>
      <c r="F48" s="8" t="n">
        <v>1256.05</v>
      </c>
      <c r="G48" s="8" t="n">
        <v>-1000</v>
      </c>
      <c r="H48" s="8" t="n">
        <v>0</v>
      </c>
      <c r="I48" s="8" t="n">
        <v>180</v>
      </c>
      <c r="J48" s="8" t="n">
        <v>960.87</v>
      </c>
      <c r="K48" s="9" t="n">
        <v>2.215</v>
      </c>
      <c r="L48" s="9" t="n">
        <v>2.2513</v>
      </c>
      <c r="M48" s="10" t="n">
        <f aca="false">((ref_diam+offset_diam)/2)/(12*3.281)</f>
        <v>0.761962816214569</v>
      </c>
      <c r="N48" s="8"/>
      <c r="O48" s="8" t="n">
        <f aca="false">(J48-M48-surface_margin)/(scaling_factor*(SQRT(K48^2+L48^2+sigma_pa^2)))</f>
        <v>85.7617569489649</v>
      </c>
    </row>
    <row r="49" customFormat="false" ht="15" hidden="false" customHeight="false" outlineLevel="0" collapsed="false">
      <c r="A49" s="0" t="n">
        <v>1290</v>
      </c>
      <c r="B49" s="8" t="n">
        <v>1284.53</v>
      </c>
      <c r="C49" s="8" t="n">
        <v>-48.57</v>
      </c>
      <c r="D49" s="8" t="n">
        <v>0</v>
      </c>
      <c r="E49" s="8" t="n">
        <v>1284.53</v>
      </c>
      <c r="F49" s="8" t="n">
        <v>1284.53</v>
      </c>
      <c r="G49" s="8" t="n">
        <v>-1000</v>
      </c>
      <c r="H49" s="8" t="n">
        <v>0</v>
      </c>
      <c r="I49" s="8" t="n">
        <v>180</v>
      </c>
      <c r="J49" s="8" t="n">
        <v>951.43</v>
      </c>
      <c r="K49" s="9" t="n">
        <v>2.2635</v>
      </c>
      <c r="L49" s="9" t="n">
        <v>2.3023</v>
      </c>
      <c r="M49" s="10" t="n">
        <f aca="false">((ref_diam+offset_diam)/2)/(12*3.281)</f>
        <v>0.761962816214569</v>
      </c>
      <c r="N49" s="8"/>
      <c r="O49" s="8" t="n">
        <f aca="false">(J49-M49-surface_margin)/(scaling_factor*(SQRT(K49^2+L49^2+sigma_pa^2)))</f>
        <v>83.1112513547526</v>
      </c>
    </row>
    <row r="50" customFormat="false" ht="15" hidden="false" customHeight="false" outlineLevel="0" collapsed="false">
      <c r="A50" s="0" t="n">
        <v>1320</v>
      </c>
      <c r="B50" s="8" t="n">
        <v>1312.66</v>
      </c>
      <c r="C50" s="8" t="n">
        <v>-58.99</v>
      </c>
      <c r="D50" s="8" t="n">
        <v>0</v>
      </c>
      <c r="E50" s="8" t="n">
        <v>1312.66</v>
      </c>
      <c r="F50" s="8" t="n">
        <v>1312.66</v>
      </c>
      <c r="G50" s="8" t="n">
        <v>-1000</v>
      </c>
      <c r="H50" s="8" t="n">
        <v>0</v>
      </c>
      <c r="I50" s="8" t="n">
        <v>180</v>
      </c>
      <c r="J50" s="8" t="n">
        <v>941.01</v>
      </c>
      <c r="K50" s="9" t="n">
        <v>2.3118</v>
      </c>
      <c r="L50" s="9" t="n">
        <v>2.3528</v>
      </c>
      <c r="M50" s="10" t="n">
        <f aca="false">((ref_diam+offset_diam)/2)/(12*3.281)</f>
        <v>0.761962816214569</v>
      </c>
      <c r="N50" s="8"/>
      <c r="O50" s="8" t="n">
        <f aca="false">(J50-M50-surface_margin)/(scaling_factor*(SQRT(K50^2+L50^2+sigma_pa^2)))</f>
        <v>80.4982649737302</v>
      </c>
    </row>
    <row r="51" customFormat="false" ht="15" hidden="false" customHeight="false" outlineLevel="0" collapsed="false">
      <c r="A51" s="0" t="n">
        <v>1350</v>
      </c>
      <c r="B51" s="8" t="n">
        <v>1340.41</v>
      </c>
      <c r="C51" s="8" t="n">
        <v>-70.38</v>
      </c>
      <c r="D51" s="8" t="n">
        <v>0</v>
      </c>
      <c r="E51" s="8" t="n">
        <v>1340.41</v>
      </c>
      <c r="F51" s="8" t="n">
        <v>1340.41</v>
      </c>
      <c r="G51" s="8" t="n">
        <v>-1000</v>
      </c>
      <c r="H51" s="8" t="n">
        <v>0</v>
      </c>
      <c r="I51" s="8" t="n">
        <v>180</v>
      </c>
      <c r="J51" s="8" t="n">
        <v>929.62</v>
      </c>
      <c r="K51" s="9" t="n">
        <v>2.3599</v>
      </c>
      <c r="L51" s="9" t="n">
        <v>2.4025</v>
      </c>
      <c r="M51" s="10" t="n">
        <f aca="false">((ref_diam+offset_diam)/2)/(12*3.281)</f>
        <v>0.761962816214569</v>
      </c>
      <c r="N51" s="8"/>
      <c r="O51" s="8" t="n">
        <f aca="false">(J51-M51-surface_margin)/(scaling_factor*(SQRT(K51^2+L51^2+sigma_pa^2)))</f>
        <v>77.9252206916341</v>
      </c>
    </row>
    <row r="52" customFormat="false" ht="15" hidden="false" customHeight="false" outlineLevel="0" collapsed="false">
      <c r="A52" s="0" t="n">
        <v>1380</v>
      </c>
      <c r="B52" s="8" t="n">
        <v>1367.74</v>
      </c>
      <c r="C52" s="8" t="n">
        <v>-82.74</v>
      </c>
      <c r="D52" s="8" t="n">
        <v>0</v>
      </c>
      <c r="E52" s="8" t="n">
        <v>1367.74</v>
      </c>
      <c r="F52" s="8" t="n">
        <v>1367.74</v>
      </c>
      <c r="G52" s="8" t="n">
        <v>-1000</v>
      </c>
      <c r="H52" s="8" t="n">
        <v>0</v>
      </c>
      <c r="I52" s="8" t="n">
        <v>180</v>
      </c>
      <c r="J52" s="8" t="n">
        <v>917.26</v>
      </c>
      <c r="K52" s="9" t="n">
        <v>2.4079</v>
      </c>
      <c r="L52" s="9" t="n">
        <v>2.4515</v>
      </c>
      <c r="M52" s="10" t="n">
        <f aca="false">((ref_diam+offset_diam)/2)/(12*3.281)</f>
        <v>0.761962816214569</v>
      </c>
      <c r="N52" s="8"/>
      <c r="O52" s="8" t="n">
        <f aca="false">(J52-M52-surface_margin)/(scaling_factor*(SQRT(K52^2+L52^2+sigma_pa^2)))</f>
        <v>75.3852970492968</v>
      </c>
    </row>
    <row r="53" customFormat="false" ht="15" hidden="false" customHeight="false" outlineLevel="0" collapsed="false">
      <c r="A53" s="0" t="n">
        <v>1410</v>
      </c>
      <c r="B53" s="8" t="n">
        <v>1394.63</v>
      </c>
      <c r="C53" s="8" t="n">
        <v>-96.05</v>
      </c>
      <c r="D53" s="8" t="n">
        <v>0</v>
      </c>
      <c r="E53" s="8" t="n">
        <v>1394.63</v>
      </c>
      <c r="F53" s="8" t="n">
        <v>1394.63</v>
      </c>
      <c r="G53" s="8" t="n">
        <v>-1000</v>
      </c>
      <c r="H53" s="8" t="n">
        <v>0</v>
      </c>
      <c r="I53" s="8" t="n">
        <v>180</v>
      </c>
      <c r="J53" s="8" t="n">
        <v>903.95</v>
      </c>
      <c r="K53" s="9" t="n">
        <v>2.4558</v>
      </c>
      <c r="L53" s="9" t="n">
        <v>2.4997</v>
      </c>
      <c r="M53" s="10" t="n">
        <f aca="false">((ref_diam+offset_diam)/2)/(12*3.281)</f>
        <v>0.761962816214569</v>
      </c>
      <c r="N53" s="8"/>
      <c r="O53" s="8" t="n">
        <f aca="false">(J53-M53-surface_margin)/(scaling_factor*(SQRT(K53^2+L53^2+sigma_pa^2)))</f>
        <v>72.8785605582513</v>
      </c>
    </row>
    <row r="54" customFormat="false" ht="15" hidden="false" customHeight="false" outlineLevel="0" collapsed="false">
      <c r="A54" s="0" t="n">
        <v>1440</v>
      </c>
      <c r="B54" s="8" t="n">
        <v>1421.03</v>
      </c>
      <c r="C54" s="8" t="n">
        <v>-110.29</v>
      </c>
      <c r="D54" s="8" t="n">
        <v>0</v>
      </c>
      <c r="E54" s="8" t="n">
        <v>1421.03</v>
      </c>
      <c r="F54" s="8" t="n">
        <v>1421.03</v>
      </c>
      <c r="G54" s="8" t="n">
        <v>-1000</v>
      </c>
      <c r="H54" s="8" t="n">
        <v>0</v>
      </c>
      <c r="I54" s="8" t="n">
        <v>180</v>
      </c>
      <c r="J54" s="8" t="n">
        <v>889.71</v>
      </c>
      <c r="K54" s="9" t="n">
        <v>2.5034</v>
      </c>
      <c r="L54" s="9" t="n">
        <v>2.547</v>
      </c>
      <c r="M54" s="10" t="n">
        <f aca="false">((ref_diam+offset_diam)/2)/(12*3.281)</f>
        <v>0.761962816214569</v>
      </c>
      <c r="N54" s="8"/>
      <c r="O54" s="8" t="n">
        <f aca="false">(J54-M54-surface_margin)/(scaling_factor*(SQRT(K54^2+L54^2+sigma_pa^2)))</f>
        <v>70.4076060865337</v>
      </c>
    </row>
    <row r="55" customFormat="false" ht="15" hidden="false" customHeight="false" outlineLevel="0" collapsed="false">
      <c r="A55" s="0" t="n">
        <v>1470</v>
      </c>
      <c r="B55" s="8" t="n">
        <v>1446.93</v>
      </c>
      <c r="C55" s="8" t="n">
        <v>-125.43</v>
      </c>
      <c r="D55" s="8" t="n">
        <v>0</v>
      </c>
      <c r="E55" s="8" t="n">
        <v>1446.93</v>
      </c>
      <c r="F55" s="8" t="n">
        <v>1446.93</v>
      </c>
      <c r="G55" s="8" t="n">
        <v>-1000</v>
      </c>
      <c r="H55" s="8" t="n">
        <v>0</v>
      </c>
      <c r="I55" s="8" t="n">
        <v>180</v>
      </c>
      <c r="J55" s="8" t="n">
        <v>874.57</v>
      </c>
      <c r="K55" s="9" t="n">
        <v>2.5508</v>
      </c>
      <c r="L55" s="9" t="n">
        <v>2.5934</v>
      </c>
      <c r="M55" s="10" t="n">
        <f aca="false">((ref_diam+offset_diam)/2)/(12*3.281)</f>
        <v>0.761962816214569</v>
      </c>
      <c r="N55" s="8"/>
      <c r="O55" s="8" t="n">
        <f aca="false">(J55-M55-surface_margin)/(scaling_factor*(SQRT(K55^2+L55^2+sigma_pa^2)))</f>
        <v>67.969926456964</v>
      </c>
    </row>
    <row r="56" customFormat="false" ht="15" hidden="false" customHeight="false" outlineLevel="0" collapsed="false">
      <c r="A56" s="0" t="n">
        <v>1500</v>
      </c>
      <c r="B56" s="8" t="n">
        <v>1472.28</v>
      </c>
      <c r="C56" s="8" t="n">
        <v>-141.48</v>
      </c>
      <c r="D56" s="8" t="n">
        <v>0</v>
      </c>
      <c r="E56" s="8" t="n">
        <v>1472.28</v>
      </c>
      <c r="F56" s="8" t="n">
        <v>1472.28</v>
      </c>
      <c r="G56" s="8" t="n">
        <v>-1000</v>
      </c>
      <c r="H56" s="8" t="n">
        <v>0</v>
      </c>
      <c r="I56" s="8" t="n">
        <v>180</v>
      </c>
      <c r="J56" s="8" t="n">
        <v>858.52</v>
      </c>
      <c r="K56" s="9" t="n">
        <v>2.598</v>
      </c>
      <c r="L56" s="9" t="n">
        <v>2.6388</v>
      </c>
      <c r="M56" s="10" t="n">
        <f aca="false">((ref_diam+offset_diam)/2)/(12*3.281)</f>
        <v>0.761962816214569</v>
      </c>
      <c r="N56" s="8"/>
      <c r="O56" s="8" t="n">
        <f aca="false">(J56-M56-surface_margin)/(scaling_factor*(SQRT(K56^2+L56^2+sigma_pa^2)))</f>
        <v>65.5627999633419</v>
      </c>
    </row>
    <row r="57" customFormat="false" ht="15" hidden="false" customHeight="false" outlineLevel="0" collapsed="false">
      <c r="A57" s="0" t="n">
        <v>1530</v>
      </c>
      <c r="B57" s="8" t="n">
        <v>1497.05</v>
      </c>
      <c r="C57" s="8" t="n">
        <v>-158.39</v>
      </c>
      <c r="D57" s="8" t="n">
        <v>0</v>
      </c>
      <c r="E57" s="8" t="n">
        <v>1497.05</v>
      </c>
      <c r="F57" s="8" t="n">
        <v>1497.05</v>
      </c>
      <c r="G57" s="8" t="n">
        <v>-1000</v>
      </c>
      <c r="H57" s="8" t="n">
        <v>0</v>
      </c>
      <c r="I57" s="8" t="n">
        <v>180</v>
      </c>
      <c r="J57" s="8" t="n">
        <v>841.61</v>
      </c>
      <c r="K57" s="9" t="n">
        <v>2.6449</v>
      </c>
      <c r="L57" s="9" t="n">
        <v>2.6832</v>
      </c>
      <c r="M57" s="10" t="n">
        <f aca="false">((ref_diam+offset_diam)/2)/(12*3.281)</f>
        <v>0.761962816214569</v>
      </c>
      <c r="N57" s="8"/>
      <c r="O57" s="8" t="n">
        <f aca="false">(J57-M57-surface_margin)/(scaling_factor*(SQRT(K57^2+L57^2+sigma_pa^2)))</f>
        <v>63.1880343043629</v>
      </c>
    </row>
    <row r="58" customFormat="false" ht="15" hidden="false" customHeight="false" outlineLevel="0" collapsed="false">
      <c r="A58" s="0" t="n">
        <v>1560</v>
      </c>
      <c r="B58" s="8" t="n">
        <v>1521.22</v>
      </c>
      <c r="C58" s="8" t="n">
        <v>-176.17</v>
      </c>
      <c r="D58" s="8" t="n">
        <v>0</v>
      </c>
      <c r="E58" s="8" t="n">
        <v>1521.22</v>
      </c>
      <c r="F58" s="8" t="n">
        <v>1521.22</v>
      </c>
      <c r="G58" s="8" t="n">
        <v>-1000</v>
      </c>
      <c r="H58" s="8" t="n">
        <v>0</v>
      </c>
      <c r="I58" s="8" t="n">
        <v>180</v>
      </c>
      <c r="J58" s="8" t="n">
        <v>823.83</v>
      </c>
      <c r="K58" s="9" t="n">
        <v>2.6914</v>
      </c>
      <c r="L58" s="9" t="n">
        <v>2.7266</v>
      </c>
      <c r="M58" s="10" t="n">
        <f aca="false">((ref_diam+offset_diam)/2)/(12*3.281)</f>
        <v>0.761962816214569</v>
      </c>
      <c r="N58" s="8"/>
      <c r="O58" s="8" t="n">
        <f aca="false">(J58-M58-surface_margin)/(scaling_factor*(SQRT(K58^2+L58^2+sigma_pa^2)))</f>
        <v>60.8427483057952</v>
      </c>
    </row>
    <row r="59" customFormat="false" ht="15" hidden="false" customHeight="false" outlineLevel="0" collapsed="false">
      <c r="A59" s="0" t="n">
        <v>1590</v>
      </c>
      <c r="B59" s="8" t="n">
        <v>1544.75</v>
      </c>
      <c r="C59" s="8" t="n">
        <v>-194.77</v>
      </c>
      <c r="D59" s="8" t="n">
        <v>0</v>
      </c>
      <c r="E59" s="8" t="n">
        <v>1544.75</v>
      </c>
      <c r="F59" s="8" t="n">
        <v>1544.75</v>
      </c>
      <c r="G59" s="8" t="n">
        <v>-1000</v>
      </c>
      <c r="H59" s="8" t="n">
        <v>0</v>
      </c>
      <c r="I59" s="8" t="n">
        <v>180</v>
      </c>
      <c r="J59" s="8" t="n">
        <v>805.23</v>
      </c>
      <c r="K59" s="9" t="n">
        <v>2.7375</v>
      </c>
      <c r="L59" s="9" t="n">
        <v>2.7687</v>
      </c>
      <c r="M59" s="10" t="n">
        <f aca="false">((ref_diam+offset_diam)/2)/(12*3.281)</f>
        <v>0.761962816214569</v>
      </c>
      <c r="N59" s="8"/>
      <c r="O59" s="8" t="n">
        <f aca="false">(J59-M59-surface_margin)/(scaling_factor*(SQRT(K59^2+L59^2+sigma_pa^2)))</f>
        <v>58.530602766459</v>
      </c>
    </row>
    <row r="60" customFormat="false" ht="15" hidden="false" customHeight="false" outlineLevel="0" collapsed="false">
      <c r="A60" s="0" t="n">
        <v>1620</v>
      </c>
      <c r="B60" s="8" t="n">
        <v>1567.62</v>
      </c>
      <c r="C60" s="8" t="n">
        <v>-214.19</v>
      </c>
      <c r="D60" s="8" t="n">
        <v>0</v>
      </c>
      <c r="E60" s="8" t="n">
        <v>1567.62</v>
      </c>
      <c r="F60" s="8" t="n">
        <v>1567.62</v>
      </c>
      <c r="G60" s="8" t="n">
        <v>-1000</v>
      </c>
      <c r="H60" s="8" t="n">
        <v>0</v>
      </c>
      <c r="I60" s="8" t="n">
        <v>180</v>
      </c>
      <c r="J60" s="8" t="n">
        <v>785.81</v>
      </c>
      <c r="K60" s="9" t="n">
        <v>2.7832</v>
      </c>
      <c r="L60" s="9" t="n">
        <v>2.8097</v>
      </c>
      <c r="M60" s="10" t="n">
        <f aca="false">((ref_diam+offset_diam)/2)/(12*3.281)</f>
        <v>0.761962816214569</v>
      </c>
      <c r="N60" s="8"/>
      <c r="O60" s="8" t="n">
        <f aca="false">(J60-M60-surface_margin)/(scaling_factor*(SQRT(K60^2+L60^2+sigma_pa^2)))</f>
        <v>56.2460233441913</v>
      </c>
    </row>
    <row r="61" customFormat="false" ht="15" hidden="false" customHeight="false" outlineLevel="0" collapsed="false">
      <c r="A61" s="0" t="n">
        <v>1650</v>
      </c>
      <c r="B61" s="8" t="n">
        <v>1589.79</v>
      </c>
      <c r="C61" s="8" t="n">
        <v>-234.39</v>
      </c>
      <c r="D61" s="8" t="n">
        <v>0</v>
      </c>
      <c r="E61" s="8" t="n">
        <v>1589.79</v>
      </c>
      <c r="F61" s="8" t="n">
        <v>1589.79</v>
      </c>
      <c r="G61" s="8" t="n">
        <v>-1000</v>
      </c>
      <c r="H61" s="8" t="n">
        <v>0</v>
      </c>
      <c r="I61" s="8" t="n">
        <v>180</v>
      </c>
      <c r="J61" s="8" t="n">
        <v>765.61</v>
      </c>
      <c r="K61" s="9" t="n">
        <v>2.8282</v>
      </c>
      <c r="L61" s="9" t="n">
        <v>2.8495</v>
      </c>
      <c r="M61" s="10" t="n">
        <f aca="false">((ref_diam+offset_diam)/2)/(12*3.281)</f>
        <v>0.761962816214569</v>
      </c>
      <c r="N61" s="8"/>
      <c r="O61" s="8" t="n">
        <f aca="false">(J61-M61-surface_margin)/(scaling_factor*(SQRT(K61^2+L61^2+sigma_pa^2)))</f>
        <v>53.9925794980949</v>
      </c>
    </row>
    <row r="62" customFormat="false" ht="15" hidden="false" customHeight="false" outlineLevel="0" collapsed="false">
      <c r="A62" s="0" t="n">
        <v>1680</v>
      </c>
      <c r="B62" s="8" t="n">
        <v>1611.25</v>
      </c>
      <c r="C62" s="8" t="n">
        <v>-255.35</v>
      </c>
      <c r="D62" s="8" t="n">
        <v>0</v>
      </c>
      <c r="E62" s="8" t="n">
        <v>1611.25</v>
      </c>
      <c r="F62" s="8" t="n">
        <v>1611.25</v>
      </c>
      <c r="G62" s="8" t="n">
        <v>-1000</v>
      </c>
      <c r="H62" s="8" t="n">
        <v>0</v>
      </c>
      <c r="I62" s="8" t="n">
        <v>180</v>
      </c>
      <c r="J62" s="8" t="n">
        <v>744.65</v>
      </c>
      <c r="K62" s="9" t="n">
        <v>2.8726</v>
      </c>
      <c r="L62" s="9" t="n">
        <v>2.8879</v>
      </c>
      <c r="M62" s="10" t="n">
        <f aca="false">((ref_diam+offset_diam)/2)/(12*3.281)</f>
        <v>0.761962816214569</v>
      </c>
      <c r="N62" s="8"/>
      <c r="O62" s="8" t="n">
        <f aca="false">(J62-M62-surface_margin)/(scaling_factor*(SQRT(K62^2+L62^2+sigma_pa^2)))</f>
        <v>51.7690426205978</v>
      </c>
    </row>
    <row r="63" customFormat="false" ht="15" hidden="false" customHeight="false" outlineLevel="0" collapsed="false">
      <c r="A63" s="0" t="n">
        <v>1710</v>
      </c>
      <c r="B63" s="8" t="n">
        <v>1631.97</v>
      </c>
      <c r="C63" s="8" t="n">
        <v>-277.05</v>
      </c>
      <c r="D63" s="8" t="n">
        <v>0</v>
      </c>
      <c r="E63" s="8" t="n">
        <v>1631.97</v>
      </c>
      <c r="F63" s="8" t="n">
        <v>1631.97</v>
      </c>
      <c r="G63" s="8" t="n">
        <v>-1000</v>
      </c>
      <c r="H63" s="8" t="n">
        <v>0</v>
      </c>
      <c r="I63" s="8" t="n">
        <v>180</v>
      </c>
      <c r="J63" s="8" t="n">
        <v>722.95</v>
      </c>
      <c r="K63" s="9" t="n">
        <v>2.9163</v>
      </c>
      <c r="L63" s="9" t="n">
        <v>2.9251</v>
      </c>
      <c r="M63" s="10" t="n">
        <f aca="false">((ref_diam+offset_diam)/2)/(12*3.281)</f>
        <v>0.761962816214569</v>
      </c>
      <c r="N63" s="8"/>
      <c r="O63" s="8" t="n">
        <f aca="false">(J63-M63-surface_margin)/(scaling_factor*(SQRT(K63^2+L63^2+sigma_pa^2)))</f>
        <v>49.5724662145144</v>
      </c>
    </row>
    <row r="64" customFormat="false" ht="15" hidden="false" customHeight="false" outlineLevel="0" collapsed="false">
      <c r="A64" s="0" t="n">
        <v>1740</v>
      </c>
      <c r="B64" s="8" t="n">
        <v>1651.91</v>
      </c>
      <c r="C64" s="8" t="n">
        <v>-299.46</v>
      </c>
      <c r="D64" s="8" t="n">
        <v>0</v>
      </c>
      <c r="E64" s="8" t="n">
        <v>1651.91</v>
      </c>
      <c r="F64" s="8" t="n">
        <v>1651.91</v>
      </c>
      <c r="G64" s="8" t="n">
        <v>-1000</v>
      </c>
      <c r="H64" s="8" t="n">
        <v>0</v>
      </c>
      <c r="I64" s="8" t="n">
        <v>180</v>
      </c>
      <c r="J64" s="8" t="n">
        <v>700.54</v>
      </c>
      <c r="K64" s="9" t="n">
        <v>2.9591</v>
      </c>
      <c r="L64" s="9" t="n">
        <v>2.9608</v>
      </c>
      <c r="M64" s="10" t="n">
        <f aca="false">((ref_diam+offset_diam)/2)/(12*3.281)</f>
        <v>0.761962816214569</v>
      </c>
      <c r="N64" s="8"/>
      <c r="O64" s="8" t="n">
        <f aca="false">(J64-M64-surface_margin)/(scaling_factor*(SQRT(K64^2+L64^2+sigma_pa^2)))</f>
        <v>47.4056864422582</v>
      </c>
    </row>
    <row r="65" customFormat="false" ht="15" hidden="false" customHeight="false" outlineLevel="0" collapsed="false">
      <c r="A65" s="0" t="n">
        <v>1770</v>
      </c>
      <c r="B65" s="8" t="n">
        <v>1671.06</v>
      </c>
      <c r="C65" s="8" t="n">
        <v>-322.55</v>
      </c>
      <c r="D65" s="8" t="n">
        <v>0</v>
      </c>
      <c r="E65" s="8" t="n">
        <v>1671.06</v>
      </c>
      <c r="F65" s="8" t="n">
        <v>1671.06</v>
      </c>
      <c r="G65" s="8" t="n">
        <v>-1000</v>
      </c>
      <c r="H65" s="8" t="n">
        <v>0</v>
      </c>
      <c r="I65" s="8" t="n">
        <v>180</v>
      </c>
      <c r="J65" s="8" t="n">
        <v>677.45</v>
      </c>
      <c r="K65" s="9" t="n">
        <v>3.0009</v>
      </c>
      <c r="L65" s="9" t="n">
        <v>2.9951</v>
      </c>
      <c r="M65" s="10" t="n">
        <f aca="false">((ref_diam+offset_diam)/2)/(12*3.281)</f>
        <v>0.761962816214569</v>
      </c>
      <c r="N65" s="8"/>
      <c r="O65" s="8" t="n">
        <f aca="false">(J65-M65-surface_margin)/(scaling_factor*(SQRT(K65^2+L65^2+sigma_pa^2)))</f>
        <v>45.267018932135</v>
      </c>
    </row>
    <row r="66" customFormat="false" ht="15" hidden="false" customHeight="false" outlineLevel="0" collapsed="false">
      <c r="A66" s="0" t="n">
        <v>1800</v>
      </c>
      <c r="B66" s="8" t="n">
        <v>1689.39</v>
      </c>
      <c r="C66" s="8" t="n">
        <v>-346.29</v>
      </c>
      <c r="D66" s="8" t="n">
        <v>0</v>
      </c>
      <c r="E66" s="8" t="n">
        <v>1689.39</v>
      </c>
      <c r="F66" s="8" t="n">
        <v>1689.39</v>
      </c>
      <c r="G66" s="8" t="n">
        <v>-1000</v>
      </c>
      <c r="H66" s="8" t="n">
        <v>0</v>
      </c>
      <c r="I66" s="8" t="n">
        <v>180</v>
      </c>
      <c r="J66" s="8" t="n">
        <v>653.71</v>
      </c>
      <c r="K66" s="9" t="n">
        <v>3.0417</v>
      </c>
      <c r="L66" s="9" t="n">
        <v>3.028</v>
      </c>
      <c r="M66" s="10" t="n">
        <f aca="false">((ref_diam+offset_diam)/2)/(12*3.281)</f>
        <v>0.761962816214569</v>
      </c>
      <c r="N66" s="8"/>
      <c r="O66" s="8" t="n">
        <f aca="false">(J66-M66-surface_margin)/(scaling_factor*(SQRT(K66^2+L66^2+sigma_pa^2)))</f>
        <v>43.1549308716687</v>
      </c>
    </row>
    <row r="67" customFormat="false" ht="15" hidden="false" customHeight="false" outlineLevel="0" collapsed="false">
      <c r="A67" s="0" t="n">
        <v>1830</v>
      </c>
      <c r="B67" s="8" t="n">
        <v>1706.89</v>
      </c>
      <c r="C67" s="8" t="n">
        <v>-370.66</v>
      </c>
      <c r="D67" s="8" t="n">
        <v>0</v>
      </c>
      <c r="E67" s="8" t="n">
        <v>1706.89</v>
      </c>
      <c r="F67" s="8" t="n">
        <v>1706.89</v>
      </c>
      <c r="G67" s="8" t="n">
        <v>-1000</v>
      </c>
      <c r="H67" s="8" t="n">
        <v>0</v>
      </c>
      <c r="I67" s="8" t="n">
        <v>180</v>
      </c>
      <c r="J67" s="8" t="n">
        <v>629.34</v>
      </c>
      <c r="K67" s="9" t="n">
        <v>3.0812</v>
      </c>
      <c r="L67" s="9" t="n">
        <v>3.0593</v>
      </c>
      <c r="M67" s="10" t="n">
        <f aca="false">((ref_diam+offset_diam)/2)/(12*3.281)</f>
        <v>0.761962816214569</v>
      </c>
      <c r="N67" s="8"/>
      <c r="O67" s="8" t="n">
        <f aca="false">(J67-M67-surface_margin)/(scaling_factor*(SQRT(K67^2+L67^2+sigma_pa^2)))</f>
        <v>41.0706708312057</v>
      </c>
    </row>
    <row r="68" customFormat="false" ht="15" hidden="false" customHeight="false" outlineLevel="0" collapsed="false">
      <c r="A68" s="0" t="n">
        <v>1860</v>
      </c>
      <c r="B68" s="8" t="n">
        <v>1723.52</v>
      </c>
      <c r="C68" s="8" t="n">
        <v>-395.63</v>
      </c>
      <c r="D68" s="8" t="n">
        <v>0</v>
      </c>
      <c r="E68" s="8" t="n">
        <v>1723.52</v>
      </c>
      <c r="F68" s="8" t="n">
        <v>1723.52</v>
      </c>
      <c r="G68" s="8" t="n">
        <v>-1000</v>
      </c>
      <c r="H68" s="8" t="n">
        <v>0</v>
      </c>
      <c r="I68" s="8" t="n">
        <v>180</v>
      </c>
      <c r="J68" s="8" t="n">
        <v>604.37</v>
      </c>
      <c r="K68" s="9" t="n">
        <v>3.1195</v>
      </c>
      <c r="L68" s="9" t="n">
        <v>3.0892</v>
      </c>
      <c r="M68" s="10" t="n">
        <f aca="false">((ref_diam+offset_diam)/2)/(12*3.281)</f>
        <v>0.761962816214569</v>
      </c>
      <c r="N68" s="8"/>
      <c r="O68" s="8" t="n">
        <f aca="false">(J68-M68-surface_margin)/(scaling_factor*(SQRT(K68^2+L68^2+sigma_pa^2)))</f>
        <v>39.0105261686616</v>
      </c>
    </row>
    <row r="69" customFormat="false" ht="15" hidden="false" customHeight="false" outlineLevel="0" collapsed="false">
      <c r="A69" s="0" t="n">
        <v>1890</v>
      </c>
      <c r="B69" s="8" t="n">
        <v>1739.27</v>
      </c>
      <c r="C69" s="8" t="n">
        <v>-421.16</v>
      </c>
      <c r="D69" s="8" t="n">
        <v>0</v>
      </c>
      <c r="E69" s="8" t="n">
        <v>1739.27</v>
      </c>
      <c r="F69" s="8" t="n">
        <v>1739.27</v>
      </c>
      <c r="G69" s="8" t="n">
        <v>-1000</v>
      </c>
      <c r="H69" s="8" t="n">
        <v>0</v>
      </c>
      <c r="I69" s="8" t="n">
        <v>180</v>
      </c>
      <c r="J69" s="8" t="n">
        <v>578.84</v>
      </c>
      <c r="K69" s="9" t="n">
        <v>3.1563</v>
      </c>
      <c r="L69" s="9" t="n">
        <v>3.1174</v>
      </c>
      <c r="M69" s="10" t="n">
        <f aca="false">((ref_diam+offset_diam)/2)/(12*3.281)</f>
        <v>0.761962816214569</v>
      </c>
      <c r="N69" s="8"/>
      <c r="O69" s="8" t="n">
        <f aca="false">(J69-M69-surface_margin)/(scaling_factor*(SQRT(K69^2+L69^2+sigma_pa^2)))</f>
        <v>36.9772697667827</v>
      </c>
    </row>
    <row r="70" customFormat="false" ht="15" hidden="false" customHeight="false" outlineLevel="0" collapsed="false">
      <c r="A70" s="0" t="n">
        <v>1920</v>
      </c>
      <c r="B70" s="8" t="n">
        <v>1754.12</v>
      </c>
      <c r="C70" s="8" t="n">
        <v>-447.23</v>
      </c>
      <c r="D70" s="8" t="n">
        <v>0</v>
      </c>
      <c r="E70" s="8" t="n">
        <v>1754.12</v>
      </c>
      <c r="F70" s="8" t="n">
        <v>1754.12</v>
      </c>
      <c r="G70" s="8" t="n">
        <v>-1000</v>
      </c>
      <c r="H70" s="8" t="n">
        <v>0</v>
      </c>
      <c r="I70" s="8" t="n">
        <v>180</v>
      </c>
      <c r="J70" s="8" t="n">
        <v>552.77</v>
      </c>
      <c r="K70" s="9" t="n">
        <v>3.1915</v>
      </c>
      <c r="L70" s="9" t="n">
        <v>3.144</v>
      </c>
      <c r="M70" s="10" t="n">
        <f aca="false">((ref_diam+offset_diam)/2)/(12*3.281)</f>
        <v>0.761962816214569</v>
      </c>
      <c r="N70" s="8"/>
      <c r="O70" s="8" t="n">
        <f aca="false">(J70-M70-surface_margin)/(scaling_factor*(SQRT(K70^2+L70^2+sigma_pa^2)))</f>
        <v>34.968342875963</v>
      </c>
    </row>
    <row r="71" customFormat="false" ht="15" hidden="false" customHeight="false" outlineLevel="0" collapsed="false">
      <c r="A71" s="0" t="n">
        <v>1950</v>
      </c>
      <c r="B71" s="8" t="n">
        <v>1768.05</v>
      </c>
      <c r="C71" s="8" t="n">
        <v>-473.79</v>
      </c>
      <c r="D71" s="8" t="n">
        <v>0</v>
      </c>
      <c r="E71" s="8" t="n">
        <v>1768.05</v>
      </c>
      <c r="F71" s="8" t="n">
        <v>1768.05</v>
      </c>
      <c r="G71" s="8" t="n">
        <v>-1000</v>
      </c>
      <c r="H71" s="8" t="n">
        <v>0</v>
      </c>
      <c r="I71" s="8" t="n">
        <v>180</v>
      </c>
      <c r="J71" s="8" t="n">
        <v>526.21</v>
      </c>
      <c r="K71" s="9" t="n">
        <v>3.2251</v>
      </c>
      <c r="L71" s="9" t="n">
        <v>3.169</v>
      </c>
      <c r="M71" s="10" t="n">
        <f aca="false">((ref_diam+offset_diam)/2)/(12*3.281)</f>
        <v>0.761962816214569</v>
      </c>
      <c r="N71" s="8"/>
      <c r="O71" s="8" t="n">
        <f aca="false">(J71-M71-surface_margin)/(scaling_factor*(SQRT(K71^2+L71^2+sigma_pa^2)))</f>
        <v>32.9832353086337</v>
      </c>
    </row>
    <row r="72" customFormat="false" ht="15" hidden="false" customHeight="false" outlineLevel="0" collapsed="false">
      <c r="A72" s="0" t="n">
        <v>1980</v>
      </c>
      <c r="B72" s="8" t="n">
        <v>1781.04</v>
      </c>
      <c r="C72" s="8" t="n">
        <v>-500.83</v>
      </c>
      <c r="D72" s="8" t="n">
        <v>0</v>
      </c>
      <c r="E72" s="8" t="n">
        <v>1781.04</v>
      </c>
      <c r="F72" s="8" t="n">
        <v>1781.04</v>
      </c>
      <c r="G72" s="8" t="n">
        <v>-1000</v>
      </c>
      <c r="H72" s="8" t="n">
        <v>0</v>
      </c>
      <c r="I72" s="8" t="n">
        <v>180</v>
      </c>
      <c r="J72" s="8" t="n">
        <v>499.17</v>
      </c>
      <c r="K72" s="9" t="n">
        <v>3.2569</v>
      </c>
      <c r="L72" s="9" t="n">
        <v>3.1923</v>
      </c>
      <c r="M72" s="10" t="n">
        <f aca="false">((ref_diam+offset_diam)/2)/(12*3.281)</f>
        <v>0.761962816214569</v>
      </c>
      <c r="N72" s="8"/>
      <c r="O72" s="8" t="n">
        <f aca="false">(J72-M72-surface_margin)/(scaling_factor*(SQRT(K72^2+L72^2+sigma_pa^2)))</f>
        <v>31.0204620537122</v>
      </c>
    </row>
    <row r="73" customFormat="false" ht="15" hidden="false" customHeight="false" outlineLevel="0" collapsed="false">
      <c r="A73" s="0" t="n">
        <v>2010</v>
      </c>
      <c r="B73" s="8" t="n">
        <v>1793.09</v>
      </c>
      <c r="C73" s="8" t="n">
        <v>-528.31</v>
      </c>
      <c r="D73" s="8" t="n">
        <v>0</v>
      </c>
      <c r="E73" s="8" t="n">
        <v>1793.09</v>
      </c>
      <c r="F73" s="8" t="n">
        <v>1793.09</v>
      </c>
      <c r="G73" s="8" t="n">
        <v>-1000</v>
      </c>
      <c r="H73" s="8" t="n">
        <v>0</v>
      </c>
      <c r="I73" s="8" t="n">
        <v>180</v>
      </c>
      <c r="J73" s="8" t="n">
        <v>471.69</v>
      </c>
      <c r="K73" s="9" t="n">
        <v>3.2869</v>
      </c>
      <c r="L73" s="9" t="n">
        <v>3.2139</v>
      </c>
      <c r="M73" s="10" t="n">
        <f aca="false">((ref_diam+offset_diam)/2)/(12*3.281)</f>
        <v>0.761962816214569</v>
      </c>
      <c r="N73" s="8"/>
      <c r="O73" s="8" t="n">
        <f aca="false">(J73-M73-surface_margin)/(scaling_factor*(SQRT(K73^2+L73^2+sigma_pa^2)))</f>
        <v>29.0788218451216</v>
      </c>
    </row>
    <row r="74" customFormat="false" ht="15" hidden="false" customHeight="false" outlineLevel="0" collapsed="false">
      <c r="A74" s="0" t="n">
        <v>2040</v>
      </c>
      <c r="B74" s="8" t="n">
        <v>1804.16</v>
      </c>
      <c r="C74" s="8" t="n">
        <v>-556.19</v>
      </c>
      <c r="D74" s="8" t="n">
        <v>0</v>
      </c>
      <c r="E74" s="8" t="n">
        <v>1804.16</v>
      </c>
      <c r="F74" s="8" t="n">
        <v>1804.16</v>
      </c>
      <c r="G74" s="8" t="n">
        <v>-1000</v>
      </c>
      <c r="H74" s="8" t="n">
        <v>0</v>
      </c>
      <c r="I74" s="8" t="n">
        <v>180</v>
      </c>
      <c r="J74" s="8" t="n">
        <v>443.81</v>
      </c>
      <c r="K74" s="9" t="n">
        <v>3.3149</v>
      </c>
      <c r="L74" s="9" t="n">
        <v>3.2337</v>
      </c>
      <c r="M74" s="10" t="n">
        <f aca="false">((ref_diam+offset_diam)/2)/(12*3.281)</f>
        <v>0.761962816214569</v>
      </c>
      <c r="N74" s="8"/>
      <c r="O74" s="8" t="n">
        <f aca="false">(J74-M74-surface_margin)/(scaling_factor*(SQRT(K74^2+L74^2+sigma_pa^2)))</f>
        <v>27.1584507809937</v>
      </c>
    </row>
    <row r="75" customFormat="false" ht="15" hidden="false" customHeight="false" outlineLevel="0" collapsed="false">
      <c r="A75" s="0" t="n">
        <v>2070</v>
      </c>
      <c r="B75" s="8" t="n">
        <v>1814.26</v>
      </c>
      <c r="C75" s="8" t="n">
        <v>-584.43</v>
      </c>
      <c r="D75" s="8" t="n">
        <v>0</v>
      </c>
      <c r="E75" s="8" t="n">
        <v>1814.26</v>
      </c>
      <c r="F75" s="8" t="n">
        <v>1814.26</v>
      </c>
      <c r="G75" s="8" t="n">
        <v>-1000</v>
      </c>
      <c r="H75" s="8" t="n">
        <v>0</v>
      </c>
      <c r="I75" s="8" t="n">
        <v>180</v>
      </c>
      <c r="J75" s="8" t="n">
        <v>415.57</v>
      </c>
      <c r="K75" s="9" t="n">
        <v>3.3408</v>
      </c>
      <c r="L75" s="9" t="n">
        <v>3.2518</v>
      </c>
      <c r="M75" s="10" t="n">
        <f aca="false">((ref_diam+offset_diam)/2)/(12*3.281)</f>
        <v>0.761962816214569</v>
      </c>
      <c r="N75" s="8"/>
      <c r="O75" s="8" t="n">
        <f aca="false">(J75-M75-surface_margin)/(scaling_factor*(SQRT(K75^2+L75^2+sigma_pa^2)))</f>
        <v>25.2580731025723</v>
      </c>
    </row>
    <row r="76" customFormat="false" ht="15" hidden="false" customHeight="false" outlineLevel="0" collapsed="false">
      <c r="A76" s="0" t="n">
        <v>2100</v>
      </c>
      <c r="B76" s="8" t="n">
        <v>1823.37</v>
      </c>
      <c r="C76" s="8" t="n">
        <v>-613.02</v>
      </c>
      <c r="D76" s="8" t="n">
        <v>0</v>
      </c>
      <c r="E76" s="8" t="n">
        <v>1823.37</v>
      </c>
      <c r="F76" s="8" t="n">
        <v>1823.37</v>
      </c>
      <c r="G76" s="8" t="n">
        <v>-1000</v>
      </c>
      <c r="H76" s="8" t="n">
        <v>0</v>
      </c>
      <c r="I76" s="8" t="n">
        <v>180</v>
      </c>
      <c r="J76" s="8" t="n">
        <v>386.98</v>
      </c>
      <c r="K76" s="9" t="n">
        <v>3.3647</v>
      </c>
      <c r="L76" s="9" t="n">
        <v>3.2681</v>
      </c>
      <c r="M76" s="10" t="n">
        <f aca="false">((ref_diam+offset_diam)/2)/(12*3.281)</f>
        <v>0.761962816214569</v>
      </c>
      <c r="N76" s="8"/>
      <c r="O76" s="8" t="n">
        <f aca="false">(J76-M76-surface_margin)/(scaling_factor*(SQRT(K76^2+L76^2+sigma_pa^2)))</f>
        <v>23.374675686182</v>
      </c>
    </row>
    <row r="77" customFormat="false" ht="15" hidden="false" customHeight="false" outlineLevel="0" collapsed="false">
      <c r="A77" s="0" t="n">
        <v>2130</v>
      </c>
      <c r="B77" s="8" t="n">
        <v>1831.47</v>
      </c>
      <c r="C77" s="8" t="n">
        <v>-641.9</v>
      </c>
      <c r="D77" s="8" t="n">
        <v>0</v>
      </c>
      <c r="E77" s="8" t="n">
        <v>1831.47</v>
      </c>
      <c r="F77" s="8" t="n">
        <v>1831.47</v>
      </c>
      <c r="G77" s="8" t="n">
        <v>-1000</v>
      </c>
      <c r="H77" s="8" t="n">
        <v>0</v>
      </c>
      <c r="I77" s="8" t="n">
        <v>180</v>
      </c>
      <c r="J77" s="8" t="n">
        <v>358.1</v>
      </c>
      <c r="K77" s="9" t="n">
        <v>3.3863</v>
      </c>
      <c r="L77" s="9" t="n">
        <v>3.2826</v>
      </c>
      <c r="M77" s="10" t="n">
        <f aca="false">((ref_diam+offset_diam)/2)/(12*3.281)</f>
        <v>0.761962816214569</v>
      </c>
      <c r="N77" s="8"/>
      <c r="O77" s="8" t="n">
        <f aca="false">(J77-M77-surface_margin)/(scaling_factor*(SQRT(K77^2+L77^2+sigma_pa^2)))</f>
        <v>21.509368974703</v>
      </c>
    </row>
    <row r="78" customFormat="false" ht="15" hidden="false" customHeight="false" outlineLevel="0" collapsed="false">
      <c r="A78" s="0" t="n">
        <v>2160</v>
      </c>
      <c r="B78" s="8" t="n">
        <v>1838.56</v>
      </c>
      <c r="C78" s="8" t="n">
        <v>-671.05</v>
      </c>
      <c r="D78" s="8" t="n">
        <v>0</v>
      </c>
      <c r="E78" s="8" t="n">
        <v>1838.56</v>
      </c>
      <c r="F78" s="8" t="n">
        <v>1838.56</v>
      </c>
      <c r="G78" s="8" t="n">
        <v>-1000</v>
      </c>
      <c r="H78" s="8" t="n">
        <v>0</v>
      </c>
      <c r="I78" s="8" t="n">
        <v>180</v>
      </c>
      <c r="J78" s="8" t="n">
        <v>328.95</v>
      </c>
      <c r="K78" s="9" t="n">
        <v>3.4058</v>
      </c>
      <c r="L78" s="9" t="n">
        <v>3.2954</v>
      </c>
      <c r="M78" s="10" t="n">
        <f aca="false">((ref_diam+offset_diam)/2)/(12*3.281)</f>
        <v>0.761962816214569</v>
      </c>
      <c r="N78" s="8"/>
      <c r="O78" s="8" t="n">
        <f aca="false">(J78-M78-surface_margin)/(scaling_factor*(SQRT(K78^2+L78^2+sigma_pa^2)))</f>
        <v>19.6588103706324</v>
      </c>
    </row>
    <row r="79" customFormat="false" ht="15" hidden="false" customHeight="false" outlineLevel="0" collapsed="false">
      <c r="A79" s="0" t="n">
        <v>2190</v>
      </c>
      <c r="B79" s="8" t="n">
        <v>1844.63</v>
      </c>
      <c r="C79" s="8" t="n">
        <v>-700.43</v>
      </c>
      <c r="D79" s="8" t="n">
        <v>0</v>
      </c>
      <c r="E79" s="8" t="n">
        <v>1844.63</v>
      </c>
      <c r="F79" s="8" t="n">
        <v>1844.63</v>
      </c>
      <c r="G79" s="8" t="n">
        <v>-1000</v>
      </c>
      <c r="H79" s="8" t="n">
        <v>0</v>
      </c>
      <c r="I79" s="8" t="n">
        <v>180</v>
      </c>
      <c r="J79" s="8" t="n">
        <v>299.57</v>
      </c>
      <c r="K79" s="9" t="n">
        <v>3.423</v>
      </c>
      <c r="L79" s="9" t="n">
        <v>3.3062</v>
      </c>
      <c r="M79" s="10" t="n">
        <f aca="false">((ref_diam+offset_diam)/2)/(12*3.281)</f>
        <v>0.761962816214569</v>
      </c>
      <c r="N79" s="8"/>
      <c r="O79" s="8" t="n">
        <f aca="false">(J79-M79-surface_margin)/(scaling_factor*(SQRT(K79^2+L79^2+sigma_pa^2)))</f>
        <v>17.8233886130739</v>
      </c>
    </row>
    <row r="80" customFormat="false" ht="15" hidden="false" customHeight="false" outlineLevel="0" collapsed="false">
      <c r="A80" s="0" t="n">
        <v>2220</v>
      </c>
      <c r="B80" s="8" t="n">
        <v>1849.66</v>
      </c>
      <c r="C80" s="8" t="n">
        <v>-730</v>
      </c>
      <c r="D80" s="8" t="n">
        <v>0</v>
      </c>
      <c r="E80" s="8" t="n">
        <v>1849.66</v>
      </c>
      <c r="F80" s="8" t="n">
        <v>1849.66</v>
      </c>
      <c r="G80" s="8" t="n">
        <v>-1000</v>
      </c>
      <c r="H80" s="8" t="n">
        <v>0</v>
      </c>
      <c r="I80" s="8" t="n">
        <v>180</v>
      </c>
      <c r="J80" s="8" t="n">
        <v>270</v>
      </c>
      <c r="K80" s="9" t="n">
        <v>3.438</v>
      </c>
      <c r="L80" s="9" t="n">
        <v>3.3153</v>
      </c>
      <c r="M80" s="10" t="n">
        <f aca="false">((ref_diam+offset_diam)/2)/(12*3.281)</f>
        <v>0.761962816214569</v>
      </c>
      <c r="N80" s="8"/>
      <c r="O80" s="8" t="n">
        <f aca="false">(J80-M80-surface_margin)/(scaling_factor*(SQRT(K80^2+L80^2+sigma_pa^2)))</f>
        <v>16.0009059182828</v>
      </c>
    </row>
    <row r="81" customFormat="false" ht="15" hidden="false" customHeight="false" outlineLevel="0" collapsed="false">
      <c r="A81" s="0" t="n">
        <v>2250</v>
      </c>
      <c r="B81" s="8" t="n">
        <v>1853.67</v>
      </c>
      <c r="C81" s="8" t="n">
        <v>-759.73</v>
      </c>
      <c r="D81" s="8" t="n">
        <v>0</v>
      </c>
      <c r="E81" s="8" t="n">
        <v>1853.67</v>
      </c>
      <c r="F81" s="8" t="n">
        <v>1853.67</v>
      </c>
      <c r="G81" s="8" t="n">
        <v>-1000</v>
      </c>
      <c r="H81" s="8" t="n">
        <v>0</v>
      </c>
      <c r="I81" s="8" t="n">
        <v>180</v>
      </c>
      <c r="J81" s="8" t="n">
        <v>240.27</v>
      </c>
      <c r="K81" s="9" t="n">
        <v>3.4507</v>
      </c>
      <c r="L81" s="9" t="n">
        <v>3.3224</v>
      </c>
      <c r="M81" s="10" t="n">
        <f aca="false">((ref_diam+offset_diam)/2)/(12*3.281)</f>
        <v>0.761962816214569</v>
      </c>
      <c r="N81" s="8"/>
      <c r="O81" s="8" t="n">
        <f aca="false">(J81-M81-surface_margin)/(scaling_factor*(SQRT(K81^2+L81^2+sigma_pa^2)))</f>
        <v>14.1907138026205</v>
      </c>
    </row>
    <row r="82" customFormat="false" ht="15" hidden="false" customHeight="false" outlineLevel="0" collapsed="false">
      <c r="A82" s="0" t="n">
        <v>2280</v>
      </c>
      <c r="B82" s="8" t="n">
        <v>1856.72</v>
      </c>
      <c r="C82" s="8" t="n">
        <v>-789.57</v>
      </c>
      <c r="D82" s="8" t="n">
        <v>0</v>
      </c>
      <c r="E82" s="8" t="n">
        <v>1856.72</v>
      </c>
      <c r="F82" s="8" t="n">
        <v>1856.72</v>
      </c>
      <c r="G82" s="8" t="n">
        <v>-1000</v>
      </c>
      <c r="H82" s="8" t="n">
        <v>0</v>
      </c>
      <c r="I82" s="8" t="n">
        <v>180</v>
      </c>
      <c r="J82" s="8" t="n">
        <v>210.43</v>
      </c>
      <c r="K82" s="9" t="n">
        <v>3.4614</v>
      </c>
      <c r="L82" s="9" t="n">
        <v>3.3279</v>
      </c>
      <c r="M82" s="10" t="n">
        <f aca="false">((ref_diam+offset_diam)/2)/(12*3.281)</f>
        <v>0.761962816214569</v>
      </c>
      <c r="N82" s="8"/>
      <c r="O82" s="8" t="n">
        <f aca="false">(J82-M82-surface_margin)/(scaling_factor*(SQRT(K82^2+L82^2+sigma_pa^2)))</f>
        <v>12.3910047865375</v>
      </c>
    </row>
    <row r="83" customFormat="false" ht="15" hidden="false" customHeight="false" outlineLevel="0" collapsed="false">
      <c r="A83" s="0" t="n">
        <v>2310</v>
      </c>
      <c r="B83" s="8" t="n">
        <v>1859.33</v>
      </c>
      <c r="C83" s="8" t="n">
        <v>-819.46</v>
      </c>
      <c r="D83" s="8" t="n">
        <v>0</v>
      </c>
      <c r="E83" s="8" t="n">
        <v>1859.33</v>
      </c>
      <c r="F83" s="8" t="n">
        <v>1859.33</v>
      </c>
      <c r="G83" s="8" t="n">
        <v>-1000</v>
      </c>
      <c r="H83" s="8" t="n">
        <v>0</v>
      </c>
      <c r="I83" s="8" t="n">
        <v>180</v>
      </c>
      <c r="J83" s="8" t="n">
        <v>180.54</v>
      </c>
      <c r="K83" s="9" t="n">
        <v>3.4712</v>
      </c>
      <c r="L83" s="9" t="n">
        <v>3.3326</v>
      </c>
      <c r="M83" s="10" t="n">
        <f aca="false">((ref_diam+offset_diam)/2)/(12*3.281)</f>
        <v>0.761962816214569</v>
      </c>
      <c r="N83" s="8"/>
      <c r="O83" s="8" t="n">
        <f aca="false">(J83-M83-surface_margin)/(scaling_factor*(SQRT(K83^2+L83^2+sigma_pa^2)))</f>
        <v>10.599484616098</v>
      </c>
    </row>
    <row r="84" customFormat="false" ht="15" hidden="false" customHeight="false" outlineLevel="0" collapsed="false">
      <c r="A84" s="0" t="n">
        <v>2340</v>
      </c>
      <c r="B84" s="8" t="n">
        <v>1861.95</v>
      </c>
      <c r="C84" s="8" t="n">
        <v>-849.34</v>
      </c>
      <c r="D84" s="8" t="n">
        <v>0</v>
      </c>
      <c r="E84" s="8" t="n">
        <v>1861.95</v>
      </c>
      <c r="F84" s="8" t="n">
        <v>1861.95</v>
      </c>
      <c r="G84" s="8" t="n">
        <v>-1000</v>
      </c>
      <c r="H84" s="8" t="n">
        <v>0</v>
      </c>
      <c r="I84" s="8" t="n">
        <v>180</v>
      </c>
      <c r="J84" s="8" t="n">
        <v>150.66</v>
      </c>
      <c r="K84" s="9" t="n">
        <v>3.4811</v>
      </c>
      <c r="L84" s="9" t="n">
        <v>3.3373</v>
      </c>
      <c r="M84" s="10" t="n">
        <f aca="false">((ref_diam+offset_diam)/2)/(12*3.281)</f>
        <v>0.761962816214569</v>
      </c>
      <c r="N84" s="8"/>
      <c r="O84" s="8" t="n">
        <f aca="false">(J84-M84-surface_margin)/(scaling_factor*(SQRT(K84^2+L84^2+sigma_pa^2)))</f>
        <v>8.81600681092665</v>
      </c>
    </row>
    <row r="85" customFormat="false" ht="15" hidden="false" customHeight="false" outlineLevel="0" collapsed="false">
      <c r="A85" s="0" t="n">
        <v>2370</v>
      </c>
      <c r="B85" s="8" t="n">
        <v>1864.56</v>
      </c>
      <c r="C85" s="8" t="n">
        <v>-879.23</v>
      </c>
      <c r="D85" s="8" t="n">
        <v>0</v>
      </c>
      <c r="E85" s="8" t="n">
        <v>1864.56</v>
      </c>
      <c r="F85" s="8" t="n">
        <v>1864.56</v>
      </c>
      <c r="G85" s="8" t="n">
        <v>-1000</v>
      </c>
      <c r="H85" s="8" t="n">
        <v>0</v>
      </c>
      <c r="I85" s="8" t="n">
        <v>180</v>
      </c>
      <c r="J85" s="8" t="n">
        <v>120.77</v>
      </c>
      <c r="K85" s="9" t="n">
        <v>3.4912</v>
      </c>
      <c r="L85" s="9" t="n">
        <v>3.342</v>
      </c>
      <c r="M85" s="10" t="n">
        <f aca="false">((ref_diam+offset_diam)/2)/(12*3.281)</f>
        <v>0.761962816214569</v>
      </c>
      <c r="N85" s="8"/>
      <c r="O85" s="8" t="n">
        <f aca="false">(J85-M85-surface_margin)/(scaling_factor*(SQRT(K85^2+L85^2+sigma_pa^2)))</f>
        <v>7.03932156849545</v>
      </c>
    </row>
    <row r="86" customFormat="false" ht="15" hidden="false" customHeight="false" outlineLevel="0" collapsed="false">
      <c r="A86" s="0" t="n">
        <v>2400</v>
      </c>
      <c r="B86" s="8" t="n">
        <v>1867.18</v>
      </c>
      <c r="C86" s="8" t="n">
        <v>-909.12</v>
      </c>
      <c r="D86" s="8" t="n">
        <v>0</v>
      </c>
      <c r="E86" s="8" t="n">
        <v>1867.18</v>
      </c>
      <c r="F86" s="8" t="n">
        <v>1867.18</v>
      </c>
      <c r="G86" s="8" t="n">
        <v>-1000</v>
      </c>
      <c r="H86" s="8" t="n">
        <v>0</v>
      </c>
      <c r="I86" s="8" t="n">
        <v>180</v>
      </c>
      <c r="J86" s="8" t="n">
        <v>90.88</v>
      </c>
      <c r="K86" s="9" t="n">
        <v>3.5014</v>
      </c>
      <c r="L86" s="9" t="n">
        <v>3.3466</v>
      </c>
      <c r="M86" s="10" t="n">
        <f aca="false">((ref_diam+offset_diam)/2)/(12*3.281)</f>
        <v>0.761962816214569</v>
      </c>
      <c r="N86" s="8"/>
      <c r="O86" s="8" t="n">
        <f aca="false">(J86-M86-surface_margin)/(scaling_factor*(SQRT(K86^2+L86^2+sigma_pa^2)))</f>
        <v>5.27028390705392</v>
      </c>
    </row>
    <row r="87" customFormat="false" ht="15" hidden="false" customHeight="false" outlineLevel="0" collapsed="false">
      <c r="A87" s="0" t="n">
        <v>2430</v>
      </c>
      <c r="B87" s="8" t="n">
        <v>1869.79</v>
      </c>
      <c r="C87" s="8" t="n">
        <v>-939</v>
      </c>
      <c r="D87" s="8" t="n">
        <v>0</v>
      </c>
      <c r="E87" s="8" t="n">
        <v>1869.79</v>
      </c>
      <c r="F87" s="8" t="n">
        <v>1869.79</v>
      </c>
      <c r="G87" s="8" t="n">
        <v>-1000</v>
      </c>
      <c r="H87" s="8" t="n">
        <v>0</v>
      </c>
      <c r="I87" s="8" t="n">
        <v>180</v>
      </c>
      <c r="J87" s="8" t="n">
        <v>61</v>
      </c>
      <c r="K87" s="9" t="n">
        <v>3.5118</v>
      </c>
      <c r="L87" s="9" t="n">
        <v>3.3513</v>
      </c>
      <c r="M87" s="10" t="n">
        <f aca="false">((ref_diam+offset_diam)/2)/(12*3.281)</f>
        <v>0.761962816214569</v>
      </c>
      <c r="N87" s="8"/>
      <c r="O87" s="8" t="n">
        <f aca="false">(J87-M87-surface_margin)/(scaling_factor*(SQRT(K87^2+L87^2+sigma_pa^2)))</f>
        <v>3.50928585011132</v>
      </c>
    </row>
    <row r="88" customFormat="false" ht="15" hidden="false" customHeight="false" outlineLevel="0" collapsed="false">
      <c r="A88" s="0" t="n">
        <v>2460</v>
      </c>
      <c r="B88" s="8" t="n">
        <v>1872.41</v>
      </c>
      <c r="C88" s="8" t="n">
        <v>-968.89</v>
      </c>
      <c r="D88" s="8" t="n">
        <v>0</v>
      </c>
      <c r="E88" s="8" t="n">
        <v>1872.41</v>
      </c>
      <c r="F88" s="8" t="n">
        <v>1872.41</v>
      </c>
      <c r="G88" s="8" t="n">
        <v>-1000</v>
      </c>
      <c r="H88" s="8" t="n">
        <v>0</v>
      </c>
      <c r="I88" s="8" t="n">
        <v>180</v>
      </c>
      <c r="J88" s="8" t="n">
        <v>31.11</v>
      </c>
      <c r="K88" s="9" t="n">
        <v>3.5223</v>
      </c>
      <c r="L88" s="9" t="n">
        <v>3.356</v>
      </c>
      <c r="M88" s="10" t="n">
        <f aca="false">((ref_diam+offset_diam)/2)/(12*3.281)</f>
        <v>0.761962816214569</v>
      </c>
      <c r="N88" s="8"/>
      <c r="O88" s="8" t="n">
        <f aca="false">(J88-M88-surface_margin)/(scaling_factor*(SQRT(K88^2+L88^2+sigma_pa^2)))</f>
        <v>1.75538963041275</v>
      </c>
    </row>
    <row r="89" customFormat="false" ht="15" hidden="false" customHeight="false" outlineLevel="0" collapsed="false">
      <c r="A89" s="0" t="n">
        <v>2490</v>
      </c>
      <c r="B89" s="8" t="n">
        <v>1875.02</v>
      </c>
      <c r="C89" s="8" t="n">
        <v>-998.77</v>
      </c>
      <c r="D89" s="8" t="n">
        <v>0</v>
      </c>
      <c r="E89" s="8" t="n">
        <v>1875.02</v>
      </c>
      <c r="F89" s="8" t="n">
        <v>1875.02</v>
      </c>
      <c r="G89" s="8" t="n">
        <v>-1000</v>
      </c>
      <c r="H89" s="8" t="n">
        <v>0</v>
      </c>
      <c r="I89" s="8" t="n">
        <v>180</v>
      </c>
      <c r="J89" s="8" t="n">
        <v>1.23</v>
      </c>
      <c r="K89" s="9" t="n">
        <v>3.533</v>
      </c>
      <c r="L89" s="9" t="n">
        <v>3.3607</v>
      </c>
      <c r="M89" s="10" t="n">
        <f aca="false">((ref_diam+offset_diam)/2)/(12*3.281)</f>
        <v>0.761962816214569</v>
      </c>
      <c r="N89" s="8"/>
      <c r="O89" s="8" t="n">
        <f aca="false">(J89-M89-surface_margin)/(scaling_factor*(SQRT(K89^2+L89^2+sigma_pa^2)))</f>
        <v>0.00979474327306037</v>
      </c>
    </row>
    <row r="90" customFormat="false" ht="15" hidden="false" customHeight="false" outlineLevel="0" collapsed="false">
      <c r="A90" s="0" t="n">
        <v>2520</v>
      </c>
      <c r="B90" s="8" t="n">
        <v>1877.64</v>
      </c>
      <c r="C90" s="8" t="n">
        <v>-1028.66</v>
      </c>
      <c r="D90" s="8" t="n">
        <v>0</v>
      </c>
      <c r="E90" s="8" t="n">
        <v>1877.64</v>
      </c>
      <c r="F90" s="8" t="n">
        <v>1877.64</v>
      </c>
      <c r="G90" s="8" t="n">
        <v>-1000</v>
      </c>
      <c r="H90" s="8" t="n">
        <v>0</v>
      </c>
      <c r="I90" s="8" t="n">
        <v>360</v>
      </c>
      <c r="J90" s="8" t="n">
        <v>28.66</v>
      </c>
      <c r="K90" s="9" t="n">
        <v>3.5438</v>
      </c>
      <c r="L90" s="9" t="n">
        <v>3.3654</v>
      </c>
      <c r="M90" s="10" t="n">
        <f aca="false">((ref_diam+offset_diam)/2)/(12*3.281)</f>
        <v>0.761962816214569</v>
      </c>
      <c r="N90" s="8"/>
      <c r="O90" s="8" t="n">
        <f aca="false">(J90-M90-surface_margin)/(scaling_factor*(SQRT(K90^2+L90^2+sigma_pa^2)))</f>
        <v>1.60506113036658</v>
      </c>
    </row>
    <row r="91" customFormat="false" ht="15" hidden="false" customHeight="false" outlineLevel="0" collapsed="false">
      <c r="A91" s="0" t="n">
        <v>2550</v>
      </c>
      <c r="B91" s="8" t="n">
        <v>1880.25</v>
      </c>
      <c r="C91" s="8" t="n">
        <v>-1058.55</v>
      </c>
      <c r="D91" s="8" t="n">
        <v>0</v>
      </c>
      <c r="E91" s="8" t="n">
        <v>1880.25</v>
      </c>
      <c r="F91" s="8" t="n">
        <v>1880.25</v>
      </c>
      <c r="G91" s="8" t="n">
        <v>-1000</v>
      </c>
      <c r="H91" s="8" t="n">
        <v>0</v>
      </c>
      <c r="I91" s="8" t="n">
        <v>360</v>
      </c>
      <c r="J91" s="8" t="n">
        <v>58.55</v>
      </c>
      <c r="K91" s="9" t="n">
        <v>3.5548</v>
      </c>
      <c r="L91" s="9" t="n">
        <v>3.3701</v>
      </c>
      <c r="M91" s="10" t="n">
        <f aca="false">((ref_diam+offset_diam)/2)/(12*3.281)</f>
        <v>0.761962816214569</v>
      </c>
      <c r="N91" s="8"/>
      <c r="O91" s="8" t="n">
        <f aca="false">(J91-M91-surface_margin)/(scaling_factor*(SQRT(K91^2+L91^2+sigma_pa^2)))</f>
        <v>3.33584384795837</v>
      </c>
    </row>
    <row r="92" customFormat="false" ht="15" hidden="false" customHeight="false" outlineLevel="0" collapsed="false">
      <c r="A92" s="0" t="n">
        <v>2580</v>
      </c>
      <c r="B92" s="8" t="n">
        <v>1882.87</v>
      </c>
      <c r="C92" s="8" t="n">
        <v>-1088.43</v>
      </c>
      <c r="D92" s="8" t="n">
        <v>0</v>
      </c>
      <c r="E92" s="8" t="n">
        <v>1882.87</v>
      </c>
      <c r="F92" s="8" t="n">
        <v>1882.87</v>
      </c>
      <c r="G92" s="8" t="n">
        <v>-1000</v>
      </c>
      <c r="H92" s="8" t="n">
        <v>0</v>
      </c>
      <c r="I92" s="8" t="n">
        <v>360</v>
      </c>
      <c r="J92" s="8" t="n">
        <v>88.43</v>
      </c>
      <c r="K92" s="9" t="n">
        <v>3.5659</v>
      </c>
      <c r="L92" s="9" t="n">
        <v>3.3748</v>
      </c>
      <c r="M92" s="10" t="n">
        <f aca="false">((ref_diam+offset_diam)/2)/(12*3.281)</f>
        <v>0.761962816214569</v>
      </c>
      <c r="N92" s="8"/>
      <c r="O92" s="8" t="n">
        <f aca="false">(J92-M92-surface_margin)/(scaling_factor*(SQRT(K92^2+L92^2+sigma_pa^2)))</f>
        <v>5.05814412792936</v>
      </c>
    </row>
    <row r="93" customFormat="false" ht="15" hidden="false" customHeight="false" outlineLevel="0" collapsed="false">
      <c r="A93" s="0" t="n">
        <v>2610</v>
      </c>
      <c r="B93" s="8" t="n">
        <v>1885.48</v>
      </c>
      <c r="C93" s="8" t="n">
        <v>-1118.32</v>
      </c>
      <c r="D93" s="8" t="n">
        <v>0</v>
      </c>
      <c r="E93" s="8" t="n">
        <v>1885.48</v>
      </c>
      <c r="F93" s="8" t="n">
        <v>1885.48</v>
      </c>
      <c r="G93" s="8" t="n">
        <v>-1000</v>
      </c>
      <c r="H93" s="8" t="n">
        <v>0</v>
      </c>
      <c r="I93" s="8" t="n">
        <v>360</v>
      </c>
      <c r="J93" s="8" t="n">
        <v>118.32</v>
      </c>
      <c r="K93" s="9" t="n">
        <v>3.5772</v>
      </c>
      <c r="L93" s="9" t="n">
        <v>3.3795</v>
      </c>
      <c r="M93" s="10" t="n">
        <f aca="false">((ref_diam+offset_diam)/2)/(12*3.281)</f>
        <v>0.761962816214569</v>
      </c>
      <c r="N93" s="8"/>
      <c r="O93" s="8" t="n">
        <f aca="false">(J93-M93-surface_margin)/(scaling_factor*(SQRT(K93^2+L93^2+sigma_pa^2)))</f>
        <v>6.77299634867083</v>
      </c>
    </row>
    <row r="94" customFormat="false" ht="15" hidden="false" customHeight="false" outlineLevel="0" collapsed="false">
      <c r="A94" s="0" t="n">
        <v>2640</v>
      </c>
      <c r="B94" s="8" t="n">
        <v>1888.09</v>
      </c>
      <c r="C94" s="8" t="n">
        <v>-1148.2</v>
      </c>
      <c r="D94" s="8" t="n">
        <v>0</v>
      </c>
      <c r="E94" s="8" t="n">
        <v>1888.09</v>
      </c>
      <c r="F94" s="8" t="n">
        <v>1888.09</v>
      </c>
      <c r="G94" s="8" t="n">
        <v>-1000</v>
      </c>
      <c r="H94" s="8" t="n">
        <v>0</v>
      </c>
      <c r="I94" s="8" t="n">
        <v>360</v>
      </c>
      <c r="J94" s="8" t="n">
        <v>148.2</v>
      </c>
      <c r="K94" s="9" t="n">
        <v>3.5886</v>
      </c>
      <c r="L94" s="9" t="n">
        <v>3.3841</v>
      </c>
      <c r="M94" s="10" t="n">
        <f aca="false">((ref_diam+offset_diam)/2)/(12*3.281)</f>
        <v>0.761962816214569</v>
      </c>
      <c r="N94" s="8"/>
      <c r="O94" s="8" t="n">
        <f aca="false">(J94-M94-surface_margin)/(scaling_factor*(SQRT(K94^2+L94^2+sigma_pa^2)))</f>
        <v>8.47938510708584</v>
      </c>
    </row>
    <row r="95" customFormat="false" ht="15" hidden="false" customHeight="false" outlineLevel="0" collapsed="false">
      <c r="A95" s="0" t="n">
        <v>2670</v>
      </c>
      <c r="B95" s="8" t="n">
        <v>1890.71</v>
      </c>
      <c r="C95" s="8" t="n">
        <v>-1178.09</v>
      </c>
      <c r="D95" s="8" t="n">
        <v>0</v>
      </c>
      <c r="E95" s="8" t="n">
        <v>1890.71</v>
      </c>
      <c r="F95" s="8" t="n">
        <v>1890.71</v>
      </c>
      <c r="G95" s="8" t="n">
        <v>-1000</v>
      </c>
      <c r="H95" s="8" t="n">
        <v>0</v>
      </c>
      <c r="I95" s="8" t="n">
        <v>360</v>
      </c>
      <c r="J95" s="8" t="n">
        <v>178.09</v>
      </c>
      <c r="K95" s="9" t="n">
        <v>3.6002</v>
      </c>
      <c r="L95" s="9" t="n">
        <v>3.3888</v>
      </c>
      <c r="M95" s="10" t="n">
        <f aca="false">((ref_diam+offset_diam)/2)/(12*3.281)</f>
        <v>0.761962816214569</v>
      </c>
      <c r="N95" s="8"/>
      <c r="O95" s="8" t="n">
        <f aca="false">(J95-M95-surface_margin)/(scaling_factor*(SQRT(K95^2+L95^2+sigma_pa^2)))</f>
        <v>10.1780816161606</v>
      </c>
    </row>
    <row r="96" customFormat="false" ht="15" hidden="false" customHeight="false" outlineLevel="0" collapsed="false">
      <c r="A96" s="0" t="n">
        <v>2700</v>
      </c>
      <c r="B96" s="8" t="n">
        <v>1893.32</v>
      </c>
      <c r="C96" s="8" t="n">
        <v>-1207.97</v>
      </c>
      <c r="D96" s="8" t="n">
        <v>0</v>
      </c>
      <c r="E96" s="8" t="n">
        <v>1893.32</v>
      </c>
      <c r="F96" s="8" t="n">
        <v>1893.32</v>
      </c>
      <c r="G96" s="8" t="n">
        <v>-1000</v>
      </c>
      <c r="H96" s="8" t="n">
        <v>0</v>
      </c>
      <c r="I96" s="8" t="n">
        <v>360</v>
      </c>
      <c r="J96" s="8" t="n">
        <v>207.97</v>
      </c>
      <c r="K96" s="9" t="n">
        <v>3.6119</v>
      </c>
      <c r="L96" s="9" t="n">
        <v>3.3935</v>
      </c>
      <c r="M96" s="10" t="n">
        <f aca="false">((ref_diam+offset_diam)/2)/(12*3.281)</f>
        <v>0.761962816214569</v>
      </c>
      <c r="N96" s="8"/>
      <c r="O96" s="8" t="n">
        <f aca="false">(J96-M96-surface_margin)/(scaling_factor*(SQRT(K96^2+L96^2+sigma_pa^2)))</f>
        <v>11.8681047835438</v>
      </c>
    </row>
    <row r="97" customFormat="false" ht="15" hidden="false" customHeight="false" outlineLevel="0" collapsed="false">
      <c r="A97" s="0" t="n">
        <v>2730</v>
      </c>
      <c r="B97" s="8" t="n">
        <v>1895.94</v>
      </c>
      <c r="C97" s="8" t="n">
        <v>-1237.86</v>
      </c>
      <c r="D97" s="8" t="n">
        <v>0</v>
      </c>
      <c r="E97" s="8" t="n">
        <v>1895.94</v>
      </c>
      <c r="F97" s="8" t="n">
        <v>1895.94</v>
      </c>
      <c r="G97" s="8" t="n">
        <v>-1000</v>
      </c>
      <c r="H97" s="8" t="n">
        <v>0</v>
      </c>
      <c r="I97" s="8" t="n">
        <v>360</v>
      </c>
      <c r="J97" s="8" t="n">
        <v>237.86</v>
      </c>
      <c r="K97" s="9" t="n">
        <v>3.6238</v>
      </c>
      <c r="L97" s="9" t="n">
        <v>3.3982</v>
      </c>
      <c r="M97" s="10" t="n">
        <f aca="false">((ref_diam+offset_diam)/2)/(12*3.281)</f>
        <v>0.761962816214569</v>
      </c>
      <c r="N97" s="8"/>
      <c r="O97" s="8" t="n">
        <f aca="false">(J97-M97-surface_margin)/(scaling_factor*(SQRT(K97^2+L97^2+sigma_pa^2)))</f>
        <v>13.5503844641071</v>
      </c>
    </row>
    <row r="98" customFormat="false" ht="15" hidden="false" customHeight="false" outlineLevel="0" collapsed="false">
      <c r="A98" s="0" t="n">
        <v>2760</v>
      </c>
      <c r="B98" s="8" t="n">
        <v>1898.55</v>
      </c>
      <c r="C98" s="8" t="n">
        <v>-1267.75</v>
      </c>
      <c r="D98" s="8" t="n">
        <v>0</v>
      </c>
      <c r="E98" s="8" t="n">
        <v>1898.55</v>
      </c>
      <c r="F98" s="8" t="n">
        <v>1898.55</v>
      </c>
      <c r="G98" s="8" t="n">
        <v>-1000</v>
      </c>
      <c r="H98" s="8" t="n">
        <v>0</v>
      </c>
      <c r="I98" s="8" t="n">
        <v>360</v>
      </c>
      <c r="J98" s="8" t="n">
        <v>267.75</v>
      </c>
      <c r="K98" s="9" t="n">
        <v>3.6358</v>
      </c>
      <c r="L98" s="9" t="n">
        <v>3.4029</v>
      </c>
      <c r="M98" s="10" t="n">
        <f aca="false">((ref_diam+offset_diam)/2)/(12*3.281)</f>
        <v>0.761962816214569</v>
      </c>
      <c r="N98" s="8"/>
      <c r="O98" s="8" t="n">
        <f aca="false">(J98-M98-surface_margin)/(scaling_factor*(SQRT(K98^2+L98^2+sigma_pa^2)))</f>
        <v>15.2244736789318</v>
      </c>
    </row>
    <row r="99" customFormat="false" ht="15" hidden="false" customHeight="false" outlineLevel="0" collapsed="false">
      <c r="A99" s="0" t="n">
        <v>2790</v>
      </c>
      <c r="B99" s="8" t="n">
        <v>1900.91</v>
      </c>
      <c r="C99" s="8" t="n">
        <v>-1297.65</v>
      </c>
      <c r="D99" s="8" t="n">
        <v>0</v>
      </c>
      <c r="E99" s="8" t="n">
        <v>1900.91</v>
      </c>
      <c r="F99" s="8" t="n">
        <v>1900.91</v>
      </c>
      <c r="G99" s="8" t="n">
        <v>-1000</v>
      </c>
      <c r="H99" s="8" t="n">
        <v>0</v>
      </c>
      <c r="I99" s="8" t="n">
        <v>360</v>
      </c>
      <c r="J99" s="8" t="n">
        <v>297.65</v>
      </c>
      <c r="K99" s="9" t="n">
        <v>3.6474</v>
      </c>
      <c r="L99" s="9" t="n">
        <v>3.4071</v>
      </c>
      <c r="M99" s="10" t="n">
        <f aca="false">((ref_diam+offset_diam)/2)/(12*3.281)</f>
        <v>0.761962816214569</v>
      </c>
      <c r="N99" s="8"/>
      <c r="O99" s="8" t="n">
        <f aca="false">(J99-M99-surface_margin)/(scaling_factor*(SQRT(K99^2+L99^2+sigma_pa^2)))</f>
        <v>16.8932900644771</v>
      </c>
    </row>
    <row r="100" customFormat="false" ht="15" hidden="false" customHeight="false" outlineLevel="0" collapsed="false">
      <c r="A100" s="0" t="n">
        <v>2820</v>
      </c>
      <c r="B100" s="8" t="n">
        <v>1902.48</v>
      </c>
      <c r="C100" s="8" t="n">
        <v>-1327.61</v>
      </c>
      <c r="D100" s="8" t="n">
        <v>0</v>
      </c>
      <c r="E100" s="8" t="n">
        <v>1902.48</v>
      </c>
      <c r="F100" s="8" t="n">
        <v>1902.48</v>
      </c>
      <c r="G100" s="8" t="n">
        <v>-1000</v>
      </c>
      <c r="H100" s="8" t="n">
        <v>0</v>
      </c>
      <c r="I100" s="8" t="n">
        <v>360</v>
      </c>
      <c r="J100" s="8" t="n">
        <v>327.61</v>
      </c>
      <c r="K100" s="9" t="n">
        <v>3.6574</v>
      </c>
      <c r="L100" s="9" t="n">
        <v>3.4099</v>
      </c>
      <c r="M100" s="10" t="n">
        <f aca="false">((ref_diam+offset_diam)/2)/(12*3.281)</f>
        <v>0.761962816214569</v>
      </c>
      <c r="N100" s="8"/>
      <c r="O100" s="8" t="n">
        <f aca="false">(J100-M100-surface_margin)/(scaling_factor*(SQRT(K100^2+L100^2+sigma_pa^2)))</f>
        <v>18.5658145215206</v>
      </c>
    </row>
    <row r="101" customFormat="false" ht="15" hidden="false" customHeight="false" outlineLevel="0" collapsed="false">
      <c r="A101" s="0" t="n">
        <v>2850</v>
      </c>
      <c r="B101" s="8" t="n">
        <v>1903</v>
      </c>
      <c r="C101" s="8" t="n">
        <v>-1357.6</v>
      </c>
      <c r="D101" s="8" t="n">
        <v>0</v>
      </c>
      <c r="E101" s="8" t="n">
        <v>1903</v>
      </c>
      <c r="F101" s="8" t="n">
        <v>1903</v>
      </c>
      <c r="G101" s="8" t="n">
        <v>-1000</v>
      </c>
      <c r="H101" s="8" t="n">
        <v>0</v>
      </c>
      <c r="I101" s="8" t="n">
        <v>360</v>
      </c>
      <c r="J101" s="8" t="n">
        <v>357.6</v>
      </c>
      <c r="K101" s="9" t="n">
        <v>3.6651</v>
      </c>
      <c r="L101" s="9" t="n">
        <v>3.4109</v>
      </c>
      <c r="M101" s="10" t="n">
        <f aca="false">((ref_diam+offset_diam)/2)/(12*3.281)</f>
        <v>0.761962816214569</v>
      </c>
      <c r="N101" s="8"/>
      <c r="O101" s="8" t="n">
        <f aca="false">(J101-M101-surface_margin)/(scaling_factor*(SQRT(K101^2+L101^2+sigma_pa^2)))</f>
        <v>20.2455703467856</v>
      </c>
    </row>
    <row r="102" customFormat="false" ht="15" hidden="false" customHeight="false" outlineLevel="0" collapsed="false">
      <c r="A102" s="0" t="n">
        <v>2880</v>
      </c>
      <c r="B102" s="8" t="n">
        <v>1903</v>
      </c>
      <c r="C102" s="8" t="n">
        <v>-1387.6</v>
      </c>
      <c r="D102" s="8" t="n">
        <v>0</v>
      </c>
      <c r="E102" s="8" t="n">
        <v>1903</v>
      </c>
      <c r="F102" s="8" t="n">
        <v>1903</v>
      </c>
      <c r="G102" s="8" t="n">
        <v>-1000</v>
      </c>
      <c r="H102" s="8" t="n">
        <v>0</v>
      </c>
      <c r="I102" s="8" t="n">
        <v>360</v>
      </c>
      <c r="J102" s="8" t="n">
        <v>387.6</v>
      </c>
      <c r="K102" s="9" t="n">
        <v>3.6718</v>
      </c>
      <c r="L102" s="9" t="n">
        <v>3.4109</v>
      </c>
      <c r="M102" s="10" t="n">
        <f aca="false">((ref_diam+offset_diam)/2)/(12*3.281)</f>
        <v>0.761962816214569</v>
      </c>
      <c r="N102" s="8"/>
      <c r="O102" s="8" t="n">
        <f aca="false">(J102-M102-surface_margin)/(scaling_factor*(SQRT(K102^2+L102^2+sigma_pa^2)))</f>
        <v>21.9278053686473</v>
      </c>
    </row>
    <row r="103" customFormat="false" ht="15" hidden="false" customHeight="false" outlineLevel="0" collapsed="false">
      <c r="A103" s="0" t="n">
        <v>2910</v>
      </c>
      <c r="B103" s="8" t="n">
        <v>1903</v>
      </c>
      <c r="C103" s="8" t="n">
        <v>-1417.6</v>
      </c>
      <c r="D103" s="8" t="n">
        <v>0</v>
      </c>
      <c r="E103" s="8" t="n">
        <v>1903</v>
      </c>
      <c r="F103" s="8" t="n">
        <v>1903</v>
      </c>
      <c r="G103" s="8" t="n">
        <v>-1000</v>
      </c>
      <c r="H103" s="8" t="n">
        <v>0</v>
      </c>
      <c r="I103" s="8" t="n">
        <v>360</v>
      </c>
      <c r="J103" s="8" t="n">
        <v>417.6</v>
      </c>
      <c r="K103" s="9" t="n">
        <v>3.6786</v>
      </c>
      <c r="L103" s="9" t="n">
        <v>3.4109</v>
      </c>
      <c r="M103" s="10" t="n">
        <f aca="false">((ref_diam+offset_diam)/2)/(12*3.281)</f>
        <v>0.761962816214569</v>
      </c>
      <c r="N103" s="8"/>
      <c r="O103" s="8" t="n">
        <f aca="false">(J103-M103-surface_margin)/(scaling_factor*(SQRT(K103^2+L103^2+sigma_pa^2)))</f>
        <v>23.606420759667</v>
      </c>
    </row>
    <row r="104" customFormat="false" ht="15" hidden="false" customHeight="false" outlineLevel="0" collapsed="false">
      <c r="A104" s="0" t="n">
        <v>2940</v>
      </c>
      <c r="B104" s="8" t="n">
        <v>1903</v>
      </c>
      <c r="C104" s="8" t="n">
        <v>-1447.6</v>
      </c>
      <c r="D104" s="8" t="n">
        <v>0</v>
      </c>
      <c r="E104" s="8" t="n">
        <v>1903</v>
      </c>
      <c r="F104" s="8" t="n">
        <v>1903</v>
      </c>
      <c r="G104" s="8" t="n">
        <v>-1000</v>
      </c>
      <c r="H104" s="8" t="n">
        <v>0</v>
      </c>
      <c r="I104" s="8" t="n">
        <v>360</v>
      </c>
      <c r="J104" s="8" t="n">
        <v>447.6</v>
      </c>
      <c r="K104" s="9" t="n">
        <v>3.6855</v>
      </c>
      <c r="L104" s="9" t="n">
        <v>3.4109</v>
      </c>
      <c r="M104" s="10" t="n">
        <f aca="false">((ref_diam+offset_diam)/2)/(12*3.281)</f>
        <v>0.761962816214569</v>
      </c>
      <c r="N104" s="8"/>
      <c r="O104" s="8" t="n">
        <f aca="false">(J104-M104-surface_margin)/(scaling_factor*(SQRT(K104^2+L104^2+sigma_pa^2)))</f>
        <v>25.2813493266754</v>
      </c>
    </row>
  </sheetData>
  <sheetProtection sheet="true" password="dd1b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33</v>
      </c>
      <c r="B1" s="0" t="s">
        <v>126</v>
      </c>
    </row>
    <row r="3" customFormat="false" ht="15" hidden="false" customHeight="false" outlineLevel="0" collapsed="false">
      <c r="A3" s="0" t="s">
        <v>35</v>
      </c>
    </row>
    <row r="4" customFormat="false" ht="15" hidden="false" customHeight="false" outlineLevel="0" collapsed="false">
      <c r="A4" s="0" t="s">
        <v>37</v>
      </c>
      <c r="B4" s="0" t="s">
        <v>38</v>
      </c>
    </row>
    <row r="5" customFormat="false" ht="15" hidden="false" customHeight="false" outlineLevel="0" collapsed="false">
      <c r="A5" s="0" t="s">
        <v>42</v>
      </c>
      <c r="B5" s="0" t="s">
        <v>43</v>
      </c>
    </row>
    <row r="6" customFormat="false" ht="15" hidden="false" customHeight="false" outlineLevel="0" collapsed="false">
      <c r="A6" s="0" t="s">
        <v>46</v>
      </c>
      <c r="B6" s="0" t="n">
        <v>0.9996</v>
      </c>
    </row>
    <row r="7" customFormat="false" ht="15" hidden="false" customHeight="false" outlineLevel="0" collapsed="false">
      <c r="A7" s="0" t="s">
        <v>49</v>
      </c>
      <c r="B7" s="0" t="s">
        <v>50</v>
      </c>
    </row>
    <row r="9" customFormat="false" ht="15" hidden="false" customHeight="false" outlineLevel="0" collapsed="false">
      <c r="A9" s="0" t="s">
        <v>56</v>
      </c>
      <c r="B9" s="0" t="s">
        <v>57</v>
      </c>
      <c r="C9" s="0" t="s">
        <v>58</v>
      </c>
      <c r="D9" s="0" t="s">
        <v>59</v>
      </c>
      <c r="E9" s="0" t="s">
        <v>60</v>
      </c>
      <c r="F9" s="0" t="s">
        <v>61</v>
      </c>
      <c r="G9" s="0" t="s">
        <v>62</v>
      </c>
    </row>
    <row r="10" customFormat="false" ht="15" hidden="false" customHeight="false" outlineLevel="0" collapsed="false">
      <c r="B10" s="0" t="s">
        <v>63</v>
      </c>
      <c r="C10" s="0" t="s">
        <v>63</v>
      </c>
      <c r="D10" s="0" t="s">
        <v>63</v>
      </c>
      <c r="E10" s="0" t="s">
        <v>63</v>
      </c>
    </row>
    <row r="11" customFormat="false" ht="15" hidden="false" customHeight="false" outlineLevel="0" collapsed="false">
      <c r="B11" s="0" t="n">
        <v>0</v>
      </c>
      <c r="C11" s="0" t="n">
        <v>0</v>
      </c>
      <c r="D11" s="0" t="n">
        <v>500000</v>
      </c>
      <c r="E11" s="0" t="n">
        <v>6651566.71</v>
      </c>
      <c r="F11" s="0" t="s">
        <v>64</v>
      </c>
      <c r="G11" s="0" t="s">
        <v>65</v>
      </c>
    </row>
    <row r="13" customFormat="false" ht="15" hidden="false" customHeight="false" outlineLevel="0" collapsed="false">
      <c r="A13" s="0" t="s">
        <v>66</v>
      </c>
    </row>
    <row r="14" customFormat="false" ht="15" hidden="false" customHeight="false" outlineLevel="0" collapsed="false">
      <c r="A14" s="0" t="s">
        <v>66</v>
      </c>
    </row>
    <row r="15" customFormat="false" ht="15" hidden="false" customHeight="false" outlineLevel="0" collapsed="false">
      <c r="B15" s="0" t="s">
        <v>67</v>
      </c>
      <c r="C15" s="0" t="s">
        <v>68</v>
      </c>
      <c r="D15" s="0" t="s">
        <v>69</v>
      </c>
      <c r="E15" s="0" t="s">
        <v>70</v>
      </c>
      <c r="F15" s="0" t="s">
        <v>71</v>
      </c>
      <c r="G15" s="0" t="s">
        <v>72</v>
      </c>
      <c r="H15" s="0" t="s">
        <v>73</v>
      </c>
      <c r="I15" s="0" t="s">
        <v>74</v>
      </c>
      <c r="J15" s="0" t="s">
        <v>75</v>
      </c>
    </row>
    <row r="16" customFormat="false" ht="15" hidden="false" customHeight="false" outlineLevel="0" collapsed="false">
      <c r="B16" s="0" t="s">
        <v>63</v>
      </c>
      <c r="C16" s="0" t="s">
        <v>76</v>
      </c>
      <c r="D16" s="0" t="s">
        <v>76</v>
      </c>
      <c r="E16" s="0" t="s">
        <v>63</v>
      </c>
      <c r="F16" s="0" t="s">
        <v>63</v>
      </c>
      <c r="G16" s="0" t="s">
        <v>63</v>
      </c>
    </row>
    <row r="17" customFormat="false" ht="15" hidden="false" customHeight="false" outlineLevel="0" collapsed="false">
      <c r="B17" s="11" t="n">
        <v>900</v>
      </c>
      <c r="C17" s="12" t="n">
        <v>0</v>
      </c>
      <c r="D17" s="12" t="n">
        <v>180</v>
      </c>
      <c r="E17" s="12" t="n">
        <v>900</v>
      </c>
      <c r="F17" s="12" t="n">
        <v>0</v>
      </c>
      <c r="G17" s="12" t="n">
        <v>0</v>
      </c>
      <c r="H17" s="13" t="n">
        <v>0</v>
      </c>
      <c r="I17" s="13" t="n">
        <v>0</v>
      </c>
      <c r="J17" s="13" t="n">
        <v>0</v>
      </c>
      <c r="K17" s="11" t="s">
        <v>127</v>
      </c>
      <c r="L17" s="11"/>
    </row>
    <row r="18" customFormat="false" ht="15" hidden="false" customHeight="false" outlineLevel="0" collapsed="false">
      <c r="B18" s="0" t="n">
        <v>930</v>
      </c>
      <c r="C18" s="8" t="n">
        <v>3</v>
      </c>
      <c r="D18" s="8" t="n">
        <v>130</v>
      </c>
      <c r="E18" s="8" t="n">
        <v>929.99</v>
      </c>
      <c r="F18" s="8" t="n">
        <v>-0.5</v>
      </c>
      <c r="G18" s="8" t="n">
        <v>0.6</v>
      </c>
      <c r="H18" s="9" t="n">
        <v>0.0458</v>
      </c>
      <c r="I18" s="9" t="n">
        <v>0.0389</v>
      </c>
      <c r="J18" s="9" t="n">
        <v>0.6632</v>
      </c>
    </row>
    <row r="19" customFormat="false" ht="15" hidden="false" customHeight="false" outlineLevel="0" collapsed="false">
      <c r="B19" s="0" t="n">
        <v>960</v>
      </c>
      <c r="C19" s="8" t="n">
        <v>6</v>
      </c>
      <c r="D19" s="8" t="n">
        <v>130</v>
      </c>
      <c r="E19" s="8" t="n">
        <v>959.89</v>
      </c>
      <c r="F19" s="8" t="n">
        <v>-2.02</v>
      </c>
      <c r="G19" s="8" t="n">
        <v>2.4</v>
      </c>
      <c r="H19" s="9" t="n">
        <v>0.1011</v>
      </c>
      <c r="I19" s="9" t="n">
        <v>0.0906</v>
      </c>
      <c r="J19" s="9" t="n">
        <v>0.6797</v>
      </c>
    </row>
    <row r="20" customFormat="false" ht="15" hidden="false" customHeight="false" outlineLevel="0" collapsed="false">
      <c r="B20" s="0" t="n">
        <v>990</v>
      </c>
      <c r="C20" s="8" t="n">
        <v>9</v>
      </c>
      <c r="D20" s="8" t="n">
        <v>130</v>
      </c>
      <c r="E20" s="8" t="n">
        <v>989.63</v>
      </c>
      <c r="F20" s="8" t="n">
        <v>-4.53</v>
      </c>
      <c r="G20" s="8" t="n">
        <v>5.4</v>
      </c>
      <c r="H20" s="9" t="n">
        <v>0.1624</v>
      </c>
      <c r="I20" s="9" t="n">
        <v>0.1535</v>
      </c>
      <c r="J20" s="9" t="n">
        <v>0.6952</v>
      </c>
    </row>
    <row r="21" customFormat="false" ht="15" hidden="false" customHeight="false" outlineLevel="0" collapsed="false">
      <c r="B21" s="0" t="n">
        <v>1020</v>
      </c>
      <c r="C21" s="8" t="n">
        <v>12</v>
      </c>
      <c r="D21" s="8" t="n">
        <v>130</v>
      </c>
      <c r="E21" s="8" t="n">
        <v>1019.12</v>
      </c>
      <c r="F21" s="8" t="n">
        <v>-8.05</v>
      </c>
      <c r="G21" s="8" t="n">
        <v>9.59</v>
      </c>
      <c r="H21" s="9" t="n">
        <v>0.2258</v>
      </c>
      <c r="I21" s="9" t="n">
        <v>0.2257</v>
      </c>
      <c r="J21" s="9" t="n">
        <v>0.7097</v>
      </c>
    </row>
    <row r="22" customFormat="false" ht="15" hidden="false" customHeight="false" outlineLevel="0" collapsed="false">
      <c r="B22" s="0" t="n">
        <v>1050</v>
      </c>
      <c r="C22" s="8" t="n">
        <v>15</v>
      </c>
      <c r="D22" s="8" t="n">
        <v>130</v>
      </c>
      <c r="E22" s="8" t="n">
        <v>1048.29</v>
      </c>
      <c r="F22" s="8" t="n">
        <v>-12.55</v>
      </c>
      <c r="G22" s="8" t="n">
        <v>14.96</v>
      </c>
      <c r="H22" s="9" t="n">
        <v>0.2909</v>
      </c>
      <c r="I22" s="9" t="n">
        <v>0.3085</v>
      </c>
      <c r="J22" s="9" t="n">
        <v>0.7232</v>
      </c>
    </row>
    <row r="23" customFormat="false" ht="15" hidden="false" customHeight="false" outlineLevel="0" collapsed="false">
      <c r="B23" s="0" t="n">
        <v>1080</v>
      </c>
      <c r="C23" s="8" t="n">
        <v>18</v>
      </c>
      <c r="D23" s="8" t="n">
        <v>130</v>
      </c>
      <c r="E23" s="8" t="n">
        <v>1077.05</v>
      </c>
      <c r="F23" s="8" t="n">
        <v>-18.03</v>
      </c>
      <c r="G23" s="8" t="n">
        <v>21.48</v>
      </c>
      <c r="H23" s="9" t="n">
        <v>0.3575</v>
      </c>
      <c r="I23" s="9" t="n">
        <v>0.4033</v>
      </c>
      <c r="J23" s="9" t="n">
        <v>0.7358</v>
      </c>
    </row>
    <row r="24" customFormat="false" ht="15" hidden="false" customHeight="false" outlineLevel="0" collapsed="false">
      <c r="B24" s="0" t="n">
        <v>1110</v>
      </c>
      <c r="C24" s="8" t="n">
        <v>21</v>
      </c>
      <c r="D24" s="8" t="n">
        <v>130</v>
      </c>
      <c r="E24" s="8" t="n">
        <v>1105.33</v>
      </c>
      <c r="F24" s="8" t="n">
        <v>-24.46</v>
      </c>
      <c r="G24" s="8" t="n">
        <v>29.15</v>
      </c>
      <c r="H24" s="9" t="n">
        <v>0.4258</v>
      </c>
      <c r="I24" s="9" t="n">
        <v>0.5112</v>
      </c>
      <c r="J24" s="9" t="n">
        <v>0.7476</v>
      </c>
    </row>
    <row r="25" customFormat="false" ht="15" hidden="false" customHeight="false" outlineLevel="0" collapsed="false">
      <c r="B25" s="0" t="n">
        <v>1140</v>
      </c>
      <c r="C25" s="8" t="n">
        <v>24</v>
      </c>
      <c r="D25" s="8" t="n">
        <v>130</v>
      </c>
      <c r="E25" s="8" t="n">
        <v>1133.04</v>
      </c>
      <c r="F25" s="8" t="n">
        <v>-31.84</v>
      </c>
      <c r="G25" s="8" t="n">
        <v>37.95</v>
      </c>
      <c r="H25" s="9" t="n">
        <v>0.4956</v>
      </c>
      <c r="I25" s="9" t="n">
        <v>0.6334</v>
      </c>
      <c r="J25" s="9" t="n">
        <v>0.7587</v>
      </c>
    </row>
    <row r="26" customFormat="false" ht="15" hidden="false" customHeight="false" outlineLevel="0" collapsed="false">
      <c r="B26" s="0" t="n">
        <v>1170</v>
      </c>
      <c r="C26" s="8" t="n">
        <v>27</v>
      </c>
      <c r="D26" s="8" t="n">
        <v>130</v>
      </c>
      <c r="E26" s="8" t="n">
        <v>1160.12</v>
      </c>
      <c r="F26" s="8" t="n">
        <v>-40.14</v>
      </c>
      <c r="G26" s="8" t="n">
        <v>47.84</v>
      </c>
      <c r="H26" s="9" t="n">
        <v>0.5669</v>
      </c>
      <c r="I26" s="9" t="n">
        <v>0.7708</v>
      </c>
      <c r="J26" s="9" t="n">
        <v>0.7693</v>
      </c>
    </row>
    <row r="27" customFormat="false" ht="15" hidden="false" customHeight="false" outlineLevel="0" collapsed="false">
      <c r="B27" s="0" t="n">
        <v>1200</v>
      </c>
      <c r="C27" s="8" t="n">
        <v>30</v>
      </c>
      <c r="D27" s="8" t="n">
        <v>130</v>
      </c>
      <c r="E27" s="8" t="n">
        <v>1186.48</v>
      </c>
      <c r="F27" s="8" t="n">
        <v>-49.34</v>
      </c>
      <c r="G27" s="8" t="n">
        <v>58.8</v>
      </c>
      <c r="H27" s="9" t="n">
        <v>0.6397</v>
      </c>
      <c r="I27" s="9" t="n">
        <v>0.9239</v>
      </c>
      <c r="J27" s="9" t="n">
        <v>0.7796</v>
      </c>
    </row>
    <row r="28" customFormat="false" ht="15" hidden="false" customHeight="false" outlineLevel="0" collapsed="false">
      <c r="B28" s="0" t="n">
        <v>1230</v>
      </c>
      <c r="C28" s="8" t="n">
        <v>33</v>
      </c>
      <c r="D28" s="8" t="n">
        <v>130</v>
      </c>
      <c r="E28" s="8" t="n">
        <v>1212.06</v>
      </c>
      <c r="F28" s="8" t="n">
        <v>-59.42</v>
      </c>
      <c r="G28" s="8" t="n">
        <v>70.81</v>
      </c>
      <c r="H28" s="9" t="n">
        <v>0.7139</v>
      </c>
      <c r="I28" s="9" t="n">
        <v>1.0934</v>
      </c>
      <c r="J28" s="9" t="n">
        <v>0.79</v>
      </c>
    </row>
    <row r="29" customFormat="false" ht="15" hidden="false" customHeight="false" outlineLevel="0" collapsed="false">
      <c r="B29" s="0" t="n">
        <v>1260</v>
      </c>
      <c r="C29" s="8" t="n">
        <v>36</v>
      </c>
      <c r="D29" s="8" t="n">
        <v>130</v>
      </c>
      <c r="E29" s="8" t="n">
        <v>1236.78</v>
      </c>
      <c r="F29" s="8" t="n">
        <v>-70.34</v>
      </c>
      <c r="G29" s="8" t="n">
        <v>83.82</v>
      </c>
      <c r="H29" s="9" t="n">
        <v>0.7894</v>
      </c>
      <c r="I29" s="9" t="n">
        <v>1.2797</v>
      </c>
      <c r="J29" s="9" t="n">
        <v>0.8007</v>
      </c>
    </row>
    <row r="30" customFormat="false" ht="15" hidden="false" customHeight="false" outlineLevel="0" collapsed="false">
      <c r="B30" s="0" t="n">
        <v>1290</v>
      </c>
      <c r="C30" s="8" t="n">
        <v>39</v>
      </c>
      <c r="D30" s="8" t="n">
        <v>130</v>
      </c>
      <c r="E30" s="8" t="n">
        <v>1260.57</v>
      </c>
      <c r="F30" s="8" t="n">
        <v>-82.07</v>
      </c>
      <c r="G30" s="8" t="n">
        <v>97.81</v>
      </c>
      <c r="H30" s="9" t="n">
        <v>0.866</v>
      </c>
      <c r="I30" s="9" t="n">
        <v>1.483</v>
      </c>
      <c r="J30" s="9" t="n">
        <v>0.8122</v>
      </c>
    </row>
    <row r="31" customFormat="false" ht="15" hidden="false" customHeight="false" outlineLevel="0" collapsed="false">
      <c r="B31" s="0" t="n">
        <v>1320</v>
      </c>
      <c r="C31" s="8" t="n">
        <v>39.83</v>
      </c>
      <c r="D31" s="8" t="n">
        <v>133.11</v>
      </c>
      <c r="E31" s="8" t="n">
        <v>1283.75</v>
      </c>
      <c r="F31" s="8" t="n">
        <v>-94.71</v>
      </c>
      <c r="G31" s="8" t="n">
        <v>112.06</v>
      </c>
      <c r="H31" s="9" t="n">
        <v>0.9395</v>
      </c>
      <c r="I31" s="9" t="n">
        <v>1.6958</v>
      </c>
      <c r="J31" s="9" t="n">
        <v>0.8312</v>
      </c>
    </row>
    <row r="32" customFormat="false" ht="15" hidden="false" customHeight="false" outlineLevel="0" collapsed="false">
      <c r="B32" s="0" t="n">
        <v>1350</v>
      </c>
      <c r="C32" s="8" t="n">
        <v>39.73</v>
      </c>
      <c r="D32" s="8" t="n">
        <v>137.79</v>
      </c>
      <c r="E32" s="8" t="n">
        <v>1306.81</v>
      </c>
      <c r="F32" s="8" t="n">
        <v>-108.38</v>
      </c>
      <c r="G32" s="8" t="n">
        <v>125.52</v>
      </c>
      <c r="H32" s="9" t="n">
        <v>1.0206</v>
      </c>
      <c r="I32" s="9" t="n">
        <v>1.901</v>
      </c>
      <c r="J32" s="9" t="n">
        <v>0.8605</v>
      </c>
    </row>
    <row r="33" customFormat="false" ht="15" hidden="false" customHeight="false" outlineLevel="0" collapsed="false">
      <c r="B33" s="0" t="n">
        <v>1380</v>
      </c>
      <c r="C33" s="8" t="n">
        <v>39.82</v>
      </c>
      <c r="D33" s="8" t="n">
        <v>142.48</v>
      </c>
      <c r="E33" s="8" t="n">
        <v>1329.88</v>
      </c>
      <c r="F33" s="8" t="n">
        <v>-123.1</v>
      </c>
      <c r="G33" s="8" t="n">
        <v>137.81</v>
      </c>
      <c r="H33" s="9" t="n">
        <v>1.113</v>
      </c>
      <c r="I33" s="9" t="n">
        <v>2.0925</v>
      </c>
      <c r="J33" s="9" t="n">
        <v>0.9006</v>
      </c>
    </row>
    <row r="34" customFormat="false" ht="15" hidden="false" customHeight="false" outlineLevel="0" collapsed="false">
      <c r="B34" s="0" t="n">
        <v>1410</v>
      </c>
      <c r="C34" s="8" t="n">
        <v>40.1</v>
      </c>
      <c r="D34" s="8" t="n">
        <v>147.13</v>
      </c>
      <c r="E34" s="8" t="n">
        <v>1352.88</v>
      </c>
      <c r="F34" s="8" t="n">
        <v>-138.84</v>
      </c>
      <c r="G34" s="8" t="n">
        <v>148.91</v>
      </c>
      <c r="H34" s="9" t="n">
        <v>1.216</v>
      </c>
      <c r="I34" s="9" t="n">
        <v>2.2693</v>
      </c>
      <c r="J34" s="9" t="n">
        <v>0.9533</v>
      </c>
    </row>
    <row r="35" customFormat="false" ht="15" hidden="false" customHeight="false" outlineLevel="0" collapsed="false">
      <c r="B35" s="0" t="n">
        <v>1440</v>
      </c>
      <c r="C35" s="8" t="n">
        <v>40.56</v>
      </c>
      <c r="D35" s="8" t="n">
        <v>151.71</v>
      </c>
      <c r="E35" s="8" t="n">
        <v>1375.75</v>
      </c>
      <c r="F35" s="8" t="n">
        <v>-155.55</v>
      </c>
      <c r="G35" s="8" t="n">
        <v>158.78</v>
      </c>
      <c r="H35" s="9" t="n">
        <v>1.3279</v>
      </c>
      <c r="I35" s="9" t="n">
        <v>2.4312</v>
      </c>
      <c r="J35" s="9" t="n">
        <v>1.0196</v>
      </c>
    </row>
    <row r="36" customFormat="false" ht="15" hidden="false" customHeight="false" outlineLevel="0" collapsed="false">
      <c r="B36" s="0" t="n">
        <v>1470</v>
      </c>
      <c r="C36" s="8" t="n">
        <v>41.2</v>
      </c>
      <c r="D36" s="8" t="n">
        <v>156.19</v>
      </c>
      <c r="E36" s="8" t="n">
        <v>1398.44</v>
      </c>
      <c r="F36" s="8" t="n">
        <v>-173.18</v>
      </c>
      <c r="G36" s="8" t="n">
        <v>167.39</v>
      </c>
      <c r="H36" s="9" t="n">
        <v>1.4462</v>
      </c>
      <c r="I36" s="9" t="n">
        <v>2.5787</v>
      </c>
      <c r="J36" s="9" t="n">
        <v>1.0999</v>
      </c>
    </row>
    <row r="37" customFormat="false" ht="15" hidden="false" customHeight="false" outlineLevel="0" collapsed="false">
      <c r="B37" s="0" t="n">
        <v>1500</v>
      </c>
      <c r="C37" s="8" t="n">
        <v>42</v>
      </c>
      <c r="D37" s="8" t="n">
        <v>160.55</v>
      </c>
      <c r="E37" s="8" t="n">
        <v>1420.88</v>
      </c>
      <c r="F37" s="8" t="n">
        <v>-191.69</v>
      </c>
      <c r="G37" s="8" t="n">
        <v>174.72</v>
      </c>
      <c r="H37" s="9" t="n">
        <v>1.5683</v>
      </c>
      <c r="I37" s="9" t="n">
        <v>2.7126</v>
      </c>
      <c r="J37" s="9" t="n">
        <v>1.1941</v>
      </c>
    </row>
    <row r="38" customFormat="false" ht="15" hidden="false" customHeight="false" outlineLevel="0" collapsed="false">
      <c r="B38" s="0" t="n">
        <v>1530</v>
      </c>
      <c r="C38" s="8" t="n">
        <v>42.97</v>
      </c>
      <c r="D38" s="8" t="n">
        <v>164.75</v>
      </c>
      <c r="E38" s="8" t="n">
        <v>1443</v>
      </c>
      <c r="F38" s="8" t="n">
        <v>-211.02</v>
      </c>
      <c r="G38" s="8" t="n">
        <v>180.76</v>
      </c>
      <c r="H38" s="9" t="n">
        <v>1.6911</v>
      </c>
      <c r="I38" s="9" t="n">
        <v>2.8348</v>
      </c>
      <c r="J38" s="9" t="n">
        <v>1.3011</v>
      </c>
    </row>
    <row r="39" customFormat="false" ht="15" hidden="false" customHeight="false" outlineLevel="0" collapsed="false">
      <c r="B39" s="0" t="n">
        <v>1560</v>
      </c>
      <c r="C39" s="8" t="n">
        <v>44.08</v>
      </c>
      <c r="D39" s="8" t="n">
        <v>168.8</v>
      </c>
      <c r="E39" s="8" t="n">
        <v>1464.76</v>
      </c>
      <c r="F39" s="8" t="n">
        <v>-231.13</v>
      </c>
      <c r="G39" s="8" t="n">
        <v>185.47</v>
      </c>
      <c r="H39" s="9" t="n">
        <v>1.8122</v>
      </c>
      <c r="I39" s="9" t="n">
        <v>2.9465</v>
      </c>
      <c r="J39" s="9" t="n">
        <v>1.4202</v>
      </c>
    </row>
    <row r="40" customFormat="false" ht="15" hidden="false" customHeight="false" outlineLevel="0" collapsed="false">
      <c r="B40" s="0" t="n">
        <v>1590</v>
      </c>
      <c r="C40" s="8" t="n">
        <v>45.33</v>
      </c>
      <c r="D40" s="8" t="n">
        <v>172.68</v>
      </c>
      <c r="E40" s="8" t="n">
        <v>1486.09</v>
      </c>
      <c r="F40" s="8" t="n">
        <v>-251.95</v>
      </c>
      <c r="G40" s="8" t="n">
        <v>188.86</v>
      </c>
      <c r="H40" s="9" t="n">
        <v>1.9293</v>
      </c>
      <c r="I40" s="9" t="n">
        <v>3.0498</v>
      </c>
      <c r="J40" s="9" t="n">
        <v>1.55</v>
      </c>
    </row>
    <row r="41" customFormat="false" ht="15" hidden="false" customHeight="false" outlineLevel="0" collapsed="false">
      <c r="B41" s="0" t="n">
        <v>1620</v>
      </c>
      <c r="C41" s="8" t="n">
        <v>46.71</v>
      </c>
      <c r="D41" s="8" t="n">
        <v>176.38</v>
      </c>
      <c r="E41" s="8" t="n">
        <v>1506.92</v>
      </c>
      <c r="F41" s="8" t="n">
        <v>-273.43</v>
      </c>
      <c r="G41" s="8" t="n">
        <v>190.91</v>
      </c>
      <c r="H41" s="9" t="n">
        <v>2.0404</v>
      </c>
      <c r="I41" s="9" t="n">
        <v>3.1468</v>
      </c>
      <c r="J41" s="9" t="n">
        <v>1.6892</v>
      </c>
    </row>
    <row r="42" customFormat="false" ht="15" hidden="false" customHeight="false" outlineLevel="0" collapsed="false">
      <c r="B42" s="0" t="n">
        <v>1650</v>
      </c>
      <c r="C42" s="8" t="n">
        <v>48.2</v>
      </c>
      <c r="D42" s="8" t="n">
        <v>179.92</v>
      </c>
      <c r="E42" s="8" t="n">
        <v>1527.21</v>
      </c>
      <c r="F42" s="8" t="n">
        <v>-295.51</v>
      </c>
      <c r="G42" s="8" t="n">
        <v>191.62</v>
      </c>
      <c r="H42" s="9" t="n">
        <v>2.1445</v>
      </c>
      <c r="I42" s="9" t="n">
        <v>3.2389</v>
      </c>
      <c r="J42" s="9" t="n">
        <v>1.8368</v>
      </c>
    </row>
    <row r="43" customFormat="false" ht="15" hidden="false" customHeight="false" outlineLevel="0" collapsed="false">
      <c r="B43" s="0" t="n">
        <v>1680</v>
      </c>
      <c r="C43" s="8" t="n">
        <v>49.79</v>
      </c>
      <c r="D43" s="8" t="n">
        <v>183.28</v>
      </c>
      <c r="E43" s="8" t="n">
        <v>1546.9</v>
      </c>
      <c r="F43" s="8" t="n">
        <v>-318.14</v>
      </c>
      <c r="G43" s="8" t="n">
        <v>190.98</v>
      </c>
      <c r="H43" s="9" t="n">
        <v>2.2403</v>
      </c>
      <c r="I43" s="9" t="n">
        <v>3.3288</v>
      </c>
      <c r="J43" s="9" t="n">
        <v>1.9911</v>
      </c>
    </row>
    <row r="44" customFormat="false" ht="15" hidden="false" customHeight="false" outlineLevel="0" collapsed="false">
      <c r="B44" s="0" t="n">
        <v>1710</v>
      </c>
      <c r="C44" s="8" t="n">
        <v>51.48</v>
      </c>
      <c r="D44" s="8" t="n">
        <v>186.49</v>
      </c>
      <c r="E44" s="8" t="n">
        <v>1565.93</v>
      </c>
      <c r="F44" s="8" t="n">
        <v>-341.24</v>
      </c>
      <c r="G44" s="8" t="n">
        <v>188.99</v>
      </c>
      <c r="H44" s="9" t="n">
        <v>2.3274</v>
      </c>
      <c r="I44" s="9" t="n">
        <v>3.4176</v>
      </c>
      <c r="J44" s="9" t="n">
        <v>2.1518</v>
      </c>
    </row>
    <row r="45" customFormat="false" ht="15" hidden="false" customHeight="false" outlineLevel="0" collapsed="false">
      <c r="B45" s="0" t="n">
        <v>1740</v>
      </c>
      <c r="C45" s="8" t="n">
        <v>53.25</v>
      </c>
      <c r="D45" s="8" t="n">
        <v>189.55</v>
      </c>
      <c r="E45" s="8" t="n">
        <v>1584.25</v>
      </c>
      <c r="F45" s="8" t="n">
        <v>-364.76</v>
      </c>
      <c r="G45" s="8" t="n">
        <v>185.67</v>
      </c>
      <c r="H45" s="9" t="n">
        <v>2.4057</v>
      </c>
      <c r="I45" s="9" t="n">
        <v>3.5074</v>
      </c>
      <c r="J45" s="9" t="n">
        <v>2.3174</v>
      </c>
    </row>
    <row r="46" customFormat="false" ht="15" hidden="false" customHeight="false" outlineLevel="0" collapsed="false">
      <c r="B46" s="0" t="n">
        <v>1770</v>
      </c>
      <c r="C46" s="8" t="n">
        <v>55.1</v>
      </c>
      <c r="D46" s="8" t="n">
        <v>192.47</v>
      </c>
      <c r="E46" s="8" t="n">
        <v>1601.81</v>
      </c>
      <c r="F46" s="8" t="n">
        <v>-388.63</v>
      </c>
      <c r="G46" s="8" t="n">
        <v>181.02</v>
      </c>
      <c r="H46" s="9" t="n">
        <v>2.4751</v>
      </c>
      <c r="I46" s="9" t="n">
        <v>3.5997</v>
      </c>
      <c r="J46" s="9" t="n">
        <v>2.4873</v>
      </c>
    </row>
    <row r="47" customFormat="false" ht="15" hidden="false" customHeight="false" outlineLevel="0" collapsed="false">
      <c r="B47" s="0" t="n">
        <v>1800</v>
      </c>
      <c r="C47" s="8" t="n">
        <v>57.01</v>
      </c>
      <c r="D47" s="8" t="n">
        <v>195.26</v>
      </c>
      <c r="E47" s="8" t="n">
        <v>1618.56</v>
      </c>
      <c r="F47" s="8" t="n">
        <v>-412.78</v>
      </c>
      <c r="G47" s="8" t="n">
        <v>175.05</v>
      </c>
      <c r="H47" s="9" t="n">
        <v>2.5362</v>
      </c>
      <c r="I47" s="9" t="n">
        <v>3.6963</v>
      </c>
      <c r="J47" s="9" t="n">
        <v>2.6602</v>
      </c>
    </row>
    <row r="48" customFormat="false" ht="15" hidden="false" customHeight="false" outlineLevel="0" collapsed="false">
      <c r="B48" s="0" t="n">
        <v>1830</v>
      </c>
      <c r="C48" s="8" t="n">
        <v>58.98</v>
      </c>
      <c r="D48" s="8" t="n">
        <v>197.93</v>
      </c>
      <c r="E48" s="8" t="n">
        <v>1634.46</v>
      </c>
      <c r="F48" s="8" t="n">
        <v>-437.16</v>
      </c>
      <c r="G48" s="8" t="n">
        <v>167.78</v>
      </c>
      <c r="H48" s="9" t="n">
        <v>2.5894</v>
      </c>
      <c r="I48" s="9" t="n">
        <v>3.7985</v>
      </c>
      <c r="J48" s="9" t="n">
        <v>2.8356</v>
      </c>
    </row>
    <row r="49" customFormat="false" ht="15" hidden="false" customHeight="false" outlineLevel="0" collapsed="false">
      <c r="B49" s="0" t="n">
        <v>1860</v>
      </c>
      <c r="C49" s="8" t="n">
        <v>61</v>
      </c>
      <c r="D49" s="8" t="n">
        <v>200.48</v>
      </c>
      <c r="E49" s="8" t="n">
        <v>1649.47</v>
      </c>
      <c r="F49" s="8" t="n">
        <v>-461.68</v>
      </c>
      <c r="G49" s="8" t="n">
        <v>159.23</v>
      </c>
      <c r="H49" s="9" t="n">
        <v>2.6354</v>
      </c>
      <c r="I49" s="9" t="n">
        <v>3.9083</v>
      </c>
      <c r="J49" s="9" t="n">
        <v>3.0121</v>
      </c>
    </row>
    <row r="50" customFormat="false" ht="15" hidden="false" customHeight="false" outlineLevel="0" collapsed="false">
      <c r="B50" s="0" t="n">
        <v>1890</v>
      </c>
      <c r="C50" s="8" t="n">
        <v>63.07</v>
      </c>
      <c r="D50" s="8" t="n">
        <v>202.94</v>
      </c>
      <c r="E50" s="8" t="n">
        <v>1663.54</v>
      </c>
      <c r="F50" s="8" t="n">
        <v>-486.3</v>
      </c>
      <c r="G50" s="8" t="n">
        <v>149.43</v>
      </c>
      <c r="H50" s="9" t="n">
        <v>2.6751</v>
      </c>
      <c r="I50" s="9" t="n">
        <v>4.0259</v>
      </c>
      <c r="J50" s="9" t="n">
        <v>3.1901</v>
      </c>
    </row>
    <row r="51" customFormat="false" ht="15" hidden="false" customHeight="false" outlineLevel="0" collapsed="false">
      <c r="B51" s="0" t="n">
        <v>1920</v>
      </c>
      <c r="C51" s="8" t="n">
        <v>64</v>
      </c>
      <c r="D51" s="8" t="n">
        <v>204</v>
      </c>
      <c r="E51" s="8" t="n">
        <v>1676.91</v>
      </c>
      <c r="F51" s="8" t="n">
        <v>-510.93</v>
      </c>
      <c r="G51" s="8" t="n">
        <v>138.73</v>
      </c>
      <c r="H51" s="9" t="n">
        <v>2.7359</v>
      </c>
      <c r="I51" s="9" t="n">
        <v>4.2127</v>
      </c>
      <c r="J51" s="9" t="n">
        <v>3.2734</v>
      </c>
    </row>
    <row r="52" customFormat="false" ht="15" hidden="false" customHeight="false" outlineLevel="0" collapsed="false">
      <c r="B52" s="0" t="n">
        <v>1950</v>
      </c>
      <c r="C52" s="8" t="n">
        <v>64</v>
      </c>
      <c r="D52" s="8" t="n">
        <v>204</v>
      </c>
      <c r="E52" s="8" t="n">
        <v>1690.06</v>
      </c>
      <c r="F52" s="8" t="n">
        <v>-535.56</v>
      </c>
      <c r="G52" s="8" t="n">
        <v>127.76</v>
      </c>
      <c r="H52" s="9" t="n">
        <v>2.8178</v>
      </c>
      <c r="I52" s="9" t="n">
        <v>4.4542</v>
      </c>
      <c r="J52" s="9" t="n">
        <v>3.2797</v>
      </c>
    </row>
    <row r="53" customFormat="false" ht="15" hidden="false" customHeight="false" outlineLevel="0" collapsed="false">
      <c r="B53" s="0" t="n">
        <v>1980</v>
      </c>
      <c r="C53" s="8" t="n">
        <v>64</v>
      </c>
      <c r="D53" s="8" t="n">
        <v>204</v>
      </c>
      <c r="E53" s="8" t="n">
        <v>1703.21</v>
      </c>
      <c r="F53" s="8" t="n">
        <v>-560.19</v>
      </c>
      <c r="G53" s="8" t="n">
        <v>116.79</v>
      </c>
      <c r="H53" s="9" t="n">
        <v>2.9014</v>
      </c>
      <c r="I53" s="9" t="n">
        <v>4.7011</v>
      </c>
      <c r="J53" s="9" t="n">
        <v>3.2862</v>
      </c>
    </row>
    <row r="54" customFormat="false" ht="15" hidden="false" customHeight="false" outlineLevel="0" collapsed="false">
      <c r="B54" s="0" t="n">
        <v>2010</v>
      </c>
      <c r="C54" s="8" t="n">
        <v>64</v>
      </c>
      <c r="D54" s="8" t="n">
        <v>204</v>
      </c>
      <c r="E54" s="8" t="n">
        <v>1716.36</v>
      </c>
      <c r="F54" s="8" t="n">
        <v>-584.83</v>
      </c>
      <c r="G54" s="8" t="n">
        <v>105.83</v>
      </c>
      <c r="H54" s="9" t="n">
        <v>2.9866</v>
      </c>
      <c r="I54" s="9" t="n">
        <v>4.9526</v>
      </c>
      <c r="J54" s="9" t="n">
        <v>3.2929</v>
      </c>
    </row>
    <row r="55" customFormat="false" ht="15" hidden="false" customHeight="false" outlineLevel="0" collapsed="false">
      <c r="B55" s="0" t="n">
        <v>2040</v>
      </c>
      <c r="C55" s="8" t="n">
        <v>64</v>
      </c>
      <c r="D55" s="8" t="n">
        <v>204</v>
      </c>
      <c r="E55" s="8" t="n">
        <v>1729.51</v>
      </c>
      <c r="F55" s="8" t="n">
        <v>-609.46</v>
      </c>
      <c r="G55" s="8" t="n">
        <v>94.86</v>
      </c>
      <c r="H55" s="9" t="n">
        <v>3.0733</v>
      </c>
      <c r="I55" s="9" t="n">
        <v>5.208</v>
      </c>
      <c r="J55" s="9" t="n">
        <v>3.2999</v>
      </c>
    </row>
    <row r="56" customFormat="false" ht="15" hidden="false" customHeight="false" outlineLevel="0" collapsed="false">
      <c r="B56" s="0" t="n">
        <v>2070</v>
      </c>
      <c r="C56" s="8" t="n">
        <v>64</v>
      </c>
      <c r="D56" s="8" t="n">
        <v>204</v>
      </c>
      <c r="E56" s="8" t="n">
        <v>1742.66</v>
      </c>
      <c r="F56" s="8" t="n">
        <v>-634.09</v>
      </c>
      <c r="G56" s="8" t="n">
        <v>83.89</v>
      </c>
      <c r="H56" s="9" t="n">
        <v>3.1614</v>
      </c>
      <c r="I56" s="9" t="n">
        <v>5.4668</v>
      </c>
      <c r="J56" s="9" t="n">
        <v>3.307</v>
      </c>
    </row>
    <row r="57" customFormat="false" ht="15" hidden="false" customHeight="false" outlineLevel="0" collapsed="false">
      <c r="B57" s="0" t="n">
        <v>2100</v>
      </c>
      <c r="C57" s="8" t="n">
        <v>64</v>
      </c>
      <c r="D57" s="8" t="n">
        <v>204</v>
      </c>
      <c r="E57" s="8" t="n">
        <v>1755.81</v>
      </c>
      <c r="F57" s="8" t="n">
        <v>-658.72</v>
      </c>
      <c r="G57" s="8" t="n">
        <v>72.93</v>
      </c>
      <c r="H57" s="9" t="n">
        <v>3.2507</v>
      </c>
      <c r="I57" s="9" t="n">
        <v>5.7285</v>
      </c>
      <c r="J57" s="9" t="n">
        <v>3.3144</v>
      </c>
    </row>
    <row r="58" customFormat="false" ht="15" hidden="false" customHeight="false" outlineLevel="0" collapsed="false">
      <c r="B58" s="0" t="n">
        <v>2130</v>
      </c>
      <c r="C58" s="8" t="n">
        <v>64</v>
      </c>
      <c r="D58" s="8" t="n">
        <v>204</v>
      </c>
      <c r="E58" s="8" t="n">
        <v>1768.96</v>
      </c>
      <c r="F58" s="8" t="n">
        <v>-683.36</v>
      </c>
      <c r="G58" s="8" t="n">
        <v>61.96</v>
      </c>
      <c r="H58" s="9" t="n">
        <v>3.3412</v>
      </c>
      <c r="I58" s="9" t="n">
        <v>5.9928</v>
      </c>
      <c r="J58" s="9" t="n">
        <v>3.3221</v>
      </c>
    </row>
    <row r="59" customFormat="false" ht="15" hidden="false" customHeight="false" outlineLevel="0" collapsed="false">
      <c r="B59" s="0" t="n">
        <v>2160</v>
      </c>
      <c r="C59" s="8" t="n">
        <v>64</v>
      </c>
      <c r="D59" s="8" t="n">
        <v>204</v>
      </c>
      <c r="E59" s="8" t="n">
        <v>1782.12</v>
      </c>
      <c r="F59" s="8" t="n">
        <v>-707.99</v>
      </c>
      <c r="G59" s="8" t="n">
        <v>50.99</v>
      </c>
      <c r="H59" s="9" t="n">
        <v>3.4327</v>
      </c>
      <c r="I59" s="9" t="n">
        <v>6.2593</v>
      </c>
      <c r="J59" s="9" t="n">
        <v>3.3299</v>
      </c>
    </row>
    <row r="60" customFormat="false" ht="15" hidden="false" customHeight="false" outlineLevel="0" collapsed="false">
      <c r="B60" s="0" t="n">
        <v>2190</v>
      </c>
      <c r="C60" s="8" t="n">
        <v>64</v>
      </c>
      <c r="D60" s="8" t="n">
        <v>204</v>
      </c>
      <c r="E60" s="8" t="n">
        <v>1795.27</v>
      </c>
      <c r="F60" s="8" t="n">
        <v>-732.62</v>
      </c>
      <c r="G60" s="8" t="n">
        <v>40.02</v>
      </c>
      <c r="H60" s="9" t="n">
        <v>3.5252</v>
      </c>
      <c r="I60" s="9" t="n">
        <v>6.5277</v>
      </c>
      <c r="J60" s="9" t="n">
        <v>3.338</v>
      </c>
    </row>
    <row r="61" customFormat="false" ht="15" hidden="false" customHeight="false" outlineLevel="0" collapsed="false">
      <c r="B61" s="0" t="n">
        <v>2220</v>
      </c>
      <c r="C61" s="8" t="n">
        <v>64</v>
      </c>
      <c r="D61" s="8" t="n">
        <v>204</v>
      </c>
      <c r="E61" s="8" t="n">
        <v>1808.42</v>
      </c>
      <c r="F61" s="8" t="n">
        <v>-757.26</v>
      </c>
      <c r="G61" s="8" t="n">
        <v>29.06</v>
      </c>
      <c r="H61" s="9" t="n">
        <v>3.6186</v>
      </c>
      <c r="I61" s="9" t="n">
        <v>6.7979</v>
      </c>
      <c r="J61" s="9" t="n">
        <v>3.3463</v>
      </c>
    </row>
    <row r="62" customFormat="false" ht="15" hidden="false" customHeight="false" outlineLevel="0" collapsed="false">
      <c r="B62" s="0" t="n">
        <v>2250</v>
      </c>
      <c r="C62" s="8" t="n">
        <v>64</v>
      </c>
      <c r="D62" s="8" t="n">
        <v>204</v>
      </c>
      <c r="E62" s="8" t="n">
        <v>1821.57</v>
      </c>
      <c r="F62" s="8" t="n">
        <v>-781.89</v>
      </c>
      <c r="G62" s="8" t="n">
        <v>18.09</v>
      </c>
      <c r="H62" s="9" t="n">
        <v>3.7129</v>
      </c>
      <c r="I62" s="9" t="n">
        <v>7.0695</v>
      </c>
      <c r="J62" s="9" t="n">
        <v>3.3549</v>
      </c>
    </row>
    <row r="63" customFormat="false" ht="15" hidden="false" customHeight="false" outlineLevel="0" collapsed="false">
      <c r="B63" s="0" t="n">
        <v>2280</v>
      </c>
      <c r="C63" s="8" t="n">
        <v>64</v>
      </c>
      <c r="D63" s="8" t="n">
        <v>204</v>
      </c>
      <c r="E63" s="8" t="n">
        <v>1834.72</v>
      </c>
      <c r="F63" s="8" t="n">
        <v>-806.52</v>
      </c>
      <c r="G63" s="8" t="n">
        <v>7.12</v>
      </c>
      <c r="H63" s="9" t="n">
        <v>3.8079</v>
      </c>
      <c r="I63" s="9" t="n">
        <v>7.3425</v>
      </c>
      <c r="J63" s="9" t="n">
        <v>3.3637</v>
      </c>
    </row>
    <row r="64" customFormat="false" ht="15" hidden="false" customHeight="false" outlineLevel="0" collapsed="false">
      <c r="B64" s="0" t="n">
        <v>2310</v>
      </c>
      <c r="C64" s="8" t="n">
        <v>64</v>
      </c>
      <c r="D64" s="8" t="n">
        <v>204</v>
      </c>
      <c r="E64" s="8" t="n">
        <v>1847.87</v>
      </c>
      <c r="F64" s="8" t="n">
        <v>-831.15</v>
      </c>
      <c r="G64" s="8" t="n">
        <v>-3.84</v>
      </c>
      <c r="H64" s="9" t="n">
        <v>3.9036</v>
      </c>
      <c r="I64" s="9" t="n">
        <v>7.6168</v>
      </c>
      <c r="J64" s="9" t="n">
        <v>3.3727</v>
      </c>
    </row>
    <row r="65" customFormat="false" ht="15" hidden="false" customHeight="false" outlineLevel="0" collapsed="false">
      <c r="B65" s="0" t="n">
        <v>2340</v>
      </c>
      <c r="C65" s="8" t="n">
        <v>64</v>
      </c>
      <c r="D65" s="8" t="n">
        <v>204</v>
      </c>
      <c r="E65" s="8" t="n">
        <v>1861.02</v>
      </c>
      <c r="F65" s="8" t="n">
        <v>-855.79</v>
      </c>
      <c r="G65" s="8" t="n">
        <v>-14.81</v>
      </c>
      <c r="H65" s="9" t="n">
        <v>4</v>
      </c>
      <c r="I65" s="9" t="n">
        <v>7.8921</v>
      </c>
      <c r="J65" s="9" t="n">
        <v>3.382</v>
      </c>
    </row>
    <row r="66" customFormat="false" ht="15" hidden="false" customHeight="false" outlineLevel="0" collapsed="false">
      <c r="B66" s="0" t="n">
        <v>2370</v>
      </c>
      <c r="C66" s="8" t="n">
        <v>64</v>
      </c>
      <c r="D66" s="8" t="n">
        <v>204</v>
      </c>
      <c r="E66" s="8" t="n">
        <v>1874.17</v>
      </c>
      <c r="F66" s="8" t="n">
        <v>-880.42</v>
      </c>
      <c r="G66" s="8" t="n">
        <v>-25.78</v>
      </c>
      <c r="H66" s="9" t="n">
        <v>4.097</v>
      </c>
      <c r="I66" s="9" t="n">
        <v>8.1683</v>
      </c>
      <c r="J66" s="9" t="n">
        <v>3.3915</v>
      </c>
    </row>
    <row r="67" customFormat="false" ht="15" hidden="false" customHeight="false" outlineLevel="0" collapsed="false">
      <c r="B67" s="0" t="n">
        <v>2400</v>
      </c>
      <c r="C67" s="8" t="n">
        <v>64</v>
      </c>
      <c r="D67" s="8" t="n">
        <v>204</v>
      </c>
      <c r="E67" s="8" t="n">
        <v>1887.32</v>
      </c>
      <c r="F67" s="8" t="n">
        <v>-905.05</v>
      </c>
      <c r="G67" s="8" t="n">
        <v>-36.75</v>
      </c>
      <c r="H67" s="9" t="n">
        <v>4.1945</v>
      </c>
      <c r="I67" s="9" t="n">
        <v>8.4455</v>
      </c>
      <c r="J67" s="9" t="n">
        <v>3.4012</v>
      </c>
    </row>
    <row r="68" customFormat="false" ht="15" hidden="false" customHeight="false" outlineLevel="0" collapsed="false">
      <c r="B68" s="0" t="n">
        <v>2430</v>
      </c>
      <c r="C68" s="8" t="n">
        <v>64</v>
      </c>
      <c r="D68" s="8" t="n">
        <v>204</v>
      </c>
      <c r="E68" s="8" t="n">
        <v>1900.48</v>
      </c>
      <c r="F68" s="8" t="n">
        <v>-929.68</v>
      </c>
      <c r="G68" s="8" t="n">
        <v>-47.71</v>
      </c>
      <c r="H68" s="9" t="n">
        <v>4.2926</v>
      </c>
      <c r="I68" s="9" t="n">
        <v>8.7234</v>
      </c>
      <c r="J68" s="9" t="n">
        <v>3.4112</v>
      </c>
    </row>
  </sheetData>
  <sheetProtection sheet="true" password="dd1b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128</v>
      </c>
    </row>
    <row r="2" customFormat="false" ht="15" hidden="false" customHeight="false" outlineLevel="0" collapsed="false">
      <c r="A2" s="0" t="s">
        <v>126</v>
      </c>
    </row>
    <row r="3" customFormat="false" ht="15" hidden="false" customHeight="false" outlineLevel="0" collapsed="false">
      <c r="A3" s="0" t="s">
        <v>80</v>
      </c>
      <c r="B3" s="0" t="s">
        <v>81</v>
      </c>
      <c r="C3" s="0" t="s">
        <v>82</v>
      </c>
      <c r="D3" s="0" t="s">
        <v>83</v>
      </c>
      <c r="E3" s="0" t="s">
        <v>84</v>
      </c>
      <c r="F3" s="0" t="s">
        <v>85</v>
      </c>
      <c r="G3" s="0" t="s">
        <v>86</v>
      </c>
      <c r="H3" s="0" t="s">
        <v>87</v>
      </c>
      <c r="I3" s="0" t="s">
        <v>88</v>
      </c>
      <c r="J3" s="0" t="s">
        <v>89</v>
      </c>
      <c r="K3" s="0" t="s">
        <v>90</v>
      </c>
      <c r="L3" s="0" t="s">
        <v>91</v>
      </c>
      <c r="M3" s="0" t="s">
        <v>92</v>
      </c>
      <c r="O3" s="0" t="s">
        <v>93</v>
      </c>
    </row>
    <row r="4" customFormat="false" ht="15" hidden="false" customHeight="false" outlineLevel="0" collapsed="false">
      <c r="A4" s="0" t="s">
        <v>63</v>
      </c>
      <c r="B4" s="0" t="s">
        <v>94</v>
      </c>
      <c r="C4" s="0" t="s">
        <v>94</v>
      </c>
      <c r="D4" s="0" t="s">
        <v>94</v>
      </c>
      <c r="E4" s="0" t="s">
        <v>94</v>
      </c>
      <c r="F4" s="0" t="s">
        <v>94</v>
      </c>
      <c r="G4" s="0" t="s">
        <v>94</v>
      </c>
      <c r="H4" s="0" t="s">
        <v>94</v>
      </c>
      <c r="I4" s="0" t="s">
        <v>95</v>
      </c>
      <c r="J4" s="0" t="s">
        <v>94</v>
      </c>
      <c r="K4" s="0" t="s">
        <v>96</v>
      </c>
      <c r="L4" s="0" t="s">
        <v>96</v>
      </c>
      <c r="M4" s="0" t="s">
        <v>63</v>
      </c>
    </row>
    <row r="5" customFormat="false" ht="15" hidden="false" customHeight="false" outlineLevel="0" collapsed="false">
      <c r="A5" s="0" t="n">
        <v>900</v>
      </c>
      <c r="B5" s="8" t="n">
        <v>900</v>
      </c>
      <c r="C5" s="8" t="n">
        <v>0</v>
      </c>
      <c r="D5" s="8" t="n">
        <v>0</v>
      </c>
      <c r="E5" s="8" t="n">
        <v>900</v>
      </c>
      <c r="F5" s="8" t="n">
        <v>900</v>
      </c>
      <c r="G5" s="8" t="n">
        <v>0</v>
      </c>
      <c r="H5" s="8" t="n">
        <v>0</v>
      </c>
      <c r="I5" s="8" t="n">
        <v>0</v>
      </c>
      <c r="J5" s="8" t="n">
        <v>0</v>
      </c>
      <c r="K5" s="9" t="n">
        <v>0</v>
      </c>
      <c r="L5" s="9" t="n">
        <v>0</v>
      </c>
      <c r="M5" s="10" t="n">
        <f aca="false">((ref_diam+offset_diam)/2)/(12*3.281)</f>
        <v>0.761962816214569</v>
      </c>
      <c r="N5" s="8"/>
      <c r="O5" s="8" t="n">
        <f aca="false">(J5-M5-surface_margin)/(scaling_factor*(SQRT(K5^2+L5^2+sigma_pa^2)))</f>
        <v>-0.606835894979754</v>
      </c>
    </row>
    <row r="6" customFormat="false" ht="15" hidden="false" customHeight="false" outlineLevel="0" collapsed="false">
      <c r="A6" s="0" t="n">
        <v>930</v>
      </c>
      <c r="B6" s="8" t="n">
        <v>930</v>
      </c>
      <c r="C6" s="8" t="n">
        <v>0</v>
      </c>
      <c r="D6" s="8" t="n">
        <v>0</v>
      </c>
      <c r="E6" s="8" t="n">
        <v>929.97</v>
      </c>
      <c r="F6" s="8" t="n">
        <v>929.96</v>
      </c>
      <c r="G6" s="8" t="n">
        <v>-0.5</v>
      </c>
      <c r="H6" s="8" t="n">
        <v>0.6</v>
      </c>
      <c r="I6" s="8" t="n">
        <v>130</v>
      </c>
      <c r="J6" s="8" t="n">
        <v>0.78</v>
      </c>
      <c r="K6" s="9" t="n">
        <v>0.06</v>
      </c>
      <c r="L6" s="9" t="n">
        <v>0.05</v>
      </c>
      <c r="M6" s="10" t="n">
        <f aca="false">((ref_diam+offset_diam)/2)/(12*3.281)</f>
        <v>0.761962816214569</v>
      </c>
      <c r="N6" s="8"/>
      <c r="O6" s="8" t="n">
        <f aca="false">(J6-M6-surface_margin)/(scaling_factor*(SQRT(K6^2+L6^2+sigma_pa^2)))</f>
        <v>-0.159191181492655</v>
      </c>
    </row>
    <row r="7" customFormat="false" ht="15" hidden="false" customHeight="false" outlineLevel="0" collapsed="false">
      <c r="A7" s="0" t="n">
        <v>960</v>
      </c>
      <c r="B7" s="8" t="n">
        <v>960</v>
      </c>
      <c r="C7" s="8" t="n">
        <v>0</v>
      </c>
      <c r="D7" s="8" t="n">
        <v>0</v>
      </c>
      <c r="E7" s="8" t="n">
        <v>959.78</v>
      </c>
      <c r="F7" s="8" t="n">
        <v>959.67</v>
      </c>
      <c r="G7" s="8" t="n">
        <v>-2</v>
      </c>
      <c r="H7" s="8" t="n">
        <v>2.39</v>
      </c>
      <c r="I7" s="8" t="n">
        <v>130</v>
      </c>
      <c r="J7" s="8" t="n">
        <v>3.13</v>
      </c>
      <c r="K7" s="9" t="n">
        <v>0.13</v>
      </c>
      <c r="L7" s="9" t="n">
        <v>0.1</v>
      </c>
      <c r="M7" s="10" t="n">
        <f aca="false">((ref_diam+offset_diam)/2)/(12*3.281)</f>
        <v>0.761962816214569</v>
      </c>
      <c r="N7" s="8"/>
      <c r="O7" s="8" t="n">
        <f aca="false">(J7-M7-surface_margin)/(scaling_factor*(SQRT(K7^2+L7^2+sigma_pa^2)))</f>
        <v>1.12286829912692</v>
      </c>
    </row>
    <row r="8" customFormat="false" ht="15" hidden="false" customHeight="false" outlineLevel="0" collapsed="false">
      <c r="A8" s="0" t="n">
        <v>990</v>
      </c>
      <c r="B8" s="8" t="n">
        <v>990</v>
      </c>
      <c r="C8" s="8" t="n">
        <v>0</v>
      </c>
      <c r="D8" s="8" t="n">
        <v>0</v>
      </c>
      <c r="E8" s="8" t="n">
        <v>989.27</v>
      </c>
      <c r="F8" s="8" t="n">
        <v>988.91</v>
      </c>
      <c r="G8" s="8" t="n">
        <v>-4.46</v>
      </c>
      <c r="H8" s="8" t="n">
        <v>5.32</v>
      </c>
      <c r="I8" s="8" t="n">
        <v>130</v>
      </c>
      <c r="J8" s="8" t="n">
        <v>7.03</v>
      </c>
      <c r="K8" s="9" t="n">
        <v>0.19</v>
      </c>
      <c r="L8" s="9" t="n">
        <v>0.16</v>
      </c>
      <c r="M8" s="10" t="n">
        <f aca="false">((ref_diam+offset_diam)/2)/(12*3.281)</f>
        <v>0.761962816214569</v>
      </c>
      <c r="N8" s="8"/>
      <c r="O8" s="8" t="n">
        <f aca="false">(J8-M8-surface_margin)/(scaling_factor*(SQRT(K8^2+L8^2+sigma_pa^2)))</f>
        <v>3.05418313622387</v>
      </c>
    </row>
    <row r="9" customFormat="false" ht="15" hidden="false" customHeight="false" outlineLevel="0" collapsed="false">
      <c r="A9" s="0" t="n">
        <v>1020</v>
      </c>
      <c r="B9" s="8" t="n">
        <v>1020</v>
      </c>
      <c r="C9" s="8" t="n">
        <v>-0.35</v>
      </c>
      <c r="D9" s="8" t="n">
        <v>0</v>
      </c>
      <c r="E9" s="8" t="n">
        <v>1018.33</v>
      </c>
      <c r="F9" s="8" t="n">
        <v>1017.49</v>
      </c>
      <c r="G9" s="8" t="n">
        <v>-7.83</v>
      </c>
      <c r="H9" s="8" t="n">
        <v>9.33</v>
      </c>
      <c r="I9" s="8" t="n">
        <v>128.722</v>
      </c>
      <c r="J9" s="8" t="n">
        <v>12.21</v>
      </c>
      <c r="K9" s="9" t="n">
        <v>0.25</v>
      </c>
      <c r="L9" s="9" t="n">
        <v>0.22</v>
      </c>
      <c r="M9" s="10" t="n">
        <f aca="false">((ref_diam+offset_diam)/2)/(12*3.281)</f>
        <v>0.761962816214569</v>
      </c>
      <c r="N9" s="8"/>
      <c r="O9" s="8" t="n">
        <f aca="false">(J9-M9-surface_margin)/(scaling_factor*(SQRT(K9^2+L9^2+sigma_pa^2)))</f>
        <v>5.30196581485852</v>
      </c>
    </row>
    <row r="10" customFormat="false" ht="15" hidden="false" customHeight="false" outlineLevel="0" collapsed="false">
      <c r="A10" s="0" t="n">
        <v>1050</v>
      </c>
      <c r="B10" s="8" t="n">
        <v>1049.97</v>
      </c>
      <c r="C10" s="8" t="n">
        <v>-1.57</v>
      </c>
      <c r="D10" s="8" t="n">
        <v>0</v>
      </c>
      <c r="E10" s="8" t="n">
        <v>1046.93</v>
      </c>
      <c r="F10" s="8" t="n">
        <v>1045.32</v>
      </c>
      <c r="G10" s="8" t="n">
        <v>-12.04</v>
      </c>
      <c r="H10" s="8" t="n">
        <v>14.35</v>
      </c>
      <c r="I10" s="8" t="n">
        <v>126.124</v>
      </c>
      <c r="J10" s="8" t="n">
        <v>18.37</v>
      </c>
      <c r="K10" s="9" t="n">
        <v>0.31</v>
      </c>
      <c r="L10" s="9" t="n">
        <v>0.28</v>
      </c>
      <c r="M10" s="10" t="n">
        <f aca="false">((ref_diam+offset_diam)/2)/(12*3.281)</f>
        <v>0.761962816214569</v>
      </c>
      <c r="N10" s="8"/>
      <c r="O10" s="8" t="n">
        <f aca="false">(J10-M10-surface_margin)/(scaling_factor*(SQRT(K10^2+L10^2+sigma_pa^2)))</f>
        <v>7.58998518001644</v>
      </c>
    </row>
    <row r="11" customFormat="false" ht="15" hidden="false" customHeight="false" outlineLevel="0" collapsed="false">
      <c r="A11" s="0" t="n">
        <v>1080</v>
      </c>
      <c r="B11" s="8" t="n">
        <v>1079.88</v>
      </c>
      <c r="C11" s="8" t="n">
        <v>-3.83</v>
      </c>
      <c r="D11" s="8" t="n">
        <v>0</v>
      </c>
      <c r="E11" s="8" t="n">
        <v>1075.01</v>
      </c>
      <c r="F11" s="8" t="n">
        <v>1072.3</v>
      </c>
      <c r="G11" s="8" t="n">
        <v>-17.05</v>
      </c>
      <c r="H11" s="8" t="n">
        <v>20.32</v>
      </c>
      <c r="I11" s="8" t="n">
        <v>123.042</v>
      </c>
      <c r="J11" s="8" t="n">
        <v>25.39</v>
      </c>
      <c r="K11" s="9" t="n">
        <v>0.37</v>
      </c>
      <c r="L11" s="9" t="n">
        <v>0.35</v>
      </c>
      <c r="M11" s="10" t="n">
        <f aca="false">((ref_diam+offset_diam)/2)/(12*3.281)</f>
        <v>0.761962816214569</v>
      </c>
      <c r="N11" s="8"/>
      <c r="O11" s="8" t="n">
        <f aca="false">(J11-M11-surface_margin)/(scaling_factor*(SQRT(K11^2+L11^2+sigma_pa^2)))</f>
        <v>9.73889214656398</v>
      </c>
    </row>
    <row r="12" customFormat="false" ht="15" hidden="false" customHeight="false" outlineLevel="0" collapsed="false">
      <c r="A12" s="0" t="n">
        <v>1110</v>
      </c>
      <c r="B12" s="8" t="n">
        <v>1109.7</v>
      </c>
      <c r="C12" s="8" t="n">
        <v>-7.14</v>
      </c>
      <c r="D12" s="8" t="n">
        <v>0</v>
      </c>
      <c r="E12" s="8" t="n">
        <v>1102.52</v>
      </c>
      <c r="F12" s="8" t="n">
        <v>1098.32</v>
      </c>
      <c r="G12" s="8" t="n">
        <v>-22.77</v>
      </c>
      <c r="H12" s="8" t="n">
        <v>27.13</v>
      </c>
      <c r="I12" s="8" t="n">
        <v>119.939</v>
      </c>
      <c r="J12" s="8" t="n">
        <v>33.31</v>
      </c>
      <c r="K12" s="9" t="n">
        <v>0.43</v>
      </c>
      <c r="L12" s="9" t="n">
        <v>0.41</v>
      </c>
      <c r="M12" s="10" t="n">
        <f aca="false">((ref_diam+offset_diam)/2)/(12*3.281)</f>
        <v>0.761962816214569</v>
      </c>
      <c r="N12" s="8"/>
      <c r="O12" s="8" t="n">
        <f aca="false">(J12-M12-surface_margin)/(scaling_factor*(SQRT(K12^2+L12^2+sigma_pa^2)))</f>
        <v>11.8652415930297</v>
      </c>
    </row>
    <row r="13" customFormat="false" ht="15" hidden="false" customHeight="false" outlineLevel="0" collapsed="false">
      <c r="A13" s="0" t="n">
        <v>1140</v>
      </c>
      <c r="B13" s="8" t="n">
        <v>1139.38</v>
      </c>
      <c r="C13" s="8" t="n">
        <v>-11.49</v>
      </c>
      <c r="D13" s="8" t="n">
        <v>0</v>
      </c>
      <c r="E13" s="8" t="n">
        <v>1129.41</v>
      </c>
      <c r="F13" s="8" t="n">
        <v>1123.33</v>
      </c>
      <c r="G13" s="8" t="n">
        <v>-29.13</v>
      </c>
      <c r="H13" s="8" t="n">
        <v>34.71</v>
      </c>
      <c r="I13" s="8" t="n">
        <v>116.941</v>
      </c>
      <c r="J13" s="8" t="n">
        <v>42.12</v>
      </c>
      <c r="K13" s="9" t="n">
        <v>0.5</v>
      </c>
      <c r="L13" s="9" t="n">
        <v>0.48</v>
      </c>
      <c r="M13" s="10" t="n">
        <f aca="false">((ref_diam+offset_diam)/2)/(12*3.281)</f>
        <v>0.761962816214569</v>
      </c>
      <c r="N13" s="8"/>
      <c r="O13" s="8" t="n">
        <f aca="false">(J13-M13-surface_margin)/(scaling_factor*(SQRT(K13^2+L13^2+sigma_pa^2)))</f>
        <v>13.7261821274851</v>
      </c>
    </row>
    <row r="14" customFormat="false" ht="15" hidden="false" customHeight="false" outlineLevel="0" collapsed="false">
      <c r="A14" s="0" t="n">
        <v>1170</v>
      </c>
      <c r="B14" s="8" t="n">
        <v>1168.89</v>
      </c>
      <c r="C14" s="8" t="n">
        <v>-16.87</v>
      </c>
      <c r="D14" s="8" t="n">
        <v>0</v>
      </c>
      <c r="E14" s="8" t="n">
        <v>1155.65</v>
      </c>
      <c r="F14" s="8" t="n">
        <v>1147.25</v>
      </c>
      <c r="G14" s="8" t="n">
        <v>-36.06</v>
      </c>
      <c r="H14" s="8" t="n">
        <v>42.97</v>
      </c>
      <c r="I14" s="8" t="n">
        <v>114.066</v>
      </c>
      <c r="J14" s="8" t="n">
        <v>51.8</v>
      </c>
      <c r="K14" s="9" t="n">
        <v>0.56</v>
      </c>
      <c r="L14" s="9" t="n">
        <v>0.55</v>
      </c>
      <c r="M14" s="10" t="n">
        <f aca="false">((ref_diam+offset_diam)/2)/(12*3.281)</f>
        <v>0.761962816214569</v>
      </c>
      <c r="N14" s="8"/>
      <c r="O14" s="8" t="n">
        <f aca="false">(J14-M14-surface_margin)/(scaling_factor*(SQRT(K14^2+L14^2+sigma_pa^2)))</f>
        <v>15.5769203332204</v>
      </c>
    </row>
    <row r="15" customFormat="false" ht="15" hidden="false" customHeight="false" outlineLevel="0" collapsed="false">
      <c r="A15" s="0" t="n">
        <v>1200</v>
      </c>
      <c r="B15" s="8" t="n">
        <v>1198.2</v>
      </c>
      <c r="C15" s="8" t="n">
        <v>-23.27</v>
      </c>
      <c r="D15" s="8" t="n">
        <v>0</v>
      </c>
      <c r="E15" s="8" t="n">
        <v>1181.2</v>
      </c>
      <c r="F15" s="8" t="n">
        <v>1170.05</v>
      </c>
      <c r="G15" s="8" t="n">
        <v>-43.47</v>
      </c>
      <c r="H15" s="8" t="n">
        <v>51.81</v>
      </c>
      <c r="I15" s="8" t="n">
        <v>111.302</v>
      </c>
      <c r="J15" s="8" t="n">
        <v>62.33</v>
      </c>
      <c r="K15" s="9" t="n">
        <v>0.62</v>
      </c>
      <c r="L15" s="9" t="n">
        <v>0.63</v>
      </c>
      <c r="M15" s="10" t="n">
        <f aca="false">((ref_diam+offset_diam)/2)/(12*3.281)</f>
        <v>0.761962816214569</v>
      </c>
      <c r="N15" s="8"/>
      <c r="O15" s="8" t="n">
        <f aca="false">(J15-M15-surface_margin)/(scaling_factor*(SQRT(K15^2+L15^2+sigma_pa^2)))</f>
        <v>17.2374656615767</v>
      </c>
    </row>
    <row r="16" customFormat="false" ht="15" hidden="false" customHeight="false" outlineLevel="0" collapsed="false">
      <c r="A16" s="0" t="n">
        <v>1230</v>
      </c>
      <c r="B16" s="8" t="n">
        <v>1227.27</v>
      </c>
      <c r="C16" s="8" t="n">
        <v>-30.7</v>
      </c>
      <c r="D16" s="8" t="n">
        <v>0</v>
      </c>
      <c r="E16" s="8" t="n">
        <v>1206.07</v>
      </c>
      <c r="F16" s="8" t="n">
        <v>1191.72</v>
      </c>
      <c r="G16" s="8" t="n">
        <v>-51.31</v>
      </c>
      <c r="H16" s="8" t="n">
        <v>61.15</v>
      </c>
      <c r="I16" s="8" t="n">
        <v>108.629</v>
      </c>
      <c r="J16" s="8" t="n">
        <v>73.67</v>
      </c>
      <c r="K16" s="9" t="n">
        <v>0.69</v>
      </c>
      <c r="L16" s="9" t="n">
        <v>0.69</v>
      </c>
      <c r="M16" s="10" t="n">
        <f aca="false">((ref_diam+offset_diam)/2)/(12*3.281)</f>
        <v>0.761962816214569</v>
      </c>
      <c r="N16" s="8"/>
      <c r="O16" s="8" t="n">
        <f aca="false">(J16-M16-surface_margin)/(scaling_factor*(SQRT(K16^2+L16^2+sigma_pa^2)))</f>
        <v>18.920311856837</v>
      </c>
    </row>
    <row r="17" customFormat="false" ht="15" hidden="false" customHeight="false" outlineLevel="0" collapsed="false">
      <c r="A17" s="0" t="n">
        <v>1260</v>
      </c>
      <c r="B17" s="8" t="n">
        <v>1256.05</v>
      </c>
      <c r="C17" s="8" t="n">
        <v>-39.13</v>
      </c>
      <c r="D17" s="8" t="n">
        <v>0</v>
      </c>
      <c r="E17" s="8" t="n">
        <v>1230.22</v>
      </c>
      <c r="F17" s="8" t="n">
        <v>1212.24</v>
      </c>
      <c r="G17" s="8" t="n">
        <v>-59.49</v>
      </c>
      <c r="H17" s="8" t="n">
        <v>70.9</v>
      </c>
      <c r="I17" s="8" t="n">
        <v>106.024</v>
      </c>
      <c r="J17" s="8" t="n">
        <v>85.8</v>
      </c>
      <c r="K17" s="9" t="n">
        <v>0.76</v>
      </c>
      <c r="L17" s="9" t="n">
        <v>0.78</v>
      </c>
      <c r="M17" s="10" t="n">
        <f aca="false">((ref_diam+offset_diam)/2)/(12*3.281)</f>
        <v>0.761962816214569</v>
      </c>
      <c r="N17" s="8"/>
      <c r="O17" s="8" t="n">
        <f aca="false">(J17-M17-surface_margin)/(scaling_factor*(SQRT(K17^2+L17^2+sigma_pa^2)))</f>
        <v>20.2038034909836</v>
      </c>
    </row>
    <row r="18" customFormat="false" ht="15" hidden="false" customHeight="false" outlineLevel="0" collapsed="false">
      <c r="A18" s="0" t="n">
        <v>1290</v>
      </c>
      <c r="B18" s="8" t="n">
        <v>1284.53</v>
      </c>
      <c r="C18" s="8" t="n">
        <v>-48.57</v>
      </c>
      <c r="D18" s="8" t="n">
        <v>0</v>
      </c>
      <c r="E18" s="8" t="n">
        <v>1253.67</v>
      </c>
      <c r="F18" s="8" t="n">
        <v>1231.64</v>
      </c>
      <c r="G18" s="8" t="n">
        <v>-67.96</v>
      </c>
      <c r="H18" s="8" t="n">
        <v>81</v>
      </c>
      <c r="I18" s="8" t="n">
        <v>103.469</v>
      </c>
      <c r="J18" s="8" t="n">
        <v>98.66</v>
      </c>
      <c r="K18" s="9" t="n">
        <v>0.84</v>
      </c>
      <c r="L18" s="9" t="n">
        <v>0.86</v>
      </c>
      <c r="M18" s="10" t="n">
        <f aca="false">((ref_diam+offset_diam)/2)/(12*3.281)</f>
        <v>0.761962816214569</v>
      </c>
      <c r="N18" s="8"/>
      <c r="O18" s="8" t="n">
        <f aca="false">(J18-M18-surface_margin)/(scaling_factor*(SQRT(K18^2+L18^2+sigma_pa^2)))</f>
        <v>21.4171938402582</v>
      </c>
    </row>
    <row r="19" customFormat="false" ht="15" hidden="false" customHeight="false" outlineLevel="0" collapsed="false">
      <c r="A19" s="0" t="n">
        <v>1320</v>
      </c>
      <c r="B19" s="8" t="n">
        <v>1312.66</v>
      </c>
      <c r="C19" s="8" t="n">
        <v>-58.99</v>
      </c>
      <c r="D19" s="8" t="n">
        <v>0</v>
      </c>
      <c r="E19" s="8" t="n">
        <v>1276.42</v>
      </c>
      <c r="F19" s="8" t="n">
        <v>1249.92</v>
      </c>
      <c r="G19" s="8" t="n">
        <v>-76.66</v>
      </c>
      <c r="H19" s="8" t="n">
        <v>91.36</v>
      </c>
      <c r="I19" s="8" t="n">
        <v>100.949</v>
      </c>
      <c r="J19" s="8" t="n">
        <v>112.23</v>
      </c>
      <c r="K19" s="9" t="n">
        <v>0.92</v>
      </c>
      <c r="L19" s="9" t="n">
        <v>0.95</v>
      </c>
      <c r="M19" s="10" t="n">
        <f aca="false">((ref_diam+offset_diam)/2)/(12*3.281)</f>
        <v>0.761962816214569</v>
      </c>
      <c r="N19" s="8"/>
      <c r="O19" s="8" t="n">
        <f aca="false">(J19-M19-surface_margin)/(scaling_factor*(SQRT(K19^2+L19^2+sigma_pa^2)))</f>
        <v>22.4655139928741</v>
      </c>
    </row>
    <row r="20" customFormat="false" ht="15" hidden="false" customHeight="false" outlineLevel="0" collapsed="false">
      <c r="A20" s="0" t="n">
        <v>1350</v>
      </c>
      <c r="B20" s="8" t="n">
        <v>1340.41</v>
      </c>
      <c r="C20" s="8" t="n">
        <v>-70.38</v>
      </c>
      <c r="D20" s="8" t="n">
        <v>0</v>
      </c>
      <c r="E20" s="8" t="n">
        <v>1300.26</v>
      </c>
      <c r="F20" s="8" t="n">
        <v>1268.53</v>
      </c>
      <c r="G20" s="8" t="n">
        <v>-86.28</v>
      </c>
      <c r="H20" s="8" t="n">
        <v>102.74</v>
      </c>
      <c r="I20" s="8" t="n">
        <v>98.798</v>
      </c>
      <c r="J20" s="8" t="n">
        <v>126.39</v>
      </c>
      <c r="K20" s="9" t="n">
        <v>1</v>
      </c>
      <c r="L20" s="9" t="n">
        <v>1.05</v>
      </c>
      <c r="M20" s="10" t="n">
        <f aca="false">((ref_diam+offset_diam)/2)/(12*3.281)</f>
        <v>0.761962816214569</v>
      </c>
      <c r="N20" s="8"/>
      <c r="O20" s="8" t="n">
        <f aca="false">(J20-M20-surface_margin)/(scaling_factor*(SQRT(K20^2+L20^2+sigma_pa^2)))</f>
        <v>23.3461557032125</v>
      </c>
    </row>
    <row r="21" customFormat="false" ht="15" hidden="false" customHeight="false" outlineLevel="0" collapsed="false">
      <c r="A21" s="0" t="n">
        <v>1380</v>
      </c>
      <c r="B21" s="8" t="n">
        <v>1367.74</v>
      </c>
      <c r="C21" s="8" t="n">
        <v>-82.74</v>
      </c>
      <c r="D21" s="8" t="n">
        <v>0</v>
      </c>
      <c r="E21" s="8" t="n">
        <v>1327.9</v>
      </c>
      <c r="F21" s="8" t="n">
        <v>1289.83</v>
      </c>
      <c r="G21" s="8" t="n">
        <v>-98.21</v>
      </c>
      <c r="H21" s="8" t="n">
        <v>115.72</v>
      </c>
      <c r="I21" s="8" t="n">
        <v>97.612</v>
      </c>
      <c r="J21" s="8" t="n">
        <v>140.36</v>
      </c>
      <c r="K21" s="9" t="n">
        <v>1.09</v>
      </c>
      <c r="L21" s="9" t="n">
        <v>1.17</v>
      </c>
      <c r="M21" s="10" t="n">
        <f aca="false">((ref_diam+offset_diam)/2)/(12*3.281)</f>
        <v>0.761962816214569</v>
      </c>
      <c r="N21" s="8"/>
      <c r="O21" s="8" t="n">
        <f aca="false">(J21-M21-surface_margin)/(scaling_factor*(SQRT(K21^2+L21^2+sigma_pa^2)))</f>
        <v>23.7550389176987</v>
      </c>
    </row>
    <row r="22" customFormat="false" ht="15" hidden="false" customHeight="false" outlineLevel="0" collapsed="false">
      <c r="A22" s="0" t="n">
        <v>1410</v>
      </c>
      <c r="B22" s="8" t="n">
        <v>1394.63</v>
      </c>
      <c r="C22" s="8" t="n">
        <v>-96.05</v>
      </c>
      <c r="D22" s="8" t="n">
        <v>0</v>
      </c>
      <c r="E22" s="8" t="n">
        <v>1359.15</v>
      </c>
      <c r="F22" s="8" t="n">
        <v>1313.85</v>
      </c>
      <c r="G22" s="8" t="n">
        <v>-112.76</v>
      </c>
      <c r="H22" s="8" t="n">
        <v>129.39</v>
      </c>
      <c r="I22" s="8" t="n">
        <v>97.36</v>
      </c>
      <c r="J22" s="8" t="n">
        <v>153.45</v>
      </c>
      <c r="K22" s="9" t="n">
        <v>1.2</v>
      </c>
      <c r="L22" s="9" t="n">
        <v>1.31</v>
      </c>
      <c r="M22" s="10" t="n">
        <f aca="false">((ref_diam+offset_diam)/2)/(12*3.281)</f>
        <v>0.761962816214569</v>
      </c>
      <c r="N22" s="8"/>
      <c r="O22" s="8" t="n">
        <f aca="false">(J22-M22-surface_margin)/(scaling_factor*(SQRT(K22^2+L22^2+sigma_pa^2)))</f>
        <v>23.5914227842531</v>
      </c>
    </row>
    <row r="23" customFormat="false" ht="15" hidden="false" customHeight="false" outlineLevel="0" collapsed="false">
      <c r="A23" s="0" t="n">
        <v>1440</v>
      </c>
      <c r="B23" s="8" t="n">
        <v>1421.03</v>
      </c>
      <c r="C23" s="8" t="n">
        <v>-110.29</v>
      </c>
      <c r="D23" s="8" t="n">
        <v>0</v>
      </c>
      <c r="E23" s="8" t="n">
        <v>1391.65</v>
      </c>
      <c r="F23" s="8" t="n">
        <v>1338.82</v>
      </c>
      <c r="G23" s="8" t="n">
        <v>-129.1</v>
      </c>
      <c r="H23" s="8" t="n">
        <v>142.27</v>
      </c>
      <c r="I23" s="8" t="n">
        <v>97.532</v>
      </c>
      <c r="J23" s="8" t="n">
        <v>165.39</v>
      </c>
      <c r="K23" s="9" t="n">
        <v>1.32</v>
      </c>
      <c r="L23" s="9" t="n">
        <v>1.46</v>
      </c>
      <c r="M23" s="10" t="n">
        <f aca="false">((ref_diam+offset_diam)/2)/(12*3.281)</f>
        <v>0.761962816214569</v>
      </c>
      <c r="N23" s="8"/>
      <c r="O23" s="8" t="n">
        <f aca="false">(J23-M23-surface_margin)/(scaling_factor*(SQRT(K23^2+L23^2+sigma_pa^2)))</f>
        <v>23.1198118360513</v>
      </c>
    </row>
    <row r="24" customFormat="false" ht="15" hidden="false" customHeight="false" outlineLevel="0" collapsed="false">
      <c r="A24" s="0" t="n">
        <v>1470</v>
      </c>
      <c r="B24" s="8" t="n">
        <v>1446.93</v>
      </c>
      <c r="C24" s="8" t="n">
        <v>-125.43</v>
      </c>
      <c r="D24" s="8" t="n">
        <v>0</v>
      </c>
      <c r="E24" s="8" t="n">
        <v>1425.32</v>
      </c>
      <c r="F24" s="8" t="n">
        <v>1364.58</v>
      </c>
      <c r="G24" s="8" t="n">
        <v>-147.26</v>
      </c>
      <c r="H24" s="8" t="n">
        <v>154.11</v>
      </c>
      <c r="I24" s="8" t="n">
        <v>98.06</v>
      </c>
      <c r="J24" s="8" t="n">
        <v>176.09</v>
      </c>
      <c r="K24" s="9" t="n">
        <v>1.45</v>
      </c>
      <c r="L24" s="9" t="n">
        <v>1.63</v>
      </c>
      <c r="M24" s="10" t="n">
        <f aca="false">((ref_diam+offset_diam)/2)/(12*3.281)</f>
        <v>0.761962816214569</v>
      </c>
      <c r="N24" s="8"/>
      <c r="O24" s="8" t="n">
        <f aca="false">(J24-M24-surface_margin)/(scaling_factor*(SQRT(K24^2+L24^2+sigma_pa^2)))</f>
        <v>22.3432694236618</v>
      </c>
    </row>
    <row r="25" customFormat="false" ht="15" hidden="false" customHeight="false" outlineLevel="0" collapsed="false">
      <c r="A25" s="0" t="n">
        <v>1500</v>
      </c>
      <c r="B25" s="8" t="n">
        <v>1472.28</v>
      </c>
      <c r="C25" s="8" t="n">
        <v>-141.48</v>
      </c>
      <c r="D25" s="8" t="n">
        <v>0</v>
      </c>
      <c r="E25" s="8" t="n">
        <v>1460.09</v>
      </c>
      <c r="F25" s="8" t="n">
        <v>1390.97</v>
      </c>
      <c r="G25" s="8" t="n">
        <v>-167.26</v>
      </c>
      <c r="H25" s="8" t="n">
        <v>164.69</v>
      </c>
      <c r="I25" s="8" t="n">
        <v>98.897</v>
      </c>
      <c r="J25" s="8" t="n">
        <v>185.46</v>
      </c>
      <c r="K25" s="9" t="n">
        <v>1.59</v>
      </c>
      <c r="L25" s="9" t="n">
        <v>1.8</v>
      </c>
      <c r="M25" s="10" t="n">
        <f aca="false">((ref_diam+offset_diam)/2)/(12*3.281)</f>
        <v>0.761962816214569</v>
      </c>
      <c r="N25" s="8"/>
      <c r="O25" s="8" t="n">
        <f aca="false">(J25-M25-surface_margin)/(scaling_factor*(SQRT(K25^2+L25^2+sigma_pa^2)))</f>
        <v>21.4762548835681</v>
      </c>
    </row>
    <row r="26" customFormat="false" ht="15" hidden="false" customHeight="false" outlineLevel="0" collapsed="false">
      <c r="A26" s="0" t="n">
        <v>1530</v>
      </c>
      <c r="B26" s="8" t="n">
        <v>1497.05</v>
      </c>
      <c r="C26" s="8" t="n">
        <v>-158.39</v>
      </c>
      <c r="D26" s="8" t="n">
        <v>0</v>
      </c>
      <c r="E26" s="8" t="n">
        <v>1495.86</v>
      </c>
      <c r="F26" s="8" t="n">
        <v>1417.79</v>
      </c>
      <c r="G26" s="8" t="n">
        <v>-189.08</v>
      </c>
      <c r="H26" s="8" t="n">
        <v>173.79</v>
      </c>
      <c r="I26" s="8" t="n">
        <v>100.014</v>
      </c>
      <c r="J26" s="8" t="n">
        <v>193.46</v>
      </c>
      <c r="K26" s="9" t="n">
        <v>1.74</v>
      </c>
      <c r="L26" s="9" t="n">
        <v>1.97</v>
      </c>
      <c r="M26" s="10" t="n">
        <f aca="false">((ref_diam+offset_diam)/2)/(12*3.281)</f>
        <v>0.761962816214569</v>
      </c>
      <c r="N26" s="8"/>
      <c r="O26" s="8" t="n">
        <f aca="false">(J26-M26-surface_margin)/(scaling_factor*(SQRT(K26^2+L26^2+sigma_pa^2)))</f>
        <v>20.5457300732232</v>
      </c>
    </row>
    <row r="27" customFormat="false" ht="15" hidden="false" customHeight="false" outlineLevel="0" collapsed="false">
      <c r="A27" s="0" t="n">
        <v>1560</v>
      </c>
      <c r="B27" s="8" t="n">
        <v>1521.22</v>
      </c>
      <c r="C27" s="8" t="n">
        <v>-176.17</v>
      </c>
      <c r="D27" s="8" t="n">
        <v>0</v>
      </c>
      <c r="E27" s="8" t="n">
        <v>1532.38</v>
      </c>
      <c r="F27" s="8" t="n">
        <v>1444.75</v>
      </c>
      <c r="G27" s="8" t="n">
        <v>-212.59</v>
      </c>
      <c r="H27" s="8" t="n">
        <v>181.18</v>
      </c>
      <c r="I27" s="8" t="n">
        <v>101.367</v>
      </c>
      <c r="J27" s="8" t="n">
        <v>200</v>
      </c>
      <c r="K27" s="9" t="n">
        <v>1.9</v>
      </c>
      <c r="L27" s="9" t="n">
        <v>2.14</v>
      </c>
      <c r="M27" s="10" t="n">
        <f aca="false">((ref_diam+offset_diam)/2)/(12*3.281)</f>
        <v>0.761962816214569</v>
      </c>
      <c r="N27" s="8"/>
      <c r="O27" s="8" t="n">
        <f aca="false">(J27-M27-surface_margin)/(scaling_factor*(SQRT(K27^2+L27^2+sigma_pa^2)))</f>
        <v>19.5654054709262</v>
      </c>
    </row>
    <row r="28" customFormat="false" ht="15" hidden="false" customHeight="false" outlineLevel="0" collapsed="false">
      <c r="A28" s="0" t="n">
        <v>1590</v>
      </c>
      <c r="B28" s="8" t="n">
        <v>1544.75</v>
      </c>
      <c r="C28" s="8" t="n">
        <v>-194.77</v>
      </c>
      <c r="D28" s="8" t="n">
        <v>0</v>
      </c>
      <c r="E28" s="8" t="n">
        <v>1569.57</v>
      </c>
      <c r="F28" s="8" t="n">
        <v>1471.61</v>
      </c>
      <c r="G28" s="8" t="n">
        <v>-237.69</v>
      </c>
      <c r="H28" s="8" t="n">
        <v>186.7</v>
      </c>
      <c r="I28" s="8" t="n">
        <v>102.947</v>
      </c>
      <c r="J28" s="8" t="n">
        <v>205.06</v>
      </c>
      <c r="K28" s="9" t="n">
        <v>2.07</v>
      </c>
      <c r="L28" s="9" t="n">
        <v>2.31</v>
      </c>
      <c r="M28" s="10" t="n">
        <f aca="false">((ref_diam+offset_diam)/2)/(12*3.281)</f>
        <v>0.761962816214569</v>
      </c>
      <c r="N28" s="8"/>
      <c r="O28" s="8" t="n">
        <f aca="false">(J28-M28-surface_margin)/(scaling_factor*(SQRT(K28^2+L28^2+sigma_pa^2)))</f>
        <v>18.5514289964705</v>
      </c>
    </row>
    <row r="29" customFormat="false" ht="15" hidden="false" customHeight="false" outlineLevel="0" collapsed="false">
      <c r="A29" s="0" t="n">
        <v>1620</v>
      </c>
      <c r="B29" s="8" t="n">
        <v>1567.62</v>
      </c>
      <c r="C29" s="8" t="n">
        <v>-214.19</v>
      </c>
      <c r="D29" s="8" t="n">
        <v>0</v>
      </c>
      <c r="E29" s="8" t="n">
        <v>1607.13</v>
      </c>
      <c r="F29" s="8" t="n">
        <v>1498.05</v>
      </c>
      <c r="G29" s="8" t="n">
        <v>-264.14</v>
      </c>
      <c r="H29" s="8" t="n">
        <v>190.2</v>
      </c>
      <c r="I29" s="8" t="n">
        <v>104.716</v>
      </c>
      <c r="J29" s="8" t="n">
        <v>208.59</v>
      </c>
      <c r="K29" s="9" t="n">
        <v>2.24</v>
      </c>
      <c r="L29" s="9" t="n">
        <v>2.48</v>
      </c>
      <c r="M29" s="10" t="n">
        <f aca="false">((ref_diam+offset_diam)/2)/(12*3.281)</f>
        <v>0.761962816214569</v>
      </c>
      <c r="N29" s="8"/>
      <c r="O29" s="8" t="n">
        <f aca="false">(J29-M29-surface_margin)/(scaling_factor*(SQRT(K29^2+L29^2+sigma_pa^2)))</f>
        <v>17.5474379277968</v>
      </c>
    </row>
    <row r="30" customFormat="false" ht="15" hidden="false" customHeight="false" outlineLevel="0" collapsed="false">
      <c r="A30" s="0" t="n">
        <v>1650</v>
      </c>
      <c r="B30" s="8" t="n">
        <v>1589.79</v>
      </c>
      <c r="C30" s="8" t="n">
        <v>-234.39</v>
      </c>
      <c r="D30" s="8" t="n">
        <v>0</v>
      </c>
      <c r="E30" s="8" t="n">
        <v>1644.88</v>
      </c>
      <c r="F30" s="8" t="n">
        <v>1523.79</v>
      </c>
      <c r="G30" s="8" t="n">
        <v>-291.7</v>
      </c>
      <c r="H30" s="8" t="n">
        <v>191.59</v>
      </c>
      <c r="I30" s="8" t="n">
        <v>106.655</v>
      </c>
      <c r="J30" s="8" t="n">
        <v>210.59</v>
      </c>
      <c r="K30" s="9" t="n">
        <v>2.41</v>
      </c>
      <c r="L30" s="9" t="n">
        <v>2.64</v>
      </c>
      <c r="M30" s="10" t="n">
        <f aca="false">((ref_diam+offset_diam)/2)/(12*3.281)</f>
        <v>0.761962816214569</v>
      </c>
      <c r="N30" s="8"/>
      <c r="O30" s="8" t="n">
        <f aca="false">(J30-M30-surface_margin)/(scaling_factor*(SQRT(K30^2+L30^2+sigma_pa^2)))</f>
        <v>16.5859451835514</v>
      </c>
    </row>
    <row r="31" customFormat="false" ht="15" hidden="false" customHeight="false" outlineLevel="0" collapsed="false">
      <c r="A31" s="0" t="n">
        <v>1680</v>
      </c>
      <c r="B31" s="8" t="n">
        <v>1611.25</v>
      </c>
      <c r="C31" s="8" t="n">
        <v>-255.35</v>
      </c>
      <c r="D31" s="8" t="n">
        <v>0</v>
      </c>
      <c r="E31" s="8" t="n">
        <v>1682.54</v>
      </c>
      <c r="F31" s="8" t="n">
        <v>1548.53</v>
      </c>
      <c r="G31" s="8" t="n">
        <v>-320.08</v>
      </c>
      <c r="H31" s="8" t="n">
        <v>190.86</v>
      </c>
      <c r="I31" s="8" t="n">
        <v>108.734</v>
      </c>
      <c r="J31" s="8" t="n">
        <v>211.07</v>
      </c>
      <c r="K31" s="9" t="n">
        <v>2.59</v>
      </c>
      <c r="L31" s="9" t="n">
        <v>2.8</v>
      </c>
      <c r="M31" s="10" t="n">
        <f aca="false">((ref_diam+offset_diam)/2)/(12*3.281)</f>
        <v>0.761962816214569</v>
      </c>
      <c r="N31" s="8"/>
      <c r="O31" s="8" t="n">
        <f aca="false">(J31-M31-surface_margin)/(scaling_factor*(SQRT(K31^2+L31^2+sigma_pa^2)))</f>
        <v>15.5978554978326</v>
      </c>
    </row>
    <row r="32" customFormat="false" ht="15" hidden="false" customHeight="false" outlineLevel="0" collapsed="false">
      <c r="A32" s="0" t="n">
        <v>1710</v>
      </c>
      <c r="B32" s="8" t="n">
        <v>1631.97</v>
      </c>
      <c r="C32" s="8" t="n">
        <v>-277.05</v>
      </c>
      <c r="D32" s="8" t="n">
        <v>0</v>
      </c>
      <c r="E32" s="8" t="n">
        <v>1719.92</v>
      </c>
      <c r="F32" s="8" t="n">
        <v>1572.07</v>
      </c>
      <c r="G32" s="8" t="n">
        <v>-348.98</v>
      </c>
      <c r="H32" s="8" t="n">
        <v>188.04</v>
      </c>
      <c r="I32" s="8" t="n">
        <v>110.932</v>
      </c>
      <c r="J32" s="8" t="n">
        <v>210.05</v>
      </c>
      <c r="K32" s="9" t="n">
        <v>2.75</v>
      </c>
      <c r="L32" s="9" t="n">
        <v>2.95</v>
      </c>
      <c r="M32" s="10" t="n">
        <f aca="false">((ref_diam+offset_diam)/2)/(12*3.281)</f>
        <v>0.761962816214569</v>
      </c>
      <c r="N32" s="8"/>
      <c r="O32" s="8" t="n">
        <f aca="false">(J32-M32-surface_margin)/(scaling_factor*(SQRT(K32^2+L32^2+sigma_pa^2)))</f>
        <v>14.6931223074064</v>
      </c>
    </row>
    <row r="33" customFormat="false" ht="15" hidden="false" customHeight="false" outlineLevel="0" collapsed="false">
      <c r="A33" s="0" t="n">
        <v>1740</v>
      </c>
      <c r="B33" s="8" t="n">
        <v>1651.91</v>
      </c>
      <c r="C33" s="8" t="n">
        <v>-299.46</v>
      </c>
      <c r="D33" s="8" t="n">
        <v>0</v>
      </c>
      <c r="E33" s="8" t="n">
        <v>1756.78</v>
      </c>
      <c r="F33" s="8" t="n">
        <v>1594.17</v>
      </c>
      <c r="G33" s="8" t="n">
        <v>-378.07</v>
      </c>
      <c r="H33" s="8" t="n">
        <v>183.23</v>
      </c>
      <c r="I33" s="8" t="n">
        <v>113.222</v>
      </c>
      <c r="J33" s="8" t="n">
        <v>207.58</v>
      </c>
      <c r="K33" s="9" t="n">
        <v>2.92</v>
      </c>
      <c r="L33" s="9" t="n">
        <v>3.1</v>
      </c>
      <c r="M33" s="10" t="n">
        <f aca="false">((ref_diam+offset_diam)/2)/(12*3.281)</f>
        <v>0.761962816214569</v>
      </c>
      <c r="N33" s="8"/>
      <c r="O33" s="8" t="n">
        <f aca="false">(J33-M33-surface_margin)/(scaling_factor*(SQRT(K33^2+L33^2+sigma_pa^2)))</f>
        <v>13.7607337616379</v>
      </c>
    </row>
    <row r="34" customFormat="false" ht="15" hidden="false" customHeight="false" outlineLevel="0" collapsed="false">
      <c r="A34" s="0" t="n">
        <v>1770</v>
      </c>
      <c r="B34" s="8" t="n">
        <v>1671.06</v>
      </c>
      <c r="C34" s="8" t="n">
        <v>-322.55</v>
      </c>
      <c r="D34" s="8" t="n">
        <v>0</v>
      </c>
      <c r="E34" s="8" t="n">
        <v>1792.93</v>
      </c>
      <c r="F34" s="8" t="n">
        <v>1614.69</v>
      </c>
      <c r="G34" s="8" t="n">
        <v>-407.07</v>
      </c>
      <c r="H34" s="8" t="n">
        <v>176.58</v>
      </c>
      <c r="I34" s="8" t="n">
        <v>115.579</v>
      </c>
      <c r="J34" s="8" t="n">
        <v>203.72</v>
      </c>
      <c r="K34" s="9" t="n">
        <v>3.08</v>
      </c>
      <c r="L34" s="9" t="n">
        <v>3.24</v>
      </c>
      <c r="M34" s="10" t="n">
        <f aca="false">((ref_diam+offset_diam)/2)/(12*3.281)</f>
        <v>0.761962816214569</v>
      </c>
      <c r="N34" s="8"/>
      <c r="O34" s="8" t="n">
        <f aca="false">(J34-M34-surface_margin)/(scaling_factor*(SQRT(K34^2+L34^2+sigma_pa^2)))</f>
        <v>12.8722633075489</v>
      </c>
    </row>
    <row r="35" customFormat="false" ht="15" hidden="false" customHeight="false" outlineLevel="0" collapsed="false">
      <c r="A35" s="0" t="n">
        <v>1800</v>
      </c>
      <c r="B35" s="8" t="n">
        <v>1689.39</v>
      </c>
      <c r="C35" s="8" t="n">
        <v>-346.29</v>
      </c>
      <c r="D35" s="8" t="n">
        <v>0</v>
      </c>
      <c r="E35" s="8" t="n">
        <v>1828.18</v>
      </c>
      <c r="F35" s="8" t="n">
        <v>1633.52</v>
      </c>
      <c r="G35" s="8" t="n">
        <v>-435.67</v>
      </c>
      <c r="H35" s="8" t="n">
        <v>168.26</v>
      </c>
      <c r="I35" s="8" t="n">
        <v>117.977</v>
      </c>
      <c r="J35" s="8" t="n">
        <v>198.55</v>
      </c>
      <c r="K35" s="9" t="n">
        <v>3.23</v>
      </c>
      <c r="L35" s="9" t="n">
        <v>3.38</v>
      </c>
      <c r="M35" s="10" t="n">
        <f aca="false">((ref_diam+offset_diam)/2)/(12*3.281)</f>
        <v>0.761962816214569</v>
      </c>
      <c r="N35" s="8"/>
      <c r="O35" s="8" t="n">
        <f aca="false">(J35-M35-surface_margin)/(scaling_factor*(SQRT(K35^2+L35^2+sigma_pa^2)))</f>
        <v>12.0006535094783</v>
      </c>
    </row>
    <row r="36" customFormat="false" ht="15" hidden="false" customHeight="false" outlineLevel="0" collapsed="false">
      <c r="A36" s="0" t="n">
        <v>1830</v>
      </c>
      <c r="B36" s="8" t="n">
        <v>1706.89</v>
      </c>
      <c r="C36" s="8" t="n">
        <v>-370.66</v>
      </c>
      <c r="D36" s="8" t="n">
        <v>0</v>
      </c>
      <c r="E36" s="8" t="n">
        <v>1862.35</v>
      </c>
      <c r="F36" s="8" t="n">
        <v>1650.6</v>
      </c>
      <c r="G36" s="8" t="n">
        <v>-463.61</v>
      </c>
      <c r="H36" s="8" t="n">
        <v>158.51</v>
      </c>
      <c r="I36" s="8" t="n">
        <v>120.386</v>
      </c>
      <c r="J36" s="8" t="n">
        <v>192.17</v>
      </c>
      <c r="K36" s="9" t="n">
        <v>3.36</v>
      </c>
      <c r="L36" s="9" t="n">
        <v>3.51</v>
      </c>
      <c r="M36" s="10" t="n">
        <f aca="false">((ref_diam+offset_diam)/2)/(12*3.281)</f>
        <v>0.761962816214569</v>
      </c>
      <c r="N36" s="8"/>
      <c r="O36" s="8" t="n">
        <f aca="false">(J36-M36-surface_margin)/(scaling_factor*(SQRT(K36^2+L36^2+sigma_pa^2)))</f>
        <v>11.1783683979913</v>
      </c>
    </row>
    <row r="37" customFormat="false" ht="15" hidden="false" customHeight="false" outlineLevel="0" collapsed="false">
      <c r="A37" s="0" t="n">
        <v>1860</v>
      </c>
      <c r="B37" s="8" t="n">
        <v>1723.52</v>
      </c>
      <c r="C37" s="8" t="n">
        <v>-395.63</v>
      </c>
      <c r="D37" s="8" t="n">
        <v>0</v>
      </c>
      <c r="E37" s="8" t="n">
        <v>1894.95</v>
      </c>
      <c r="F37" s="8" t="n">
        <v>1665.77</v>
      </c>
      <c r="G37" s="8" t="n">
        <v>-490.36</v>
      </c>
      <c r="H37" s="8" t="n">
        <v>147.7</v>
      </c>
      <c r="I37" s="8" t="n">
        <v>122.675</v>
      </c>
      <c r="J37" s="8" t="n">
        <v>184.72</v>
      </c>
      <c r="K37" s="9" t="n">
        <v>3.49</v>
      </c>
      <c r="L37" s="9" t="n">
        <v>3.64</v>
      </c>
      <c r="M37" s="10" t="n">
        <f aca="false">((ref_diam+offset_diam)/2)/(12*3.281)</f>
        <v>0.761962816214569</v>
      </c>
      <c r="N37" s="8"/>
      <c r="O37" s="8" t="n">
        <f aca="false">(J37-M37-surface_margin)/(scaling_factor*(SQRT(K37^2+L37^2+sigma_pa^2)))</f>
        <v>10.3549241323255</v>
      </c>
    </row>
    <row r="38" customFormat="false" ht="15" hidden="false" customHeight="false" outlineLevel="0" collapsed="false">
      <c r="A38" s="0" t="n">
        <v>1890</v>
      </c>
      <c r="B38" s="8" t="n">
        <v>1739.27</v>
      </c>
      <c r="C38" s="8" t="n">
        <v>-421.16</v>
      </c>
      <c r="D38" s="8" t="n">
        <v>0</v>
      </c>
      <c r="E38" s="8" t="n">
        <v>1924.35</v>
      </c>
      <c r="F38" s="8" t="n">
        <v>1678.81</v>
      </c>
      <c r="G38" s="8" t="n">
        <v>-514.5</v>
      </c>
      <c r="H38" s="8" t="n">
        <v>137.14</v>
      </c>
      <c r="I38" s="8" t="n">
        <v>124.239</v>
      </c>
      <c r="J38" s="8" t="n">
        <v>176.56</v>
      </c>
      <c r="K38" s="9" t="n">
        <v>3.62</v>
      </c>
      <c r="L38" s="9" t="n">
        <v>3.78</v>
      </c>
      <c r="M38" s="10" t="n">
        <f aca="false">((ref_diam+offset_diam)/2)/(12*3.281)</f>
        <v>0.761962816214569</v>
      </c>
      <c r="N38" s="8"/>
      <c r="O38" s="8" t="n">
        <f aca="false">(J38-M38-surface_margin)/(scaling_factor*(SQRT(K38^2+L38^2+sigma_pa^2)))</f>
        <v>9.53703120033507</v>
      </c>
    </row>
    <row r="39" customFormat="false" ht="15" hidden="false" customHeight="false" outlineLevel="0" collapsed="false">
      <c r="A39" s="0" t="n">
        <v>1920</v>
      </c>
      <c r="B39" s="8" t="n">
        <v>1754.12</v>
      </c>
      <c r="C39" s="8" t="n">
        <v>-447.23</v>
      </c>
      <c r="D39" s="8" t="n">
        <v>0</v>
      </c>
      <c r="E39" s="8" t="n">
        <v>1952.26</v>
      </c>
      <c r="F39" s="8" t="n">
        <v>1691.05</v>
      </c>
      <c r="G39" s="8" t="n">
        <v>-537.41</v>
      </c>
      <c r="H39" s="8" t="n">
        <v>126.94</v>
      </c>
      <c r="I39" s="8" t="n">
        <v>125.394</v>
      </c>
      <c r="J39" s="8" t="n">
        <v>168</v>
      </c>
      <c r="K39" s="9" t="n">
        <v>3.75</v>
      </c>
      <c r="L39" s="9" t="n">
        <v>3.93</v>
      </c>
      <c r="M39" s="10" t="n">
        <f aca="false">((ref_diam+offset_diam)/2)/(12*3.281)</f>
        <v>0.761962816214569</v>
      </c>
      <c r="N39" s="8"/>
      <c r="O39" s="8" t="n">
        <f aca="false">(J39-M39-surface_margin)/(scaling_factor*(SQRT(K39^2+L39^2+sigma_pa^2)))</f>
        <v>8.74358964575757</v>
      </c>
    </row>
    <row r="40" customFormat="false" ht="15" hidden="false" customHeight="false" outlineLevel="0" collapsed="false">
      <c r="A40" s="0" t="n">
        <v>1950</v>
      </c>
      <c r="B40" s="8" t="n">
        <v>1768.05</v>
      </c>
      <c r="C40" s="8" t="n">
        <v>-473.79</v>
      </c>
      <c r="D40" s="8" t="n">
        <v>0</v>
      </c>
      <c r="E40" s="8" t="n">
        <v>1980.18</v>
      </c>
      <c r="F40" s="8" t="n">
        <v>1703.29</v>
      </c>
      <c r="G40" s="8" t="n">
        <v>-560.34</v>
      </c>
      <c r="H40" s="8" t="n">
        <v>116.73</v>
      </c>
      <c r="I40" s="8" t="n">
        <v>126.554</v>
      </c>
      <c r="J40" s="8" t="n">
        <v>159.09</v>
      </c>
      <c r="K40" s="9" t="n">
        <v>3.87</v>
      </c>
      <c r="L40" s="9" t="n">
        <v>4.07</v>
      </c>
      <c r="M40" s="10" t="n">
        <f aca="false">((ref_diam+offset_diam)/2)/(12*3.281)</f>
        <v>0.761962816214569</v>
      </c>
      <c r="N40" s="8"/>
      <c r="O40" s="8" t="n">
        <f aca="false">(J40-M40-surface_margin)/(scaling_factor*(SQRT(K40^2+L40^2+sigma_pa^2)))</f>
        <v>8.00771379804967</v>
      </c>
    </row>
    <row r="41" customFormat="false" ht="15" hidden="false" customHeight="false" outlineLevel="0" collapsed="false">
      <c r="A41" s="0" t="n">
        <v>1980</v>
      </c>
      <c r="B41" s="8" t="n">
        <v>1781.04</v>
      </c>
      <c r="C41" s="8" t="n">
        <v>-500.83</v>
      </c>
      <c r="D41" s="8" t="n">
        <v>0</v>
      </c>
      <c r="E41" s="8" t="n">
        <v>2008.08</v>
      </c>
      <c r="F41" s="8" t="n">
        <v>1715.52</v>
      </c>
      <c r="G41" s="8" t="n">
        <v>-583.25</v>
      </c>
      <c r="H41" s="8" t="n">
        <v>106.53</v>
      </c>
      <c r="I41" s="8" t="n">
        <v>127.726</v>
      </c>
      <c r="J41" s="8" t="n">
        <v>149.78</v>
      </c>
      <c r="K41" s="9" t="n">
        <v>3.99</v>
      </c>
      <c r="L41" s="9" t="n">
        <v>4.2</v>
      </c>
      <c r="M41" s="10" t="n">
        <f aca="false">((ref_diam+offset_diam)/2)/(12*3.281)</f>
        <v>0.761962816214569</v>
      </c>
      <c r="N41" s="8"/>
      <c r="O41" s="8" t="n">
        <f aca="false">(J41-M41-surface_margin)/(scaling_factor*(SQRT(K41^2+L41^2+sigma_pa^2)))</f>
        <v>7.30755971386331</v>
      </c>
    </row>
    <row r="42" customFormat="false" ht="15" hidden="false" customHeight="false" outlineLevel="0" collapsed="false">
      <c r="A42" s="0" t="n">
        <v>2010</v>
      </c>
      <c r="B42" s="8" t="n">
        <v>1793.09</v>
      </c>
      <c r="C42" s="8" t="n">
        <v>-528.31</v>
      </c>
      <c r="D42" s="8" t="n">
        <v>0</v>
      </c>
      <c r="E42" s="8" t="n">
        <v>2035.91</v>
      </c>
      <c r="F42" s="8" t="n">
        <v>1727.72</v>
      </c>
      <c r="G42" s="8" t="n">
        <v>-606.1</v>
      </c>
      <c r="H42" s="8" t="n">
        <v>96.35</v>
      </c>
      <c r="I42" s="8" t="n">
        <v>128.918</v>
      </c>
      <c r="J42" s="8" t="n">
        <v>140.03</v>
      </c>
      <c r="K42" s="9" t="n">
        <v>4.1</v>
      </c>
      <c r="L42" s="9" t="n">
        <v>4.34</v>
      </c>
      <c r="M42" s="10" t="n">
        <f aca="false">((ref_diam+offset_diam)/2)/(12*3.281)</f>
        <v>0.761962816214569</v>
      </c>
      <c r="N42" s="8"/>
      <c r="O42" s="8" t="n">
        <f aca="false">(J42-M42-surface_margin)/(scaling_factor*(SQRT(K42^2+L42^2+sigma_pa^2)))</f>
        <v>6.62714191285702</v>
      </c>
    </row>
    <row r="43" customFormat="false" ht="15" hidden="false" customHeight="false" outlineLevel="0" collapsed="false">
      <c r="A43" s="0" t="n">
        <v>2040</v>
      </c>
      <c r="B43" s="8" t="n">
        <v>1804.16</v>
      </c>
      <c r="C43" s="8" t="n">
        <v>-556.19</v>
      </c>
      <c r="D43" s="8" t="n">
        <v>0</v>
      </c>
      <c r="E43" s="8" t="n">
        <v>2063.66</v>
      </c>
      <c r="F43" s="8" t="n">
        <v>1739.88</v>
      </c>
      <c r="G43" s="8" t="n">
        <v>-628.89</v>
      </c>
      <c r="H43" s="8" t="n">
        <v>86.21</v>
      </c>
      <c r="I43" s="8" t="n">
        <v>130.141</v>
      </c>
      <c r="J43" s="8" t="n">
        <v>129.81</v>
      </c>
      <c r="K43" s="9" t="n">
        <v>4.19</v>
      </c>
      <c r="L43" s="9" t="n">
        <v>4.46</v>
      </c>
      <c r="M43" s="10" t="n">
        <f aca="false">((ref_diam+offset_diam)/2)/(12*3.281)</f>
        <v>0.761962816214569</v>
      </c>
      <c r="N43" s="8"/>
      <c r="O43" s="8" t="n">
        <f aca="false">(J43-M43-surface_margin)/(scaling_factor*(SQRT(K43^2+L43^2+sigma_pa^2)))</f>
        <v>5.99121831804468</v>
      </c>
    </row>
    <row r="44" customFormat="false" ht="15" hidden="false" customHeight="false" outlineLevel="0" collapsed="false">
      <c r="A44" s="0" t="n">
        <v>2070</v>
      </c>
      <c r="B44" s="8" t="n">
        <v>1814.26</v>
      </c>
      <c r="C44" s="8" t="n">
        <v>-584.43</v>
      </c>
      <c r="D44" s="8" t="n">
        <v>0</v>
      </c>
      <c r="E44" s="8" t="n">
        <v>2091.28</v>
      </c>
      <c r="F44" s="8" t="n">
        <v>1751.99</v>
      </c>
      <c r="G44" s="8" t="n">
        <v>-651.57</v>
      </c>
      <c r="H44" s="8" t="n">
        <v>76.11</v>
      </c>
      <c r="I44" s="8" t="n">
        <v>131.413</v>
      </c>
      <c r="J44" s="8" t="n">
        <v>119.07</v>
      </c>
      <c r="K44" s="9" t="n">
        <v>4.28</v>
      </c>
      <c r="L44" s="9" t="n">
        <v>4.57</v>
      </c>
      <c r="M44" s="10" t="n">
        <f aca="false">((ref_diam+offset_diam)/2)/(12*3.281)</f>
        <v>0.761962816214569</v>
      </c>
      <c r="N44" s="8"/>
      <c r="O44" s="8" t="n">
        <f aca="false">(J44-M44-surface_margin)/(scaling_factor*(SQRT(K44^2+L44^2+sigma_pa^2)))</f>
        <v>5.3678685860796</v>
      </c>
    </row>
    <row r="45" customFormat="false" ht="15" hidden="false" customHeight="false" outlineLevel="0" collapsed="false">
      <c r="A45" s="0" t="n">
        <v>2100</v>
      </c>
      <c r="B45" s="8" t="n">
        <v>1823.37</v>
      </c>
      <c r="C45" s="8" t="n">
        <v>-613.02</v>
      </c>
      <c r="D45" s="8" t="n">
        <v>0</v>
      </c>
      <c r="E45" s="8" t="n">
        <v>2118.74</v>
      </c>
      <c r="F45" s="8" t="n">
        <v>1764.03</v>
      </c>
      <c r="G45" s="8" t="n">
        <v>-674.11</v>
      </c>
      <c r="H45" s="8" t="n">
        <v>66.07</v>
      </c>
      <c r="I45" s="8" t="n">
        <v>132.759</v>
      </c>
      <c r="J45" s="8" t="n">
        <v>107.79</v>
      </c>
      <c r="K45" s="9" t="n">
        <v>4.35</v>
      </c>
      <c r="L45" s="9" t="n">
        <v>4.67</v>
      </c>
      <c r="M45" s="10" t="n">
        <f aca="false">((ref_diam+offset_diam)/2)/(12*3.281)</f>
        <v>0.761962816214569</v>
      </c>
      <c r="N45" s="8"/>
      <c r="O45" s="8" t="n">
        <f aca="false">(J45-M45-surface_margin)/(scaling_factor*(SQRT(K45^2+L45^2+sigma_pa^2)))</f>
        <v>4.76340033431911</v>
      </c>
    </row>
    <row r="46" customFormat="false" ht="15" hidden="false" customHeight="false" outlineLevel="0" collapsed="false">
      <c r="A46" s="0" t="n">
        <v>2130</v>
      </c>
      <c r="B46" s="8" t="n">
        <v>1831.47</v>
      </c>
      <c r="C46" s="8" t="n">
        <v>-641.9</v>
      </c>
      <c r="D46" s="8" t="n">
        <v>0</v>
      </c>
      <c r="E46" s="8" t="n">
        <v>2146.01</v>
      </c>
      <c r="F46" s="8" t="n">
        <v>1775.98</v>
      </c>
      <c r="G46" s="8" t="n">
        <v>-696.5</v>
      </c>
      <c r="H46" s="8" t="n">
        <v>56.11</v>
      </c>
      <c r="I46" s="8" t="n">
        <v>134.222</v>
      </c>
      <c r="J46" s="8" t="n">
        <v>95.96</v>
      </c>
      <c r="K46" s="9" t="n">
        <v>4.41</v>
      </c>
      <c r="L46" s="9" t="n">
        <v>4.76</v>
      </c>
      <c r="M46" s="10" t="n">
        <f aca="false">((ref_diam+offset_diam)/2)/(12*3.281)</f>
        <v>0.761962816214569</v>
      </c>
      <c r="N46" s="8"/>
      <c r="O46" s="8" t="n">
        <f aca="false">(J46-M46-surface_margin)/(scaling_factor*(SQRT(K46^2+L46^2+sigma_pa^2)))</f>
        <v>4.16613418365632</v>
      </c>
    </row>
    <row r="47" customFormat="false" ht="15" hidden="false" customHeight="false" outlineLevel="0" collapsed="false">
      <c r="A47" s="0" t="n">
        <v>2160</v>
      </c>
      <c r="B47" s="8" t="n">
        <v>1838.56</v>
      </c>
      <c r="C47" s="8" t="n">
        <v>-671.05</v>
      </c>
      <c r="D47" s="8" t="n">
        <v>0</v>
      </c>
      <c r="E47" s="8" t="n">
        <v>2173.05</v>
      </c>
      <c r="F47" s="8" t="n">
        <v>1787.84</v>
      </c>
      <c r="G47" s="8" t="n">
        <v>-718.71</v>
      </c>
      <c r="H47" s="8" t="n">
        <v>46.22</v>
      </c>
      <c r="I47" s="8" t="n">
        <v>135.877</v>
      </c>
      <c r="J47" s="8" t="n">
        <v>83.55</v>
      </c>
      <c r="K47" s="9" t="n">
        <v>4.44</v>
      </c>
      <c r="L47" s="9" t="n">
        <v>4.82</v>
      </c>
      <c r="M47" s="10" t="n">
        <f aca="false">((ref_diam+offset_diam)/2)/(12*3.281)</f>
        <v>0.761962816214569</v>
      </c>
      <c r="N47" s="8"/>
      <c r="O47" s="8" t="n">
        <f aca="false">(J47-M47-surface_margin)/(scaling_factor*(SQRT(K47^2+L47^2+sigma_pa^2)))</f>
        <v>3.58592464505427</v>
      </c>
    </row>
    <row r="48" customFormat="false" ht="15" hidden="false" customHeight="false" outlineLevel="0" collapsed="false">
      <c r="A48" s="0" t="n">
        <v>2190</v>
      </c>
      <c r="B48" s="8" t="n">
        <v>1844.63</v>
      </c>
      <c r="C48" s="8" t="n">
        <v>-700.43</v>
      </c>
      <c r="D48" s="8" t="n">
        <v>0</v>
      </c>
      <c r="E48" s="8" t="n">
        <v>2199.83</v>
      </c>
      <c r="F48" s="8" t="n">
        <v>1799.58</v>
      </c>
      <c r="G48" s="8" t="n">
        <v>-740.7</v>
      </c>
      <c r="H48" s="8" t="n">
        <v>36.43</v>
      </c>
      <c r="I48" s="8" t="n">
        <v>137.867</v>
      </c>
      <c r="J48" s="8" t="n">
        <v>70.56</v>
      </c>
      <c r="K48" s="9" t="n">
        <v>4.44</v>
      </c>
      <c r="L48" s="9" t="n">
        <v>4.85</v>
      </c>
      <c r="M48" s="10" t="n">
        <f aca="false">((ref_diam+offset_diam)/2)/(12*3.281)</f>
        <v>0.761962816214569</v>
      </c>
      <c r="N48" s="8"/>
      <c r="O48" s="8" t="n">
        <f aca="false">(J48-M48-surface_margin)/(scaling_factor*(SQRT(K48^2+L48^2+sigma_pa^2)))</f>
        <v>3.01112832799136</v>
      </c>
    </row>
    <row r="49" customFormat="false" ht="15" hidden="false" customHeight="false" outlineLevel="0" collapsed="false">
      <c r="A49" s="0" t="n">
        <v>2220</v>
      </c>
      <c r="B49" s="8" t="n">
        <v>1849.66</v>
      </c>
      <c r="C49" s="8" t="n">
        <v>-730</v>
      </c>
      <c r="D49" s="8" t="n">
        <v>0</v>
      </c>
      <c r="E49" s="8" t="n">
        <v>2226.32</v>
      </c>
      <c r="F49" s="8" t="n">
        <v>1811.19</v>
      </c>
      <c r="G49" s="8" t="n">
        <v>-762.45</v>
      </c>
      <c r="H49" s="8" t="n">
        <v>26.75</v>
      </c>
      <c r="I49" s="8" t="n">
        <v>140.504</v>
      </c>
      <c r="J49" s="8" t="n">
        <v>57</v>
      </c>
      <c r="K49" s="9" t="n">
        <v>4.38</v>
      </c>
      <c r="L49" s="9" t="n">
        <v>4.83</v>
      </c>
      <c r="M49" s="10" t="n">
        <f aca="false">((ref_diam+offset_diam)/2)/(12*3.281)</f>
        <v>0.761962816214569</v>
      </c>
      <c r="N49" s="8"/>
      <c r="O49" s="8" t="n">
        <f aca="false">(J49-M49-surface_margin)/(scaling_factor*(SQRT(K49^2+L49^2+sigma_pa^2)))</f>
        <v>2.4440133452916</v>
      </c>
    </row>
    <row r="50" customFormat="false" ht="15" hidden="false" customHeight="false" outlineLevel="0" collapsed="false">
      <c r="A50" s="0" t="n">
        <v>2250</v>
      </c>
      <c r="B50" s="8" t="n">
        <v>1853.67</v>
      </c>
      <c r="C50" s="8" t="n">
        <v>-759.73</v>
      </c>
      <c r="D50" s="8" t="n">
        <v>0</v>
      </c>
      <c r="E50" s="8" t="n">
        <v>2252.49</v>
      </c>
      <c r="F50" s="8" t="n">
        <v>1822.66</v>
      </c>
      <c r="G50" s="8" t="n">
        <v>-783.93</v>
      </c>
      <c r="H50" s="8" t="n">
        <v>17.18</v>
      </c>
      <c r="I50" s="8" t="n">
        <v>144.633</v>
      </c>
      <c r="J50" s="8" t="n">
        <v>42.92</v>
      </c>
      <c r="K50" s="9" t="n">
        <v>4.22</v>
      </c>
      <c r="L50" s="9" t="n">
        <v>4.71</v>
      </c>
      <c r="M50" s="10" t="n">
        <f aca="false">((ref_diam+offset_diam)/2)/(12*3.281)</f>
        <v>0.761962816214569</v>
      </c>
      <c r="N50" s="8"/>
      <c r="O50" s="8" t="n">
        <f aca="false">(J50-M50-surface_margin)/(scaling_factor*(SQRT(K50^2+L50^2+sigma_pa^2)))</f>
        <v>1.88524734887643</v>
      </c>
    </row>
    <row r="51" customFormat="false" ht="15" hidden="false" customHeight="false" outlineLevel="0" collapsed="false">
      <c r="A51" s="0" t="n">
        <v>2280</v>
      </c>
      <c r="B51" s="8" t="n">
        <v>1856.72</v>
      </c>
      <c r="C51" s="8" t="n">
        <v>-789.57</v>
      </c>
      <c r="D51" s="8" t="n">
        <v>0</v>
      </c>
      <c r="E51" s="8" t="n">
        <v>2278.33</v>
      </c>
      <c r="F51" s="8" t="n">
        <v>1833.99</v>
      </c>
      <c r="G51" s="8" t="n">
        <v>-805.15</v>
      </c>
      <c r="H51" s="8" t="n">
        <v>7.73</v>
      </c>
      <c r="I51" s="8" t="n">
        <v>153.6</v>
      </c>
      <c r="J51" s="8" t="n">
        <v>28.62</v>
      </c>
      <c r="K51" s="9" t="n">
        <v>3.83</v>
      </c>
      <c r="L51" s="9" t="n">
        <v>4.36</v>
      </c>
      <c r="M51" s="10" t="n">
        <f aca="false">((ref_diam+offset_diam)/2)/(12*3.281)</f>
        <v>0.761962816214569</v>
      </c>
      <c r="N51" s="8"/>
      <c r="O51" s="8" t="n">
        <f aca="false">(J51-M51-surface_margin)/(scaling_factor*(SQRT(K51^2+L51^2+sigma_pa^2)))</f>
        <v>1.35175476020996</v>
      </c>
    </row>
    <row r="52" customFormat="false" ht="15" hidden="false" customHeight="false" outlineLevel="0" collapsed="false">
      <c r="A52" s="0" t="n">
        <v>2310</v>
      </c>
      <c r="B52" s="8" t="n">
        <v>1859.33</v>
      </c>
      <c r="C52" s="8" t="n">
        <v>-819.46</v>
      </c>
      <c r="D52" s="8" t="n">
        <v>0</v>
      </c>
      <c r="E52" s="8" t="n">
        <v>2304.02</v>
      </c>
      <c r="F52" s="8" t="n">
        <v>1845.25</v>
      </c>
      <c r="G52" s="8" t="n">
        <v>-826.24</v>
      </c>
      <c r="H52" s="8" t="n">
        <v>-1.66</v>
      </c>
      <c r="I52" s="8" t="n">
        <v>193.729</v>
      </c>
      <c r="J52" s="8" t="n">
        <v>15.72</v>
      </c>
      <c r="K52" s="9" t="n">
        <v>3.46</v>
      </c>
      <c r="L52" s="9" t="n">
        <v>3.82</v>
      </c>
      <c r="M52" s="10" t="n">
        <f aca="false">((ref_diam+offset_diam)/2)/(12*3.281)</f>
        <v>0.761962816214569</v>
      </c>
      <c r="N52" s="8"/>
      <c r="O52" s="8" t="n">
        <f aca="false">(J52-M52-surface_margin)/(scaling_factor*(SQRT(K52^2+L52^2+sigma_pa^2)))</f>
        <v>0.808773610457957</v>
      </c>
    </row>
    <row r="53" customFormat="false" ht="15" hidden="false" customHeight="false" outlineLevel="0" collapsed="false">
      <c r="A53" s="0" t="n">
        <v>2340</v>
      </c>
      <c r="B53" s="8" t="n">
        <v>1861.95</v>
      </c>
      <c r="C53" s="8" t="n">
        <v>-849.34</v>
      </c>
      <c r="D53" s="8" t="n">
        <v>0</v>
      </c>
      <c r="E53" s="8" t="n">
        <v>2329.7</v>
      </c>
      <c r="F53" s="8" t="n">
        <v>1856.51</v>
      </c>
      <c r="G53" s="8" t="n">
        <v>-847.33</v>
      </c>
      <c r="H53" s="8" t="n">
        <v>-11.05</v>
      </c>
      <c r="I53" s="8" t="n">
        <v>280.333</v>
      </c>
      <c r="J53" s="8" t="n">
        <v>12.48</v>
      </c>
      <c r="K53" s="9" t="n">
        <v>7.48</v>
      </c>
      <c r="L53" s="9" t="n">
        <v>7.39</v>
      </c>
      <c r="M53" s="10" t="n">
        <f aca="false">((ref_diam+offset_diam)/2)/(12*3.281)</f>
        <v>0.761962816214569</v>
      </c>
      <c r="N53" s="8"/>
      <c r="O53" s="8" t="n">
        <f aca="false">(J53-M53-surface_margin)/(scaling_factor*(SQRT(K53^2+L53^2+sigma_pa^2)))</f>
        <v>0.309905320379799</v>
      </c>
    </row>
    <row r="54" customFormat="false" ht="15" hidden="false" customHeight="false" outlineLevel="0" collapsed="false">
      <c r="A54" s="0" t="n">
        <v>2370</v>
      </c>
      <c r="B54" s="8" t="n">
        <v>1864.56</v>
      </c>
      <c r="C54" s="8" t="n">
        <v>-879.23</v>
      </c>
      <c r="D54" s="8" t="n">
        <v>0</v>
      </c>
      <c r="E54" s="8" t="n">
        <v>2355.39</v>
      </c>
      <c r="F54" s="8" t="n">
        <v>1867.77</v>
      </c>
      <c r="G54" s="8" t="n">
        <v>-868.42</v>
      </c>
      <c r="H54" s="8" t="n">
        <v>-20.44</v>
      </c>
      <c r="I54" s="8" t="n">
        <v>297.877</v>
      </c>
      <c r="J54" s="8" t="n">
        <v>23.34</v>
      </c>
      <c r="K54" s="9" t="n">
        <v>7.69</v>
      </c>
      <c r="L54" s="9" t="n">
        <v>7.86</v>
      </c>
      <c r="M54" s="10" t="n">
        <f aca="false">((ref_diam+offset_diam)/2)/(12*3.281)</f>
        <v>0.761962816214569</v>
      </c>
      <c r="N54" s="8"/>
      <c r="O54" s="8" t="n">
        <f aca="false">(J54-M54-surface_margin)/(scaling_factor*(SQRT(K54^2+L54^2+sigma_pa^2)))</f>
        <v>0.578254514841447</v>
      </c>
    </row>
    <row r="55" customFormat="false" ht="15" hidden="false" customHeight="false" outlineLevel="0" collapsed="false">
      <c r="A55" s="0" t="n">
        <v>2400</v>
      </c>
      <c r="B55" s="8" t="n">
        <v>1867.18</v>
      </c>
      <c r="C55" s="8" t="n">
        <v>-909.12</v>
      </c>
      <c r="D55" s="8" t="n">
        <v>0</v>
      </c>
      <c r="E55" s="8" t="n">
        <v>2381.07</v>
      </c>
      <c r="F55" s="8" t="n">
        <v>1879.03</v>
      </c>
      <c r="G55" s="8" t="n">
        <v>-889.51</v>
      </c>
      <c r="H55" s="8" t="n">
        <v>-29.83</v>
      </c>
      <c r="I55" s="8" t="n">
        <v>303.319</v>
      </c>
      <c r="J55" s="8" t="n">
        <v>37.61</v>
      </c>
      <c r="K55" s="9" t="n">
        <v>7.36</v>
      </c>
      <c r="L55" s="9" t="n">
        <v>7.65</v>
      </c>
      <c r="M55" s="10" t="n">
        <f aca="false">((ref_diam+offset_diam)/2)/(12*3.281)</f>
        <v>0.761962816214569</v>
      </c>
      <c r="N55" s="8"/>
      <c r="O55" s="8" t="n">
        <f aca="false">(J55-M55-surface_margin)/(scaling_factor*(SQRT(K55^2+L55^2+sigma_pa^2)))</f>
        <v>0.982580372049859</v>
      </c>
    </row>
    <row r="56" customFormat="false" ht="15" hidden="false" customHeight="false" outlineLevel="0" collapsed="false">
      <c r="A56" s="0" t="n">
        <v>2430</v>
      </c>
      <c r="B56" s="8" t="n">
        <v>1869.79</v>
      </c>
      <c r="C56" s="8" t="n">
        <v>-939</v>
      </c>
      <c r="D56" s="8" t="n">
        <v>0</v>
      </c>
      <c r="E56" s="8" t="n">
        <v>2406.76</v>
      </c>
      <c r="F56" s="8" t="n">
        <v>1890.29</v>
      </c>
      <c r="G56" s="8" t="n">
        <v>-910.6</v>
      </c>
      <c r="H56" s="8" t="n">
        <v>-39.22</v>
      </c>
      <c r="I56" s="8" t="n">
        <v>305.914</v>
      </c>
      <c r="J56" s="8" t="n">
        <v>52.58</v>
      </c>
      <c r="K56" s="9" t="n">
        <v>7.25</v>
      </c>
      <c r="L56" s="9" t="n">
        <v>7.6</v>
      </c>
      <c r="M56" s="10" t="n">
        <f aca="false">((ref_diam+offset_diam)/2)/(12*3.281)</f>
        <v>0.761962816214569</v>
      </c>
      <c r="N56" s="8"/>
      <c r="O56" s="8" t="n">
        <f aca="false">(J56-M56-surface_margin)/(scaling_factor*(SQRT(K56^2+L56^2+sigma_pa^2)))</f>
        <v>1.39980551236151</v>
      </c>
    </row>
    <row r="57" customFormat="false" ht="15" hidden="false" customHeight="false" outlineLevel="0" collapsed="false">
      <c r="A57" s="0" t="n">
        <v>2460</v>
      </c>
      <c r="B57" s="8" t="n">
        <v>1872.41</v>
      </c>
      <c r="C57" s="8" t="n">
        <v>-968.89</v>
      </c>
      <c r="D57" s="8" t="n">
        <v>0</v>
      </c>
      <c r="E57" s="8" t="n">
        <v>2430</v>
      </c>
      <c r="F57" s="8" t="n">
        <v>1900.48</v>
      </c>
      <c r="G57" s="8" t="n">
        <v>-929.68</v>
      </c>
      <c r="H57" s="8" t="n">
        <v>-47.71</v>
      </c>
      <c r="I57" s="8" t="n">
        <v>309.409</v>
      </c>
      <c r="J57" s="8" t="n">
        <v>67.83</v>
      </c>
      <c r="K57" s="9" t="n">
        <v>7.14</v>
      </c>
      <c r="L57" s="9" t="n">
        <v>7.55</v>
      </c>
      <c r="M57" s="10" t="n">
        <f aca="false">((ref_diam+offset_diam)/2)/(12*3.281)</f>
        <v>0.761962816214569</v>
      </c>
      <c r="N57" s="8"/>
      <c r="O57" s="8" t="n">
        <f aca="false">(J57-M57-surface_margin)/(scaling_factor*(SQRT(K57^2+L57^2+sigma_pa^2)))</f>
        <v>1.83367566892462</v>
      </c>
    </row>
    <row r="58" customFormat="false" ht="15" hidden="false" customHeight="false" outlineLevel="0" collapsed="false">
      <c r="A58" s="0" t="n">
        <v>2490</v>
      </c>
      <c r="B58" s="8" t="n">
        <v>1875.02</v>
      </c>
      <c r="C58" s="8" t="n">
        <v>-998.77</v>
      </c>
      <c r="D58" s="8" t="n">
        <v>0</v>
      </c>
      <c r="E58" s="8" t="n">
        <v>2430</v>
      </c>
      <c r="F58" s="8" t="n">
        <v>1900.48</v>
      </c>
      <c r="G58" s="8" t="n">
        <v>-929.68</v>
      </c>
      <c r="H58" s="8" t="n">
        <v>-47.71</v>
      </c>
      <c r="I58" s="8" t="n">
        <v>325.371</v>
      </c>
      <c r="J58" s="8" t="n">
        <v>87.74</v>
      </c>
      <c r="K58" s="9" t="n">
        <v>5.95</v>
      </c>
      <c r="L58" s="9" t="n">
        <v>6.56</v>
      </c>
      <c r="M58" s="10" t="n">
        <f aca="false">((ref_diam+offset_diam)/2)/(12*3.281)</f>
        <v>0.761962816214569</v>
      </c>
      <c r="N58" s="8"/>
      <c r="O58" s="8" t="n">
        <f aca="false">(J58-M58-surface_margin)/(scaling_factor*(SQRT(K58^2+L58^2+sigma_pa^2)))</f>
        <v>2.79184956759343</v>
      </c>
    </row>
    <row r="59" customFormat="false" ht="15" hidden="false" customHeight="false" outlineLevel="0" collapsed="false">
      <c r="A59" s="0" t="n">
        <v>2520</v>
      </c>
      <c r="B59" s="8" t="n">
        <v>1877.64</v>
      </c>
      <c r="C59" s="8" t="n">
        <v>-1028.66</v>
      </c>
      <c r="D59" s="8" t="n">
        <v>0</v>
      </c>
      <c r="E59" s="8" t="n">
        <v>2430</v>
      </c>
      <c r="F59" s="8" t="n">
        <v>1900.48</v>
      </c>
      <c r="G59" s="8" t="n">
        <v>-929.68</v>
      </c>
      <c r="H59" s="8" t="n">
        <v>-47.71</v>
      </c>
      <c r="I59" s="8" t="n">
        <v>334.263</v>
      </c>
      <c r="J59" s="8" t="n">
        <v>112.22</v>
      </c>
      <c r="K59" s="9" t="n">
        <v>5.05</v>
      </c>
      <c r="L59" s="9" t="n">
        <v>5.77</v>
      </c>
      <c r="M59" s="10" t="n">
        <f aca="false">((ref_diam+offset_diam)/2)/(12*3.281)</f>
        <v>0.761962816214569</v>
      </c>
      <c r="N59" s="8"/>
      <c r="O59" s="8" t="n">
        <f aca="false">(J59-M59-surface_margin)/(scaling_factor*(SQRT(K59^2+L59^2+sigma_pa^2)))</f>
        <v>4.1331369010922</v>
      </c>
    </row>
    <row r="60" customFormat="false" ht="15" hidden="false" customHeight="false" outlineLevel="0" collapsed="false">
      <c r="A60" s="0" t="n">
        <v>2550</v>
      </c>
      <c r="B60" s="8" t="n">
        <v>1880.25</v>
      </c>
      <c r="C60" s="8" t="n">
        <v>-1058.55</v>
      </c>
      <c r="D60" s="8" t="n">
        <v>0</v>
      </c>
      <c r="E60" s="8" t="n">
        <v>2430</v>
      </c>
      <c r="F60" s="8" t="n">
        <v>1900.48</v>
      </c>
      <c r="G60" s="8" t="n">
        <v>-929.68</v>
      </c>
      <c r="H60" s="8" t="n">
        <v>-47.71</v>
      </c>
      <c r="I60" s="8" t="n">
        <v>339.682</v>
      </c>
      <c r="J60" s="8" t="n">
        <v>138.89</v>
      </c>
      <c r="K60" s="9" t="n">
        <v>4.43</v>
      </c>
      <c r="L60" s="9" t="n">
        <v>5.22</v>
      </c>
      <c r="M60" s="10" t="n">
        <f aca="false">((ref_diam+offset_diam)/2)/(12*3.281)</f>
        <v>0.761962816214569</v>
      </c>
      <c r="N60" s="8"/>
      <c r="O60" s="8" t="n">
        <f aca="false">(J60-M60-surface_margin)/(scaling_factor*(SQRT(K60^2+L60^2+sigma_pa^2)))</f>
        <v>5.73656183165784</v>
      </c>
    </row>
    <row r="61" customFormat="false" ht="15" hidden="false" customHeight="false" outlineLevel="0" collapsed="false">
      <c r="A61" s="0" t="n">
        <v>2580</v>
      </c>
      <c r="B61" s="8" t="n">
        <v>1882.87</v>
      </c>
      <c r="C61" s="8" t="n">
        <v>-1088.43</v>
      </c>
      <c r="D61" s="8" t="n">
        <v>0</v>
      </c>
      <c r="E61" s="8" t="n">
        <v>2430</v>
      </c>
      <c r="F61" s="8" t="n">
        <v>1900.48</v>
      </c>
      <c r="G61" s="8" t="n">
        <v>-929.68</v>
      </c>
      <c r="H61" s="8" t="n">
        <v>-47.71</v>
      </c>
      <c r="I61" s="8" t="n">
        <v>343.271</v>
      </c>
      <c r="J61" s="8" t="n">
        <v>166.7</v>
      </c>
      <c r="K61" s="9" t="n">
        <v>4.02</v>
      </c>
      <c r="L61" s="9" t="n">
        <v>4.84</v>
      </c>
      <c r="M61" s="10" t="n">
        <f aca="false">((ref_diam+offset_diam)/2)/(12*3.281)</f>
        <v>0.761962816214569</v>
      </c>
      <c r="N61" s="8"/>
      <c r="O61" s="8" t="n">
        <f aca="false">(J61-M61-surface_margin)/(scaling_factor*(SQRT(K61^2+L61^2+sigma_pa^2)))</f>
        <v>7.49815077782883</v>
      </c>
    </row>
    <row r="62" customFormat="false" ht="15" hidden="false" customHeight="false" outlineLevel="0" collapsed="false">
      <c r="A62" s="0" t="n">
        <v>2610</v>
      </c>
      <c r="B62" s="8" t="n">
        <v>1885.48</v>
      </c>
      <c r="C62" s="8" t="n">
        <v>-1118.32</v>
      </c>
      <c r="D62" s="8" t="n">
        <v>0</v>
      </c>
      <c r="E62" s="8" t="n">
        <v>2430</v>
      </c>
      <c r="F62" s="8" t="n">
        <v>1900.48</v>
      </c>
      <c r="G62" s="8" t="n">
        <v>-929.68</v>
      </c>
      <c r="H62" s="8" t="n">
        <v>-47.71</v>
      </c>
      <c r="I62" s="8" t="n">
        <v>345.805</v>
      </c>
      <c r="J62" s="8" t="n">
        <v>195.15</v>
      </c>
      <c r="K62" s="9" t="n">
        <v>3.72</v>
      </c>
      <c r="L62" s="9" t="n">
        <v>4.57</v>
      </c>
      <c r="M62" s="10" t="n">
        <f aca="false">((ref_diam+offset_diam)/2)/(12*3.281)</f>
        <v>0.761962816214569</v>
      </c>
      <c r="N62" s="8"/>
      <c r="O62" s="8" t="n">
        <f aca="false">(J62-M62-surface_margin)/(scaling_factor*(SQRT(K62^2+L62^2+sigma_pa^2)))</f>
        <v>9.37696763533435</v>
      </c>
    </row>
    <row r="63" customFormat="false" ht="15" hidden="false" customHeight="false" outlineLevel="0" collapsed="false">
      <c r="A63" s="0" t="n">
        <v>2640</v>
      </c>
      <c r="B63" s="8" t="n">
        <v>1888.09</v>
      </c>
      <c r="C63" s="8" t="n">
        <v>-1148.2</v>
      </c>
      <c r="D63" s="8" t="n">
        <v>0</v>
      </c>
      <c r="E63" s="8" t="n">
        <v>2430</v>
      </c>
      <c r="F63" s="8" t="n">
        <v>1900.48</v>
      </c>
      <c r="G63" s="8" t="n">
        <v>-929.68</v>
      </c>
      <c r="H63" s="8" t="n">
        <v>-47.71</v>
      </c>
      <c r="I63" s="8" t="n">
        <v>347.683</v>
      </c>
      <c r="J63" s="8" t="n">
        <v>224.01</v>
      </c>
      <c r="K63" s="9" t="n">
        <v>3.51</v>
      </c>
      <c r="L63" s="9" t="n">
        <v>4.37</v>
      </c>
      <c r="M63" s="10" t="n">
        <f aca="false">((ref_diam+offset_diam)/2)/(12*3.281)</f>
        <v>0.761962816214569</v>
      </c>
      <c r="N63" s="8"/>
      <c r="O63" s="8" t="n">
        <f aca="false">(J63-M63-surface_margin)/(scaling_factor*(SQRT(K63^2+L63^2+sigma_pa^2)))</f>
        <v>11.3196278195461</v>
      </c>
    </row>
    <row r="64" customFormat="false" ht="15" hidden="false" customHeight="false" outlineLevel="0" collapsed="false">
      <c r="A64" s="0" t="n">
        <v>2670</v>
      </c>
      <c r="B64" s="8" t="n">
        <v>1890.71</v>
      </c>
      <c r="C64" s="8" t="n">
        <v>-1178.09</v>
      </c>
      <c r="D64" s="8" t="n">
        <v>0</v>
      </c>
      <c r="E64" s="8" t="n">
        <v>2430</v>
      </c>
      <c r="F64" s="8" t="n">
        <v>1900.48</v>
      </c>
      <c r="G64" s="8" t="n">
        <v>-929.68</v>
      </c>
      <c r="H64" s="8" t="n">
        <v>-47.71</v>
      </c>
      <c r="I64" s="8" t="n">
        <v>349.127</v>
      </c>
      <c r="J64" s="8" t="n">
        <v>253.13</v>
      </c>
      <c r="K64" s="9" t="n">
        <v>3.36</v>
      </c>
      <c r="L64" s="9" t="n">
        <v>4.22</v>
      </c>
      <c r="M64" s="10" t="n">
        <f aca="false">((ref_diam+offset_diam)/2)/(12*3.281)</f>
        <v>0.761962816214569</v>
      </c>
      <c r="N64" s="8"/>
      <c r="O64" s="8" t="n">
        <f aca="false">(J64-M64-surface_margin)/(scaling_factor*(SQRT(K64^2+L64^2+sigma_pa^2)))</f>
        <v>13.2941471036421</v>
      </c>
    </row>
    <row r="65" customFormat="false" ht="15" hidden="false" customHeight="false" outlineLevel="0" collapsed="false">
      <c r="A65" s="0" t="n">
        <v>2700</v>
      </c>
      <c r="B65" s="8" t="n">
        <v>1893.32</v>
      </c>
      <c r="C65" s="8" t="n">
        <v>-1207.97</v>
      </c>
      <c r="D65" s="8" t="n">
        <v>0</v>
      </c>
      <c r="E65" s="8" t="n">
        <v>2430</v>
      </c>
      <c r="F65" s="8" t="n">
        <v>1900.48</v>
      </c>
      <c r="G65" s="8" t="n">
        <v>-929.68</v>
      </c>
      <c r="H65" s="8" t="n">
        <v>-47.71</v>
      </c>
      <c r="I65" s="8" t="n">
        <v>350.271</v>
      </c>
      <c r="J65" s="8" t="n">
        <v>282.44</v>
      </c>
      <c r="K65" s="9" t="n">
        <v>3.24</v>
      </c>
      <c r="L65" s="9" t="n">
        <v>4.1</v>
      </c>
      <c r="M65" s="10" t="n">
        <f aca="false">((ref_diam+offset_diam)/2)/(12*3.281)</f>
        <v>0.761962816214569</v>
      </c>
      <c r="N65" s="8"/>
      <c r="O65" s="8" t="n">
        <f aca="false">(J65-M65-surface_margin)/(scaling_factor*(SQRT(K65^2+L65^2+sigma_pa^2)))</f>
        <v>15.3144518040932</v>
      </c>
    </row>
    <row r="66" customFormat="false" ht="15" hidden="false" customHeight="false" outlineLevel="0" collapsed="false">
      <c r="A66" s="0" t="n">
        <v>2730</v>
      </c>
      <c r="B66" s="8" t="n">
        <v>1895.94</v>
      </c>
      <c r="C66" s="8" t="n">
        <v>-1237.86</v>
      </c>
      <c r="D66" s="8" t="n">
        <v>0</v>
      </c>
      <c r="E66" s="8" t="n">
        <v>2430</v>
      </c>
      <c r="F66" s="8" t="n">
        <v>1900.48</v>
      </c>
      <c r="G66" s="8" t="n">
        <v>-929.68</v>
      </c>
      <c r="H66" s="8" t="n">
        <v>-47.71</v>
      </c>
      <c r="I66" s="8" t="n">
        <v>351.199</v>
      </c>
      <c r="J66" s="8" t="n">
        <v>311.88</v>
      </c>
      <c r="K66" s="9" t="n">
        <v>3.14</v>
      </c>
      <c r="L66" s="9" t="n">
        <v>4.01</v>
      </c>
      <c r="M66" s="10" t="n">
        <f aca="false">((ref_diam+offset_diam)/2)/(12*3.281)</f>
        <v>0.761962816214569</v>
      </c>
      <c r="N66" s="8"/>
      <c r="O66" s="8" t="n">
        <f aca="false">(J66-M66-surface_margin)/(scaling_factor*(SQRT(K66^2+L66^2+sigma_pa^2)))</f>
        <v>17.3529336952252</v>
      </c>
    </row>
    <row r="67" customFormat="false" ht="15" hidden="false" customHeight="false" outlineLevel="0" collapsed="false">
      <c r="A67" s="0" t="n">
        <v>2760</v>
      </c>
      <c r="B67" s="8" t="n">
        <v>1898.55</v>
      </c>
      <c r="C67" s="8" t="n">
        <v>-1267.75</v>
      </c>
      <c r="D67" s="8" t="n">
        <v>0</v>
      </c>
      <c r="E67" s="8" t="n">
        <v>2430</v>
      </c>
      <c r="F67" s="8" t="n">
        <v>1900.48</v>
      </c>
      <c r="G67" s="8" t="n">
        <v>-929.68</v>
      </c>
      <c r="H67" s="8" t="n">
        <v>-47.71</v>
      </c>
      <c r="I67" s="8" t="n">
        <v>351.967</v>
      </c>
      <c r="J67" s="8" t="n">
        <v>341.42</v>
      </c>
      <c r="K67" s="9" t="n">
        <v>3.07</v>
      </c>
      <c r="L67" s="9" t="n">
        <v>3.93</v>
      </c>
      <c r="M67" s="10" t="n">
        <f aca="false">((ref_diam+offset_diam)/2)/(12*3.281)</f>
        <v>0.761962816214569</v>
      </c>
      <c r="N67" s="8"/>
      <c r="O67" s="8" t="n">
        <f aca="false">(J67-M67-surface_margin)/(scaling_factor*(SQRT(K67^2+L67^2+sigma_pa^2)))</f>
        <v>19.402597632617</v>
      </c>
    </row>
    <row r="68" customFormat="false" ht="15" hidden="false" customHeight="false" outlineLevel="0" collapsed="false">
      <c r="A68" s="0" t="n">
        <v>2790</v>
      </c>
      <c r="B68" s="8" t="n">
        <v>1900.91</v>
      </c>
      <c r="C68" s="8" t="n">
        <v>-1297.65</v>
      </c>
      <c r="D68" s="8" t="n">
        <v>0</v>
      </c>
      <c r="E68" s="8" t="n">
        <v>2430</v>
      </c>
      <c r="F68" s="8" t="n">
        <v>1900.48</v>
      </c>
      <c r="G68" s="8" t="n">
        <v>-929.68</v>
      </c>
      <c r="H68" s="8" t="n">
        <v>-47.71</v>
      </c>
      <c r="I68" s="8" t="n">
        <v>352.612</v>
      </c>
      <c r="J68" s="8" t="n">
        <v>371.05</v>
      </c>
      <c r="K68" s="9" t="n">
        <v>3.02</v>
      </c>
      <c r="L68" s="9" t="n">
        <v>3.87</v>
      </c>
      <c r="M68" s="10" t="n">
        <f aca="false">((ref_diam+offset_diam)/2)/(12*3.281)</f>
        <v>0.761962816214569</v>
      </c>
      <c r="N68" s="8"/>
      <c r="O68" s="8" t="n">
        <f aca="false">(J68-M68-surface_margin)/(scaling_factor*(SQRT(K68^2+L68^2+sigma_pa^2)))</f>
        <v>21.4236879729343</v>
      </c>
    </row>
    <row r="69" customFormat="false" ht="15" hidden="false" customHeight="false" outlineLevel="0" collapsed="false">
      <c r="A69" s="0" t="n">
        <v>2820</v>
      </c>
      <c r="B69" s="8" t="n">
        <v>1902.48</v>
      </c>
      <c r="C69" s="8" t="n">
        <v>-1327.61</v>
      </c>
      <c r="D69" s="8" t="n">
        <v>0</v>
      </c>
      <c r="E69" s="8" t="n">
        <v>2430</v>
      </c>
      <c r="F69" s="8" t="n">
        <v>1900.48</v>
      </c>
      <c r="G69" s="8" t="n">
        <v>-929.68</v>
      </c>
      <c r="H69" s="8" t="n">
        <v>-47.71</v>
      </c>
      <c r="I69" s="8" t="n">
        <v>353.163</v>
      </c>
      <c r="J69" s="8" t="n">
        <v>400.78</v>
      </c>
      <c r="K69" s="9" t="n">
        <v>2.98</v>
      </c>
      <c r="L69" s="9" t="n">
        <v>3.82</v>
      </c>
      <c r="M69" s="10" t="n">
        <f aca="false">((ref_diam+offset_diam)/2)/(12*3.281)</f>
        <v>0.761962816214569</v>
      </c>
      <c r="N69" s="8"/>
      <c r="O69" s="8" t="n">
        <f aca="false">(J69-M69-surface_margin)/(scaling_factor*(SQRT(K69^2+L69^2+sigma_pa^2)))</f>
        <v>23.4478338503076</v>
      </c>
    </row>
    <row r="70" customFormat="false" ht="15" hidden="false" customHeight="false" outlineLevel="0" collapsed="false">
      <c r="A70" s="0" t="n">
        <v>2850</v>
      </c>
      <c r="B70" s="8" t="n">
        <v>1903</v>
      </c>
      <c r="C70" s="8" t="n">
        <v>-1357.6</v>
      </c>
      <c r="D70" s="8" t="n">
        <v>0</v>
      </c>
      <c r="E70" s="8" t="n">
        <v>2430</v>
      </c>
      <c r="F70" s="8" t="n">
        <v>1900.48</v>
      </c>
      <c r="G70" s="8" t="n">
        <v>-929.68</v>
      </c>
      <c r="H70" s="8" t="n">
        <v>-47.71</v>
      </c>
      <c r="I70" s="8" t="n">
        <v>353.638</v>
      </c>
      <c r="J70" s="8" t="n">
        <v>430.58</v>
      </c>
      <c r="K70" s="9" t="n">
        <v>2.95</v>
      </c>
      <c r="L70" s="9" t="n">
        <v>3.79</v>
      </c>
      <c r="M70" s="10" t="n">
        <f aca="false">((ref_diam+offset_diam)/2)/(12*3.281)</f>
        <v>0.761962816214569</v>
      </c>
      <c r="N70" s="8"/>
      <c r="O70" s="8" t="n">
        <f aca="false">(J70-M70-surface_margin)/(scaling_factor*(SQRT(K70^2+L70^2+sigma_pa^2)))</f>
        <v>25.4144520659412</v>
      </c>
    </row>
    <row r="71" customFormat="false" ht="15" hidden="false" customHeight="false" outlineLevel="0" collapsed="false">
      <c r="A71" s="0" t="n">
        <v>2880</v>
      </c>
      <c r="B71" s="8" t="n">
        <v>1903</v>
      </c>
      <c r="C71" s="8" t="n">
        <v>-1387.6</v>
      </c>
      <c r="D71" s="8" t="n">
        <v>0</v>
      </c>
      <c r="E71" s="8" t="n">
        <v>2430</v>
      </c>
      <c r="F71" s="8" t="n">
        <v>1900.48</v>
      </c>
      <c r="G71" s="8" t="n">
        <v>-929.68</v>
      </c>
      <c r="H71" s="8" t="n">
        <v>-47.71</v>
      </c>
      <c r="I71" s="8" t="n">
        <v>354.052</v>
      </c>
      <c r="J71" s="8" t="n">
        <v>460.41</v>
      </c>
      <c r="K71" s="9" t="n">
        <v>2.93</v>
      </c>
      <c r="L71" s="9" t="n">
        <v>3.76</v>
      </c>
      <c r="M71" s="10" t="n">
        <f aca="false">((ref_diam+offset_diam)/2)/(12*3.281)</f>
        <v>0.761962816214569</v>
      </c>
      <c r="N71" s="8"/>
      <c r="O71" s="8" t="n">
        <f aca="false">(J71-M71-surface_margin)/(scaling_factor*(SQRT(K71^2+L71^2+sigma_pa^2)))</f>
        <v>27.3822852610068</v>
      </c>
    </row>
    <row r="72" customFormat="false" ht="15" hidden="false" customHeight="false" outlineLevel="0" collapsed="false">
      <c r="A72" s="0" t="n">
        <v>2910</v>
      </c>
      <c r="B72" s="8" t="n">
        <v>1903</v>
      </c>
      <c r="C72" s="8" t="n">
        <v>-1417.6</v>
      </c>
      <c r="D72" s="8" t="n">
        <v>0</v>
      </c>
      <c r="E72" s="8" t="n">
        <v>2430</v>
      </c>
      <c r="F72" s="8" t="n">
        <v>1900.48</v>
      </c>
      <c r="G72" s="8" t="n">
        <v>-929.68</v>
      </c>
      <c r="H72" s="8" t="n">
        <v>-47.71</v>
      </c>
      <c r="I72" s="8" t="n">
        <v>354.415</v>
      </c>
      <c r="J72" s="8" t="n">
        <v>490.25</v>
      </c>
      <c r="K72" s="9" t="n">
        <v>2.91</v>
      </c>
      <c r="L72" s="9" t="n">
        <v>3.73</v>
      </c>
      <c r="M72" s="10" t="n">
        <f aca="false">((ref_diam+offset_diam)/2)/(12*3.281)</f>
        <v>0.761962816214569</v>
      </c>
      <c r="N72" s="8"/>
      <c r="O72" s="8" t="n">
        <f aca="false">(J72-M72-surface_margin)/(scaling_factor*(SQRT(K72^2+L72^2+sigma_pa^2)))</f>
        <v>29.3802787158185</v>
      </c>
    </row>
    <row r="73" customFormat="false" ht="15" hidden="false" customHeight="false" outlineLevel="0" collapsed="false">
      <c r="A73" s="0" t="n">
        <v>2940</v>
      </c>
      <c r="B73" s="8" t="n">
        <v>1903</v>
      </c>
      <c r="C73" s="8" t="n">
        <v>-1447.6</v>
      </c>
      <c r="D73" s="8" t="n">
        <v>0</v>
      </c>
      <c r="E73" s="8" t="n">
        <v>2430</v>
      </c>
      <c r="F73" s="8" t="n">
        <v>1900.48</v>
      </c>
      <c r="G73" s="8" t="n">
        <v>-929.68</v>
      </c>
      <c r="H73" s="8" t="n">
        <v>-47.71</v>
      </c>
      <c r="I73" s="8" t="n">
        <v>354.737</v>
      </c>
      <c r="J73" s="8" t="n">
        <v>520.12</v>
      </c>
      <c r="K73" s="9" t="n">
        <v>2.9</v>
      </c>
      <c r="L73" s="9" t="n">
        <v>3.71</v>
      </c>
      <c r="M73" s="10" t="n">
        <f aca="false">((ref_diam+offset_diam)/2)/(12*3.281)</f>
        <v>0.761962816214569</v>
      </c>
      <c r="O73" s="8" t="n">
        <f aca="false">(J73-M73-surface_margin)/(scaling_factor*(SQRT(K73^2+L73^2+sigma_pa^2)))</f>
        <v>31.3177364486183</v>
      </c>
    </row>
  </sheetData>
  <sheetProtection sheet="true" password="dd1b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33</v>
      </c>
      <c r="B1" s="0" t="s">
        <v>129</v>
      </c>
    </row>
    <row r="2" customFormat="false" ht="15" hidden="false" customHeight="false" outlineLevel="0" collapsed="false">
      <c r="A2" s="0" t="s">
        <v>130</v>
      </c>
      <c r="B2" s="0" t="s">
        <v>131</v>
      </c>
    </row>
    <row r="4" customFormat="false" ht="15" hidden="false" customHeight="false" outlineLevel="0" collapsed="false">
      <c r="A4" s="0" t="s">
        <v>35</v>
      </c>
    </row>
    <row r="5" customFormat="false" ht="15" hidden="false" customHeight="false" outlineLevel="0" collapsed="false">
      <c r="A5" s="0" t="s">
        <v>37</v>
      </c>
      <c r="B5" s="0" t="s">
        <v>38</v>
      </c>
    </row>
    <row r="6" customFormat="false" ht="15" hidden="false" customHeight="false" outlineLevel="0" collapsed="false">
      <c r="A6" s="0" t="s">
        <v>42</v>
      </c>
      <c r="B6" s="0" t="s">
        <v>43</v>
      </c>
    </row>
    <row r="7" customFormat="false" ht="15" hidden="false" customHeight="false" outlineLevel="0" collapsed="false">
      <c r="A7" s="0" t="s">
        <v>46</v>
      </c>
      <c r="B7" s="0" t="n">
        <v>0.9996</v>
      </c>
    </row>
    <row r="8" customFormat="false" ht="15" hidden="false" customHeight="false" outlineLevel="0" collapsed="false">
      <c r="A8" s="0" t="s">
        <v>49</v>
      </c>
      <c r="B8" s="0" t="s">
        <v>132</v>
      </c>
    </row>
    <row r="10" customFormat="false" ht="15" hidden="false" customHeight="false" outlineLevel="0" collapsed="false">
      <c r="A10" s="0" t="s">
        <v>56</v>
      </c>
      <c r="B10" s="0" t="s">
        <v>57</v>
      </c>
      <c r="C10" s="0" t="s">
        <v>58</v>
      </c>
      <c r="D10" s="0" t="s">
        <v>59</v>
      </c>
      <c r="E10" s="0" t="s">
        <v>60</v>
      </c>
      <c r="F10" s="0" t="s">
        <v>61</v>
      </c>
      <c r="G10" s="0" t="s">
        <v>62</v>
      </c>
    </row>
    <row r="11" customFormat="false" ht="15" hidden="false" customHeight="false" outlineLevel="0" collapsed="false">
      <c r="A11" s="0" t="s">
        <v>66</v>
      </c>
      <c r="B11" s="0" t="s">
        <v>63</v>
      </c>
      <c r="C11" s="0" t="s">
        <v>63</v>
      </c>
      <c r="D11" s="0" t="s">
        <v>63</v>
      </c>
      <c r="E11" s="0" t="s">
        <v>63</v>
      </c>
      <c r="F11" s="0" t="s">
        <v>66</v>
      </c>
      <c r="G11" s="0" t="s">
        <v>66</v>
      </c>
    </row>
    <row r="12" customFormat="false" ht="15" hidden="false" customHeight="false" outlineLevel="0" collapsed="false">
      <c r="A12" s="0" t="s">
        <v>133</v>
      </c>
      <c r="B12" s="0" t="n">
        <v>-1400</v>
      </c>
      <c r="C12" s="0" t="n">
        <v>-1000</v>
      </c>
      <c r="D12" s="0" t="n">
        <v>499000.4</v>
      </c>
      <c r="E12" s="0" t="n">
        <v>6650167.27</v>
      </c>
      <c r="F12" s="0" t="s">
        <v>134</v>
      </c>
      <c r="G12" s="0" t="s">
        <v>135</v>
      </c>
    </row>
    <row r="15" customFormat="false" ht="15" hidden="false" customHeight="false" outlineLevel="0" collapsed="false">
      <c r="B15" s="0" t="s">
        <v>67</v>
      </c>
      <c r="C15" s="0" t="s">
        <v>68</v>
      </c>
      <c r="D15" s="0" t="s">
        <v>69</v>
      </c>
      <c r="E15" s="0" t="s">
        <v>70</v>
      </c>
      <c r="F15" s="0" t="s">
        <v>71</v>
      </c>
      <c r="G15" s="0" t="s">
        <v>72</v>
      </c>
      <c r="H15" s="0" t="s">
        <v>73</v>
      </c>
      <c r="I15" s="0" t="s">
        <v>74</v>
      </c>
      <c r="J15" s="0" t="s">
        <v>75</v>
      </c>
    </row>
    <row r="16" customFormat="false" ht="15" hidden="false" customHeight="false" outlineLevel="0" collapsed="false">
      <c r="B16" s="0" t="s">
        <v>63</v>
      </c>
      <c r="C16" s="0" t="s">
        <v>76</v>
      </c>
      <c r="D16" s="0" t="s">
        <v>76</v>
      </c>
      <c r="E16" s="0" t="s">
        <v>63</v>
      </c>
      <c r="F16" s="0" t="s">
        <v>63</v>
      </c>
      <c r="G16" s="0" t="s">
        <v>63</v>
      </c>
    </row>
    <row r="17" customFormat="false" ht="15" hidden="false" customHeight="false" outlineLevel="0" collapsed="false">
      <c r="B17" s="0" t="n">
        <v>0</v>
      </c>
      <c r="C17" s="8" t="n">
        <v>0</v>
      </c>
      <c r="D17" s="8" t="n">
        <v>90</v>
      </c>
      <c r="E17" s="8" t="n">
        <v>0</v>
      </c>
      <c r="F17" s="8" t="n">
        <v>-1400</v>
      </c>
      <c r="G17" s="8" t="n">
        <v>-1000</v>
      </c>
      <c r="H17" s="9" t="n">
        <v>0</v>
      </c>
      <c r="I17" s="9" t="n">
        <v>0</v>
      </c>
      <c r="J17" s="9" t="n">
        <v>0</v>
      </c>
    </row>
    <row r="18" customFormat="false" ht="15" hidden="false" customHeight="false" outlineLevel="0" collapsed="false">
      <c r="B18" s="0" t="n">
        <v>1</v>
      </c>
      <c r="C18" s="8" t="n">
        <v>0</v>
      </c>
      <c r="D18" s="8" t="n">
        <v>90</v>
      </c>
      <c r="E18" s="8" t="n">
        <v>1</v>
      </c>
      <c r="F18" s="8" t="n">
        <v>-1400</v>
      </c>
      <c r="G18" s="8" t="n">
        <v>-1000</v>
      </c>
      <c r="H18" s="9" t="n">
        <v>0.0018</v>
      </c>
      <c r="I18" s="9" t="n">
        <v>0.0018</v>
      </c>
      <c r="J18" s="9" t="n">
        <v>0.35</v>
      </c>
    </row>
    <row r="19" customFormat="false" ht="15" hidden="false" customHeight="false" outlineLevel="0" collapsed="false">
      <c r="B19" s="0" t="n">
        <v>30</v>
      </c>
      <c r="C19" s="8" t="n">
        <v>0</v>
      </c>
      <c r="D19" s="8" t="n">
        <v>90</v>
      </c>
      <c r="E19" s="8" t="n">
        <v>30</v>
      </c>
      <c r="F19" s="8" t="n">
        <v>-1400</v>
      </c>
      <c r="G19" s="8" t="n">
        <v>-1000</v>
      </c>
      <c r="H19" s="9" t="n">
        <v>0.0537</v>
      </c>
      <c r="I19" s="9" t="n">
        <v>0.0537</v>
      </c>
      <c r="J19" s="9" t="n">
        <v>0.3504</v>
      </c>
    </row>
    <row r="20" customFormat="false" ht="15" hidden="false" customHeight="false" outlineLevel="0" collapsed="false">
      <c r="B20" s="0" t="n">
        <v>60</v>
      </c>
      <c r="C20" s="8" t="n">
        <v>0</v>
      </c>
      <c r="D20" s="8" t="n">
        <v>90</v>
      </c>
      <c r="E20" s="8" t="n">
        <v>60</v>
      </c>
      <c r="F20" s="8" t="n">
        <v>-1400</v>
      </c>
      <c r="G20" s="8" t="n">
        <v>-1000</v>
      </c>
      <c r="H20" s="9" t="n">
        <v>0.1075</v>
      </c>
      <c r="I20" s="9" t="n">
        <v>0.1075</v>
      </c>
      <c r="J20" s="9" t="n">
        <v>0.3516</v>
      </c>
    </row>
    <row r="21" customFormat="false" ht="15" hidden="false" customHeight="false" outlineLevel="0" collapsed="false">
      <c r="B21" s="0" t="n">
        <v>90</v>
      </c>
      <c r="C21" s="8" t="n">
        <v>0</v>
      </c>
      <c r="D21" s="8" t="n">
        <v>90</v>
      </c>
      <c r="E21" s="8" t="n">
        <v>90</v>
      </c>
      <c r="F21" s="8" t="n">
        <v>-1400</v>
      </c>
      <c r="G21" s="8" t="n">
        <v>-1000</v>
      </c>
      <c r="H21" s="9" t="n">
        <v>0.1613</v>
      </c>
      <c r="I21" s="9" t="n">
        <v>0.1613</v>
      </c>
      <c r="J21" s="9" t="n">
        <v>0.3536</v>
      </c>
    </row>
    <row r="22" customFormat="false" ht="15" hidden="false" customHeight="false" outlineLevel="0" collapsed="false">
      <c r="B22" s="0" t="n">
        <v>120</v>
      </c>
      <c r="C22" s="8" t="n">
        <v>0</v>
      </c>
      <c r="D22" s="8" t="n">
        <v>90</v>
      </c>
      <c r="E22" s="8" t="n">
        <v>120</v>
      </c>
      <c r="F22" s="8" t="n">
        <v>-1400</v>
      </c>
      <c r="G22" s="8" t="n">
        <v>-1000</v>
      </c>
      <c r="H22" s="9" t="n">
        <v>0.215</v>
      </c>
      <c r="I22" s="9" t="n">
        <v>0.215</v>
      </c>
      <c r="J22" s="9" t="n">
        <v>0.3564</v>
      </c>
    </row>
    <row r="23" customFormat="false" ht="15" hidden="false" customHeight="false" outlineLevel="0" collapsed="false">
      <c r="B23" s="0" t="n">
        <v>150</v>
      </c>
      <c r="C23" s="8" t="n">
        <v>0</v>
      </c>
      <c r="D23" s="8" t="n">
        <v>90</v>
      </c>
      <c r="E23" s="8" t="n">
        <v>150</v>
      </c>
      <c r="F23" s="8" t="n">
        <v>-1400</v>
      </c>
      <c r="G23" s="8" t="n">
        <v>-1000</v>
      </c>
      <c r="H23" s="9" t="n">
        <v>0.2688</v>
      </c>
      <c r="I23" s="9" t="n">
        <v>0.2688</v>
      </c>
      <c r="J23" s="9" t="n">
        <v>0.36</v>
      </c>
    </row>
    <row r="24" customFormat="false" ht="15" hidden="false" customHeight="false" outlineLevel="0" collapsed="false">
      <c r="B24" s="0" t="n">
        <v>180</v>
      </c>
      <c r="C24" s="8" t="n">
        <v>0</v>
      </c>
      <c r="D24" s="8" t="n">
        <v>90</v>
      </c>
      <c r="E24" s="8" t="n">
        <v>180</v>
      </c>
      <c r="F24" s="8" t="n">
        <v>-1400</v>
      </c>
      <c r="G24" s="8" t="n">
        <v>-1000</v>
      </c>
      <c r="H24" s="9" t="n">
        <v>0.3226</v>
      </c>
      <c r="I24" s="9" t="n">
        <v>0.3226</v>
      </c>
      <c r="J24" s="9" t="n">
        <v>0.3643</v>
      </c>
    </row>
    <row r="25" customFormat="false" ht="15" hidden="false" customHeight="false" outlineLevel="0" collapsed="false">
      <c r="B25" s="0" t="n">
        <v>210</v>
      </c>
      <c r="C25" s="8" t="n">
        <v>0</v>
      </c>
      <c r="D25" s="8" t="n">
        <v>90</v>
      </c>
      <c r="E25" s="8" t="n">
        <v>210</v>
      </c>
      <c r="F25" s="8" t="n">
        <v>-1400</v>
      </c>
      <c r="G25" s="8" t="n">
        <v>-1000</v>
      </c>
      <c r="H25" s="9" t="n">
        <v>0.3763</v>
      </c>
      <c r="I25" s="9" t="n">
        <v>0.3763</v>
      </c>
      <c r="J25" s="9" t="n">
        <v>0.3694</v>
      </c>
    </row>
    <row r="26" customFormat="false" ht="15" hidden="false" customHeight="false" outlineLevel="0" collapsed="false">
      <c r="B26" s="0" t="n">
        <v>240</v>
      </c>
      <c r="C26" s="8" t="n">
        <v>0</v>
      </c>
      <c r="D26" s="8" t="n">
        <v>90</v>
      </c>
      <c r="E26" s="8" t="n">
        <v>240</v>
      </c>
      <c r="F26" s="8" t="n">
        <v>-1400</v>
      </c>
      <c r="G26" s="8" t="n">
        <v>-1000</v>
      </c>
      <c r="H26" s="9" t="n">
        <v>0.4301</v>
      </c>
      <c r="I26" s="9" t="n">
        <v>0.4301</v>
      </c>
      <c r="J26" s="9" t="n">
        <v>0.3752</v>
      </c>
    </row>
    <row r="27" customFormat="false" ht="15" hidden="false" customHeight="false" outlineLevel="0" collapsed="false">
      <c r="B27" s="0" t="n">
        <v>270</v>
      </c>
      <c r="C27" s="8" t="n">
        <v>0</v>
      </c>
      <c r="D27" s="8" t="n">
        <v>90</v>
      </c>
      <c r="E27" s="8" t="n">
        <v>270</v>
      </c>
      <c r="F27" s="8" t="n">
        <v>-1400</v>
      </c>
      <c r="G27" s="8" t="n">
        <v>-1000</v>
      </c>
      <c r="H27" s="9" t="n">
        <v>0.4839</v>
      </c>
      <c r="I27" s="9" t="n">
        <v>0.4839</v>
      </c>
      <c r="J27" s="9" t="n">
        <v>0.3817</v>
      </c>
    </row>
    <row r="28" customFormat="false" ht="15" hidden="false" customHeight="false" outlineLevel="0" collapsed="false">
      <c r="B28" s="0" t="n">
        <v>300</v>
      </c>
      <c r="C28" s="8" t="n">
        <v>0</v>
      </c>
      <c r="D28" s="8" t="n">
        <v>90</v>
      </c>
      <c r="E28" s="8" t="n">
        <v>300</v>
      </c>
      <c r="F28" s="8" t="n">
        <v>-1400</v>
      </c>
      <c r="G28" s="8" t="n">
        <v>-1000</v>
      </c>
      <c r="H28" s="9" t="n">
        <v>0.5377</v>
      </c>
      <c r="I28" s="9" t="n">
        <v>0.5377</v>
      </c>
      <c r="J28" s="9" t="n">
        <v>0.3889</v>
      </c>
    </row>
    <row r="29" customFormat="false" ht="15" hidden="false" customHeight="false" outlineLevel="0" collapsed="false">
      <c r="B29" s="0" t="n">
        <v>330</v>
      </c>
      <c r="C29" s="8" t="n">
        <v>0</v>
      </c>
      <c r="D29" s="8" t="n">
        <v>90</v>
      </c>
      <c r="E29" s="8" t="n">
        <v>330</v>
      </c>
      <c r="F29" s="8" t="n">
        <v>-1400</v>
      </c>
      <c r="G29" s="8" t="n">
        <v>-1000</v>
      </c>
      <c r="H29" s="9" t="n">
        <v>0.5914</v>
      </c>
      <c r="I29" s="9" t="n">
        <v>0.5914</v>
      </c>
      <c r="J29" s="9" t="n">
        <v>0.3967</v>
      </c>
    </row>
    <row r="30" customFormat="false" ht="15" hidden="false" customHeight="false" outlineLevel="0" collapsed="false">
      <c r="B30" s="0" t="n">
        <v>360</v>
      </c>
      <c r="C30" s="8" t="n">
        <v>0</v>
      </c>
      <c r="D30" s="8" t="n">
        <v>90</v>
      </c>
      <c r="E30" s="8" t="n">
        <v>360</v>
      </c>
      <c r="F30" s="8" t="n">
        <v>-1400</v>
      </c>
      <c r="G30" s="8" t="n">
        <v>-1000</v>
      </c>
      <c r="H30" s="9" t="n">
        <v>0.6452</v>
      </c>
      <c r="I30" s="9" t="n">
        <v>0.6452</v>
      </c>
      <c r="J30" s="9" t="n">
        <v>0.4052</v>
      </c>
    </row>
    <row r="31" customFormat="false" ht="15" hidden="false" customHeight="false" outlineLevel="0" collapsed="false">
      <c r="B31" s="0" t="n">
        <v>390</v>
      </c>
      <c r="C31" s="8" t="n">
        <v>0</v>
      </c>
      <c r="D31" s="8" t="n">
        <v>90</v>
      </c>
      <c r="E31" s="8" t="n">
        <v>390</v>
      </c>
      <c r="F31" s="8" t="n">
        <v>-1400</v>
      </c>
      <c r="G31" s="8" t="n">
        <v>-1000</v>
      </c>
      <c r="H31" s="9" t="n">
        <v>0.699</v>
      </c>
      <c r="I31" s="9" t="n">
        <v>0.699</v>
      </c>
      <c r="J31" s="9" t="n">
        <v>0.4143</v>
      </c>
    </row>
    <row r="32" customFormat="false" ht="15" hidden="false" customHeight="false" outlineLevel="0" collapsed="false">
      <c r="B32" s="0" t="n">
        <v>420</v>
      </c>
      <c r="C32" s="8" t="n">
        <v>0</v>
      </c>
      <c r="D32" s="8" t="n">
        <v>90</v>
      </c>
      <c r="E32" s="8" t="n">
        <v>420</v>
      </c>
      <c r="F32" s="8" t="n">
        <v>-1400</v>
      </c>
      <c r="G32" s="8" t="n">
        <v>-1000</v>
      </c>
      <c r="H32" s="9" t="n">
        <v>0.7527</v>
      </c>
      <c r="I32" s="9" t="n">
        <v>0.7527</v>
      </c>
      <c r="J32" s="9" t="n">
        <v>0.424</v>
      </c>
    </row>
    <row r="33" customFormat="false" ht="15" hidden="false" customHeight="false" outlineLevel="0" collapsed="false">
      <c r="B33" s="0" t="n">
        <v>450</v>
      </c>
      <c r="C33" s="8" t="n">
        <v>0</v>
      </c>
      <c r="D33" s="8" t="n">
        <v>90</v>
      </c>
      <c r="E33" s="8" t="n">
        <v>450</v>
      </c>
      <c r="F33" s="8" t="n">
        <v>-1400</v>
      </c>
      <c r="G33" s="8" t="n">
        <v>-1000</v>
      </c>
      <c r="H33" s="9" t="n">
        <v>0.8065</v>
      </c>
      <c r="I33" s="9" t="n">
        <v>0.8065</v>
      </c>
      <c r="J33" s="9" t="n">
        <v>0.4342</v>
      </c>
    </row>
    <row r="34" customFormat="false" ht="15" hidden="false" customHeight="false" outlineLevel="0" collapsed="false">
      <c r="B34" s="0" t="n">
        <v>480</v>
      </c>
      <c r="C34" s="8" t="n">
        <v>0</v>
      </c>
      <c r="D34" s="8" t="n">
        <v>90</v>
      </c>
      <c r="E34" s="8" t="n">
        <v>480</v>
      </c>
      <c r="F34" s="8" t="n">
        <v>-1400</v>
      </c>
      <c r="G34" s="8" t="n">
        <v>-1000</v>
      </c>
      <c r="H34" s="9" t="n">
        <v>0.8603</v>
      </c>
      <c r="I34" s="9" t="n">
        <v>0.8603</v>
      </c>
      <c r="J34" s="9" t="n">
        <v>0.4451</v>
      </c>
    </row>
    <row r="35" customFormat="false" ht="15" hidden="false" customHeight="false" outlineLevel="0" collapsed="false">
      <c r="B35" s="0" t="n">
        <v>510</v>
      </c>
      <c r="C35" s="8" t="n">
        <v>0</v>
      </c>
      <c r="D35" s="8" t="n">
        <v>90</v>
      </c>
      <c r="E35" s="8" t="n">
        <v>510</v>
      </c>
      <c r="F35" s="8" t="n">
        <v>-1400</v>
      </c>
      <c r="G35" s="8" t="n">
        <v>-1000</v>
      </c>
      <c r="H35" s="9" t="n">
        <v>0.9141</v>
      </c>
      <c r="I35" s="9" t="n">
        <v>0.9141</v>
      </c>
      <c r="J35" s="9" t="n">
        <v>0.4564</v>
      </c>
    </row>
    <row r="36" customFormat="false" ht="15" hidden="false" customHeight="false" outlineLevel="0" collapsed="false">
      <c r="B36" s="0" t="n">
        <v>540</v>
      </c>
      <c r="C36" s="8" t="n">
        <v>0</v>
      </c>
      <c r="D36" s="8" t="n">
        <v>90</v>
      </c>
      <c r="E36" s="8" t="n">
        <v>540</v>
      </c>
      <c r="F36" s="8" t="n">
        <v>-1400</v>
      </c>
      <c r="G36" s="8" t="n">
        <v>-1000</v>
      </c>
      <c r="H36" s="9" t="n">
        <v>0.9678</v>
      </c>
      <c r="I36" s="9" t="n">
        <v>0.9678</v>
      </c>
      <c r="J36" s="9" t="n">
        <v>0.4683</v>
      </c>
    </row>
    <row r="37" customFormat="false" ht="15" hidden="false" customHeight="false" outlineLevel="0" collapsed="false">
      <c r="B37" s="0" t="n">
        <v>570</v>
      </c>
      <c r="C37" s="8" t="n">
        <v>0</v>
      </c>
      <c r="D37" s="8" t="n">
        <v>90</v>
      </c>
      <c r="E37" s="8" t="n">
        <v>570</v>
      </c>
      <c r="F37" s="8" t="n">
        <v>-1400</v>
      </c>
      <c r="G37" s="8" t="n">
        <v>-1000</v>
      </c>
      <c r="H37" s="9" t="n">
        <v>1.0216</v>
      </c>
      <c r="I37" s="9" t="n">
        <v>1.0216</v>
      </c>
      <c r="J37" s="9" t="n">
        <v>0.4806</v>
      </c>
    </row>
    <row r="38" customFormat="false" ht="15" hidden="false" customHeight="false" outlineLevel="0" collapsed="false">
      <c r="B38" s="0" t="n">
        <v>600</v>
      </c>
      <c r="C38" s="8" t="n">
        <v>0</v>
      </c>
      <c r="D38" s="8" t="n">
        <v>90</v>
      </c>
      <c r="E38" s="8" t="n">
        <v>600</v>
      </c>
      <c r="F38" s="8" t="n">
        <v>-1400</v>
      </c>
      <c r="G38" s="8" t="n">
        <v>-1000</v>
      </c>
      <c r="H38" s="9" t="n">
        <v>1.0754</v>
      </c>
      <c r="I38" s="9" t="n">
        <v>1.0754</v>
      </c>
      <c r="J38" s="9" t="n">
        <v>0.4935</v>
      </c>
    </row>
    <row r="39" customFormat="false" ht="15" hidden="false" customHeight="false" outlineLevel="0" collapsed="false">
      <c r="B39" s="0" t="n">
        <v>630</v>
      </c>
      <c r="C39" s="8" t="n">
        <v>0</v>
      </c>
      <c r="D39" s="8" t="n">
        <v>90</v>
      </c>
      <c r="E39" s="8" t="n">
        <v>630</v>
      </c>
      <c r="F39" s="8" t="n">
        <v>-1400</v>
      </c>
      <c r="G39" s="8" t="n">
        <v>-1000</v>
      </c>
      <c r="H39" s="9" t="n">
        <v>1.1291</v>
      </c>
      <c r="I39" s="9" t="n">
        <v>1.1291</v>
      </c>
      <c r="J39" s="9" t="n">
        <v>0.5068</v>
      </c>
    </row>
    <row r="40" customFormat="false" ht="15" hidden="false" customHeight="false" outlineLevel="0" collapsed="false">
      <c r="B40" s="0" t="n">
        <v>660</v>
      </c>
      <c r="C40" s="8" t="n">
        <v>0</v>
      </c>
      <c r="D40" s="8" t="n">
        <v>90</v>
      </c>
      <c r="E40" s="8" t="n">
        <v>660</v>
      </c>
      <c r="F40" s="8" t="n">
        <v>-1400</v>
      </c>
      <c r="G40" s="8" t="n">
        <v>-1000</v>
      </c>
      <c r="H40" s="9" t="n">
        <v>1.1829</v>
      </c>
      <c r="I40" s="9" t="n">
        <v>1.1829</v>
      </c>
      <c r="J40" s="9" t="n">
        <v>0.5205</v>
      </c>
    </row>
    <row r="41" customFormat="false" ht="15" hidden="false" customHeight="false" outlineLevel="0" collapsed="false">
      <c r="B41" s="0" t="n">
        <v>690</v>
      </c>
      <c r="C41" s="8" t="n">
        <v>0</v>
      </c>
      <c r="D41" s="8" t="n">
        <v>90</v>
      </c>
      <c r="E41" s="8" t="n">
        <v>690</v>
      </c>
      <c r="F41" s="8" t="n">
        <v>-1400</v>
      </c>
      <c r="G41" s="8" t="n">
        <v>-1000</v>
      </c>
      <c r="H41" s="9" t="n">
        <v>1.2367</v>
      </c>
      <c r="I41" s="9" t="n">
        <v>1.2367</v>
      </c>
      <c r="J41" s="9" t="n">
        <v>0.5348</v>
      </c>
    </row>
    <row r="42" customFormat="false" ht="15" hidden="false" customHeight="false" outlineLevel="0" collapsed="false">
      <c r="B42" s="0" t="n">
        <v>720</v>
      </c>
      <c r="C42" s="8" t="n">
        <v>0</v>
      </c>
      <c r="D42" s="8" t="n">
        <v>90</v>
      </c>
      <c r="E42" s="8" t="n">
        <v>720</v>
      </c>
      <c r="F42" s="8" t="n">
        <v>-1400</v>
      </c>
      <c r="G42" s="8" t="n">
        <v>-1000</v>
      </c>
      <c r="H42" s="9" t="n">
        <v>1.2905</v>
      </c>
      <c r="I42" s="9" t="n">
        <v>1.2905</v>
      </c>
      <c r="J42" s="9" t="n">
        <v>0.5494</v>
      </c>
    </row>
    <row r="43" customFormat="false" ht="15" hidden="false" customHeight="false" outlineLevel="0" collapsed="false">
      <c r="B43" s="0" t="n">
        <v>750</v>
      </c>
      <c r="C43" s="8" t="n">
        <v>0</v>
      </c>
      <c r="D43" s="8" t="n">
        <v>90</v>
      </c>
      <c r="E43" s="8" t="n">
        <v>750</v>
      </c>
      <c r="F43" s="8" t="n">
        <v>-1400</v>
      </c>
      <c r="G43" s="8" t="n">
        <v>-1000</v>
      </c>
      <c r="H43" s="9" t="n">
        <v>1.3442</v>
      </c>
      <c r="I43" s="9" t="n">
        <v>1.3442</v>
      </c>
      <c r="J43" s="9" t="n">
        <v>0.5645</v>
      </c>
    </row>
    <row r="44" customFormat="false" ht="15" hidden="false" customHeight="false" outlineLevel="0" collapsed="false">
      <c r="B44" s="0" t="n">
        <v>780</v>
      </c>
      <c r="C44" s="8" t="n">
        <v>0</v>
      </c>
      <c r="D44" s="8" t="n">
        <v>90</v>
      </c>
      <c r="E44" s="8" t="n">
        <v>780</v>
      </c>
      <c r="F44" s="8" t="n">
        <v>-1400</v>
      </c>
      <c r="G44" s="8" t="n">
        <v>-1000</v>
      </c>
      <c r="H44" s="9" t="n">
        <v>1.398</v>
      </c>
      <c r="I44" s="9" t="n">
        <v>1.398</v>
      </c>
      <c r="J44" s="9" t="n">
        <v>0.58</v>
      </c>
    </row>
    <row r="45" customFormat="false" ht="15" hidden="false" customHeight="false" outlineLevel="0" collapsed="false">
      <c r="B45" s="0" t="n">
        <v>810</v>
      </c>
      <c r="C45" s="8" t="n">
        <v>0</v>
      </c>
      <c r="D45" s="8" t="n">
        <v>90</v>
      </c>
      <c r="E45" s="8" t="n">
        <v>810</v>
      </c>
      <c r="F45" s="8" t="n">
        <v>-1400</v>
      </c>
      <c r="G45" s="8" t="n">
        <v>-1000</v>
      </c>
      <c r="H45" s="9" t="n">
        <v>1.4518</v>
      </c>
      <c r="I45" s="9" t="n">
        <v>1.4518</v>
      </c>
      <c r="J45" s="9" t="n">
        <v>0.596</v>
      </c>
    </row>
    <row r="46" customFormat="false" ht="15" hidden="false" customHeight="false" outlineLevel="0" collapsed="false">
      <c r="B46" s="0" t="n">
        <v>840</v>
      </c>
      <c r="C46" s="8" t="n">
        <v>0</v>
      </c>
      <c r="D46" s="8" t="n">
        <v>90</v>
      </c>
      <c r="E46" s="8" t="n">
        <v>840</v>
      </c>
      <c r="F46" s="8" t="n">
        <v>-1400</v>
      </c>
      <c r="G46" s="8" t="n">
        <v>-1000</v>
      </c>
      <c r="H46" s="9" t="n">
        <v>1.5055</v>
      </c>
      <c r="I46" s="9" t="n">
        <v>1.5055</v>
      </c>
      <c r="J46" s="9" t="n">
        <v>0.6123</v>
      </c>
    </row>
    <row r="47" customFormat="false" ht="15" hidden="false" customHeight="false" outlineLevel="0" collapsed="false">
      <c r="B47" s="0" t="n">
        <v>870</v>
      </c>
      <c r="C47" s="8" t="n">
        <v>0</v>
      </c>
      <c r="D47" s="8" t="n">
        <v>90</v>
      </c>
      <c r="E47" s="8" t="n">
        <v>870</v>
      </c>
      <c r="F47" s="8" t="n">
        <v>-1400</v>
      </c>
      <c r="G47" s="8" t="n">
        <v>-1000</v>
      </c>
      <c r="H47" s="9" t="n">
        <v>1.5593</v>
      </c>
      <c r="I47" s="9" t="n">
        <v>1.5593</v>
      </c>
      <c r="J47" s="9" t="n">
        <v>0.629</v>
      </c>
    </row>
    <row r="48" customFormat="false" ht="15" hidden="false" customHeight="false" outlineLevel="0" collapsed="false">
      <c r="B48" s="0" t="n">
        <v>900</v>
      </c>
      <c r="C48" s="8" t="n">
        <v>0</v>
      </c>
      <c r="D48" s="8" t="n">
        <v>90</v>
      </c>
      <c r="E48" s="8" t="n">
        <v>900</v>
      </c>
      <c r="F48" s="8" t="n">
        <v>-1400</v>
      </c>
      <c r="G48" s="8" t="n">
        <v>-1000</v>
      </c>
      <c r="H48" s="9" t="n">
        <v>1.6131</v>
      </c>
      <c r="I48" s="9" t="n">
        <v>1.6131</v>
      </c>
      <c r="J48" s="9" t="n">
        <v>0.6462</v>
      </c>
    </row>
    <row r="49" customFormat="false" ht="15" hidden="false" customHeight="false" outlineLevel="0" collapsed="false">
      <c r="B49" s="0" t="n">
        <v>930</v>
      </c>
      <c r="C49" s="8" t="n">
        <v>0</v>
      </c>
      <c r="D49" s="8" t="n">
        <v>90</v>
      </c>
      <c r="E49" s="8" t="n">
        <v>930</v>
      </c>
      <c r="F49" s="8" t="n">
        <v>-1400</v>
      </c>
      <c r="G49" s="8" t="n">
        <v>-1000</v>
      </c>
      <c r="H49" s="9" t="n">
        <v>1.6668</v>
      </c>
      <c r="I49" s="9" t="n">
        <v>1.6668</v>
      </c>
      <c r="J49" s="9" t="n">
        <v>0.6637</v>
      </c>
    </row>
    <row r="50" customFormat="false" ht="15" hidden="false" customHeight="false" outlineLevel="0" collapsed="false">
      <c r="B50" s="0" t="n">
        <v>960</v>
      </c>
      <c r="C50" s="8" t="n">
        <v>0</v>
      </c>
      <c r="D50" s="8" t="n">
        <v>90</v>
      </c>
      <c r="E50" s="8" t="n">
        <v>960</v>
      </c>
      <c r="F50" s="8" t="n">
        <v>-1400</v>
      </c>
      <c r="G50" s="8" t="n">
        <v>-1000</v>
      </c>
      <c r="H50" s="9" t="n">
        <v>1.7206</v>
      </c>
      <c r="I50" s="9" t="n">
        <v>1.7206</v>
      </c>
      <c r="J50" s="9" t="n">
        <v>0.6816</v>
      </c>
    </row>
    <row r="51" customFormat="false" ht="15" hidden="false" customHeight="false" outlineLevel="0" collapsed="false">
      <c r="B51" s="0" t="n">
        <v>990</v>
      </c>
      <c r="C51" s="8" t="n">
        <v>0</v>
      </c>
      <c r="D51" s="8" t="n">
        <v>90</v>
      </c>
      <c r="E51" s="8" t="n">
        <v>990</v>
      </c>
      <c r="F51" s="8" t="n">
        <v>-1400</v>
      </c>
      <c r="G51" s="8" t="n">
        <v>-1000</v>
      </c>
      <c r="H51" s="9" t="n">
        <v>1.7744</v>
      </c>
      <c r="I51" s="9" t="n">
        <v>1.7744</v>
      </c>
      <c r="J51" s="9" t="n">
        <v>0.6999</v>
      </c>
    </row>
    <row r="52" customFormat="false" ht="15" hidden="false" customHeight="false" outlineLevel="0" collapsed="false">
      <c r="B52" s="0" t="n">
        <v>1020</v>
      </c>
      <c r="C52" s="8" t="n">
        <v>0</v>
      </c>
      <c r="D52" s="8" t="n">
        <v>90</v>
      </c>
      <c r="E52" s="8" t="n">
        <v>1020</v>
      </c>
      <c r="F52" s="8" t="n">
        <v>-1400</v>
      </c>
      <c r="G52" s="8" t="n">
        <v>-1000</v>
      </c>
      <c r="H52" s="9" t="n">
        <v>1.8282</v>
      </c>
      <c r="I52" s="9" t="n">
        <v>1.8282</v>
      </c>
      <c r="J52" s="9" t="n">
        <v>0.7186</v>
      </c>
    </row>
    <row r="53" customFormat="false" ht="15" hidden="false" customHeight="false" outlineLevel="0" collapsed="false">
      <c r="B53" s="0" t="n">
        <v>1050</v>
      </c>
      <c r="C53" s="8" t="n">
        <v>0.63</v>
      </c>
      <c r="D53" s="8" t="n">
        <v>90</v>
      </c>
      <c r="E53" s="8" t="n">
        <v>1050</v>
      </c>
      <c r="F53" s="8" t="n">
        <v>-1400</v>
      </c>
      <c r="G53" s="8" t="n">
        <v>-999.84</v>
      </c>
      <c r="H53" s="9" t="n">
        <v>1.8805</v>
      </c>
      <c r="I53" s="9" t="n">
        <v>1.8806</v>
      </c>
      <c r="J53" s="9" t="n">
        <v>0.738</v>
      </c>
    </row>
    <row r="54" customFormat="false" ht="15" hidden="false" customHeight="false" outlineLevel="0" collapsed="false">
      <c r="B54" s="0" t="n">
        <v>1080</v>
      </c>
      <c r="C54" s="8" t="n">
        <v>2.63</v>
      </c>
      <c r="D54" s="8" t="n">
        <v>90</v>
      </c>
      <c r="E54" s="8" t="n">
        <v>1079.99</v>
      </c>
      <c r="F54" s="8" t="n">
        <v>-1400</v>
      </c>
      <c r="G54" s="8" t="n">
        <v>-998.98</v>
      </c>
      <c r="H54" s="9" t="n">
        <v>1.9299</v>
      </c>
      <c r="I54" s="9" t="n">
        <v>1.9319</v>
      </c>
      <c r="J54" s="9" t="n">
        <v>0.7615</v>
      </c>
    </row>
    <row r="55" customFormat="false" ht="15" hidden="false" customHeight="false" outlineLevel="0" collapsed="false">
      <c r="B55" s="0" t="n">
        <v>1110</v>
      </c>
      <c r="C55" s="8" t="n">
        <v>4.63</v>
      </c>
      <c r="D55" s="8" t="n">
        <v>90</v>
      </c>
      <c r="E55" s="8" t="n">
        <v>1109.92</v>
      </c>
      <c r="F55" s="8" t="n">
        <v>-1400</v>
      </c>
      <c r="G55" s="8" t="n">
        <v>-997.08</v>
      </c>
      <c r="H55" s="9" t="n">
        <v>1.9775</v>
      </c>
      <c r="I55" s="9" t="n">
        <v>1.9837</v>
      </c>
      <c r="J55" s="9" t="n">
        <v>0.7904</v>
      </c>
    </row>
    <row r="56" customFormat="false" ht="15" hidden="false" customHeight="false" outlineLevel="0" collapsed="false">
      <c r="B56" s="0" t="n">
        <v>1140</v>
      </c>
      <c r="C56" s="8" t="n">
        <v>6.63</v>
      </c>
      <c r="D56" s="8" t="n">
        <v>90</v>
      </c>
      <c r="E56" s="8" t="n">
        <v>1139.78</v>
      </c>
      <c r="F56" s="8" t="n">
        <v>-1400</v>
      </c>
      <c r="G56" s="8" t="n">
        <v>-994.14</v>
      </c>
      <c r="H56" s="9" t="n">
        <v>2.0229</v>
      </c>
      <c r="I56" s="9" t="n">
        <v>2.0361</v>
      </c>
      <c r="J56" s="9" t="n">
        <v>0.8244</v>
      </c>
    </row>
    <row r="57" customFormat="false" ht="15" hidden="false" customHeight="false" outlineLevel="0" collapsed="false">
      <c r="B57" s="0" t="n">
        <v>1170</v>
      </c>
      <c r="C57" s="8" t="n">
        <v>8.63</v>
      </c>
      <c r="D57" s="8" t="n">
        <v>90</v>
      </c>
      <c r="E57" s="8" t="n">
        <v>1169.51</v>
      </c>
      <c r="F57" s="8" t="n">
        <v>-1400</v>
      </c>
      <c r="G57" s="8" t="n">
        <v>-990.16</v>
      </c>
      <c r="H57" s="9" t="n">
        <v>2.0662</v>
      </c>
      <c r="I57" s="9" t="n">
        <v>2.0894</v>
      </c>
      <c r="J57" s="9" t="n">
        <v>0.8633</v>
      </c>
    </row>
    <row r="58" customFormat="false" ht="15" hidden="false" customHeight="false" outlineLevel="0" collapsed="false">
      <c r="B58" s="0" t="n">
        <v>1200</v>
      </c>
      <c r="C58" s="8" t="n">
        <v>10.63</v>
      </c>
      <c r="D58" s="8" t="n">
        <v>90</v>
      </c>
      <c r="E58" s="8" t="n">
        <v>1199.09</v>
      </c>
      <c r="F58" s="8" t="n">
        <v>-1400</v>
      </c>
      <c r="G58" s="8" t="n">
        <v>-985.14</v>
      </c>
      <c r="H58" s="9" t="n">
        <v>2.1074</v>
      </c>
      <c r="I58" s="9" t="n">
        <v>2.144</v>
      </c>
      <c r="J58" s="9" t="n">
        <v>0.9065</v>
      </c>
    </row>
    <row r="59" customFormat="false" ht="15" hidden="false" customHeight="false" outlineLevel="0" collapsed="false">
      <c r="B59" s="0" t="n">
        <v>1230</v>
      </c>
      <c r="C59" s="8" t="n">
        <v>12.63</v>
      </c>
      <c r="D59" s="8" t="n">
        <v>90</v>
      </c>
      <c r="E59" s="8" t="n">
        <v>1228.47</v>
      </c>
      <c r="F59" s="8" t="n">
        <v>-1400</v>
      </c>
      <c r="G59" s="8" t="n">
        <v>-979.09</v>
      </c>
      <c r="H59" s="9" t="n">
        <v>2.1464</v>
      </c>
      <c r="I59" s="9" t="n">
        <v>2.2004</v>
      </c>
      <c r="J59" s="9" t="n">
        <v>0.9539</v>
      </c>
    </row>
    <row r="60" customFormat="false" ht="15" hidden="false" customHeight="false" outlineLevel="0" collapsed="false">
      <c r="B60" s="0" t="n">
        <v>1260</v>
      </c>
      <c r="C60" s="8" t="n">
        <v>14.63</v>
      </c>
      <c r="D60" s="8" t="n">
        <v>90</v>
      </c>
      <c r="E60" s="8" t="n">
        <v>1257.62</v>
      </c>
      <c r="F60" s="8" t="n">
        <v>-1400</v>
      </c>
      <c r="G60" s="8" t="n">
        <v>-972.02</v>
      </c>
      <c r="H60" s="9" t="n">
        <v>2.1833</v>
      </c>
      <c r="I60" s="9" t="n">
        <v>2.2593</v>
      </c>
      <c r="J60" s="9" t="n">
        <v>1.0049</v>
      </c>
    </row>
    <row r="61" customFormat="false" ht="15" hidden="false" customHeight="false" outlineLevel="0" collapsed="false">
      <c r="B61" s="0" t="n">
        <v>1290</v>
      </c>
      <c r="C61" s="8" t="n">
        <v>16.63</v>
      </c>
      <c r="D61" s="8" t="n">
        <v>90</v>
      </c>
      <c r="E61" s="8" t="n">
        <v>1286.51</v>
      </c>
      <c r="F61" s="8" t="n">
        <v>-1400</v>
      </c>
      <c r="G61" s="8" t="n">
        <v>-963.94</v>
      </c>
      <c r="H61" s="9" t="n">
        <v>2.218</v>
      </c>
      <c r="I61" s="9" t="n">
        <v>2.3214</v>
      </c>
      <c r="J61" s="9" t="n">
        <v>1.0592</v>
      </c>
    </row>
    <row r="62" customFormat="false" ht="15" hidden="false" customHeight="false" outlineLevel="0" collapsed="false">
      <c r="B62" s="0" t="n">
        <v>1320</v>
      </c>
      <c r="C62" s="8" t="n">
        <v>18.63</v>
      </c>
      <c r="D62" s="8" t="n">
        <v>90</v>
      </c>
      <c r="E62" s="8" t="n">
        <v>1315.1</v>
      </c>
      <c r="F62" s="8" t="n">
        <v>-1400</v>
      </c>
      <c r="G62" s="8" t="n">
        <v>-954.85</v>
      </c>
      <c r="H62" s="9" t="n">
        <v>2.2507</v>
      </c>
      <c r="I62" s="9" t="n">
        <v>2.3876</v>
      </c>
      <c r="J62" s="9" t="n">
        <v>1.1165</v>
      </c>
    </row>
    <row r="63" customFormat="false" ht="15" hidden="false" customHeight="false" outlineLevel="0" collapsed="false">
      <c r="B63" s="0" t="n">
        <v>1350</v>
      </c>
      <c r="C63" s="8" t="n">
        <v>20.63</v>
      </c>
      <c r="D63" s="8" t="n">
        <v>90</v>
      </c>
      <c r="E63" s="8" t="n">
        <v>1343.36</v>
      </c>
      <c r="F63" s="8" t="n">
        <v>-1400</v>
      </c>
      <c r="G63" s="8" t="n">
        <v>-944.78</v>
      </c>
      <c r="H63" s="9" t="n">
        <v>2.2814</v>
      </c>
      <c r="I63" s="9" t="n">
        <v>2.4588</v>
      </c>
      <c r="J63" s="9" t="n">
        <v>1.1763</v>
      </c>
    </row>
    <row r="64" customFormat="false" ht="15" hidden="false" customHeight="false" outlineLevel="0" collapsed="false">
      <c r="B64" s="0" t="n">
        <v>1380</v>
      </c>
      <c r="C64" s="8" t="n">
        <v>22.63</v>
      </c>
      <c r="D64" s="8" t="n">
        <v>90</v>
      </c>
      <c r="E64" s="8" t="n">
        <v>1371.24</v>
      </c>
      <c r="F64" s="8" t="n">
        <v>-1400</v>
      </c>
      <c r="G64" s="8" t="n">
        <v>-933.72</v>
      </c>
      <c r="H64" s="9" t="n">
        <v>2.3101</v>
      </c>
      <c r="I64" s="9" t="n">
        <v>2.5361</v>
      </c>
      <c r="J64" s="9" t="n">
        <v>1.2386</v>
      </c>
    </row>
    <row r="65" customFormat="false" ht="15" hidden="false" customHeight="false" outlineLevel="0" collapsed="false">
      <c r="B65" s="0" t="n">
        <v>1410</v>
      </c>
      <c r="C65" s="8" t="n">
        <v>24.63</v>
      </c>
      <c r="D65" s="8" t="n">
        <v>90</v>
      </c>
      <c r="E65" s="8" t="n">
        <v>1398.73</v>
      </c>
      <c r="F65" s="8" t="n">
        <v>-1400</v>
      </c>
      <c r="G65" s="8" t="n">
        <v>-921.69</v>
      </c>
      <c r="H65" s="9" t="n">
        <v>2.3371</v>
      </c>
      <c r="I65" s="9" t="n">
        <v>2.6206</v>
      </c>
      <c r="J65" s="9" t="n">
        <v>1.3028</v>
      </c>
    </row>
    <row r="66" customFormat="false" ht="15" hidden="false" customHeight="false" outlineLevel="0" collapsed="false">
      <c r="B66" s="0" t="n">
        <v>1440</v>
      </c>
      <c r="C66" s="8" t="n">
        <v>26.63</v>
      </c>
      <c r="D66" s="8" t="n">
        <v>90</v>
      </c>
      <c r="E66" s="8" t="n">
        <v>1425.77</v>
      </c>
      <c r="F66" s="8" t="n">
        <v>-1400</v>
      </c>
      <c r="G66" s="8" t="n">
        <v>-908.72</v>
      </c>
      <c r="H66" s="9" t="n">
        <v>2.3623</v>
      </c>
      <c r="I66" s="9" t="n">
        <v>2.7134</v>
      </c>
      <c r="J66" s="9" t="n">
        <v>1.3688</v>
      </c>
    </row>
    <row r="67" customFormat="false" ht="15" hidden="false" customHeight="false" outlineLevel="0" collapsed="false">
      <c r="B67" s="0" t="n">
        <v>1470</v>
      </c>
      <c r="C67" s="8" t="n">
        <v>28.63</v>
      </c>
      <c r="D67" s="8" t="n">
        <v>90</v>
      </c>
      <c r="E67" s="8" t="n">
        <v>1452.35</v>
      </c>
      <c r="F67" s="8" t="n">
        <v>-1400</v>
      </c>
      <c r="G67" s="8" t="n">
        <v>-894.81</v>
      </c>
      <c r="H67" s="9" t="n">
        <v>2.3859</v>
      </c>
      <c r="I67" s="9" t="n">
        <v>2.8158</v>
      </c>
      <c r="J67" s="9" t="n">
        <v>1.4363</v>
      </c>
    </row>
    <row r="68" customFormat="false" ht="15" hidden="false" customHeight="false" outlineLevel="0" collapsed="false">
      <c r="B68" s="0" t="n">
        <v>1500</v>
      </c>
      <c r="C68" s="8" t="n">
        <v>30.63</v>
      </c>
      <c r="D68" s="8" t="n">
        <v>90</v>
      </c>
      <c r="E68" s="8" t="n">
        <v>1478.43</v>
      </c>
      <c r="F68" s="8" t="n">
        <v>-1400</v>
      </c>
      <c r="G68" s="8" t="n">
        <v>-879.97</v>
      </c>
      <c r="H68" s="9" t="n">
        <v>2.4081</v>
      </c>
      <c r="I68" s="9" t="n">
        <v>2.9288</v>
      </c>
      <c r="J68" s="9" t="n">
        <v>1.5052</v>
      </c>
    </row>
    <row r="69" customFormat="false" ht="15" hidden="false" customHeight="false" outlineLevel="0" collapsed="false">
      <c r="B69" s="0" t="n">
        <v>1530</v>
      </c>
      <c r="C69" s="8" t="n">
        <v>32.63</v>
      </c>
      <c r="D69" s="8" t="n">
        <v>90</v>
      </c>
      <c r="E69" s="8" t="n">
        <v>1503.97</v>
      </c>
      <c r="F69" s="8" t="n">
        <v>-1400</v>
      </c>
      <c r="G69" s="8" t="n">
        <v>-864.24</v>
      </c>
      <c r="H69" s="9" t="n">
        <v>2.4289</v>
      </c>
      <c r="I69" s="9" t="n">
        <v>3.0535</v>
      </c>
      <c r="J69" s="9" t="n">
        <v>1.5752</v>
      </c>
    </row>
    <row r="70" customFormat="false" ht="15" hidden="false" customHeight="false" outlineLevel="0" collapsed="false">
      <c r="B70" s="0" t="n">
        <v>1560</v>
      </c>
      <c r="C70" s="8" t="n">
        <v>34.63</v>
      </c>
      <c r="D70" s="8" t="n">
        <v>90</v>
      </c>
      <c r="E70" s="8" t="n">
        <v>1528.95</v>
      </c>
      <c r="F70" s="8" t="n">
        <v>-1400</v>
      </c>
      <c r="G70" s="8" t="n">
        <v>-847.63</v>
      </c>
      <c r="H70" s="9" t="n">
        <v>2.4486</v>
      </c>
      <c r="I70" s="9" t="n">
        <v>3.191</v>
      </c>
      <c r="J70" s="9" t="n">
        <v>1.6461</v>
      </c>
    </row>
    <row r="71" customFormat="false" ht="15" hidden="false" customHeight="false" outlineLevel="0" collapsed="false">
      <c r="B71" s="0" t="n">
        <v>1590</v>
      </c>
      <c r="C71" s="8" t="n">
        <v>36.63</v>
      </c>
      <c r="D71" s="8" t="n">
        <v>90</v>
      </c>
      <c r="E71" s="8" t="n">
        <v>1553.33</v>
      </c>
      <c r="F71" s="8" t="n">
        <v>-1400</v>
      </c>
      <c r="G71" s="8" t="n">
        <v>-830.15</v>
      </c>
      <c r="H71" s="9" t="n">
        <v>2.4672</v>
      </c>
      <c r="I71" s="9" t="n">
        <v>3.3422</v>
      </c>
      <c r="J71" s="9" t="n">
        <v>1.7178</v>
      </c>
    </row>
    <row r="72" customFormat="false" ht="15" hidden="false" customHeight="false" outlineLevel="0" collapsed="false">
      <c r="B72" s="0" t="n">
        <v>1620</v>
      </c>
      <c r="C72" s="8" t="n">
        <v>38.63</v>
      </c>
      <c r="D72" s="8" t="n">
        <v>90</v>
      </c>
      <c r="E72" s="8" t="n">
        <v>1577.09</v>
      </c>
      <c r="F72" s="8" t="n">
        <v>-1400</v>
      </c>
      <c r="G72" s="8" t="n">
        <v>-811.84</v>
      </c>
      <c r="H72" s="9" t="n">
        <v>2.4849</v>
      </c>
      <c r="I72" s="9" t="n">
        <v>3.5078</v>
      </c>
      <c r="J72" s="9" t="n">
        <v>1.7901</v>
      </c>
    </row>
    <row r="73" customFormat="false" ht="15" hidden="false" customHeight="false" outlineLevel="0" collapsed="false">
      <c r="B73" s="0" t="n">
        <v>1650</v>
      </c>
      <c r="C73" s="8" t="n">
        <v>40.63</v>
      </c>
      <c r="D73" s="8" t="n">
        <v>90</v>
      </c>
      <c r="E73" s="8" t="n">
        <v>1600.19</v>
      </c>
      <c r="F73" s="8" t="n">
        <v>-1400</v>
      </c>
      <c r="G73" s="8" t="n">
        <v>-792.7</v>
      </c>
      <c r="H73" s="9" t="n">
        <v>2.502</v>
      </c>
      <c r="I73" s="9" t="n">
        <v>3.6884</v>
      </c>
      <c r="J73" s="9" t="n">
        <v>1.8629</v>
      </c>
    </row>
    <row r="74" customFormat="false" ht="15" hidden="false" customHeight="false" outlineLevel="0" collapsed="false">
      <c r="B74" s="0" t="n">
        <v>1680</v>
      </c>
      <c r="C74" s="8" t="n">
        <v>42.63</v>
      </c>
      <c r="D74" s="8" t="n">
        <v>90</v>
      </c>
      <c r="E74" s="8" t="n">
        <v>1622.61</v>
      </c>
      <c r="F74" s="8" t="n">
        <v>-1400</v>
      </c>
      <c r="G74" s="8" t="n">
        <v>-772.77</v>
      </c>
      <c r="H74" s="9" t="n">
        <v>2.5185</v>
      </c>
      <c r="I74" s="9" t="n">
        <v>3.8846</v>
      </c>
      <c r="J74" s="9" t="n">
        <v>1.936</v>
      </c>
    </row>
    <row r="75" customFormat="false" ht="15" hidden="false" customHeight="false" outlineLevel="0" collapsed="false">
      <c r="B75" s="0" t="n">
        <v>1710</v>
      </c>
      <c r="C75" s="8" t="n">
        <v>44.63</v>
      </c>
      <c r="D75" s="8" t="n">
        <v>90</v>
      </c>
      <c r="E75" s="8" t="n">
        <v>1644.33</v>
      </c>
      <c r="F75" s="8" t="n">
        <v>-1400</v>
      </c>
      <c r="G75" s="8" t="n">
        <v>-752.08</v>
      </c>
      <c r="H75" s="9" t="n">
        <v>2.5347</v>
      </c>
      <c r="I75" s="9" t="n">
        <v>4.0967</v>
      </c>
      <c r="J75" s="9" t="n">
        <v>2.0093</v>
      </c>
    </row>
    <row r="76" customFormat="false" ht="15" hidden="false" customHeight="false" outlineLevel="0" collapsed="false">
      <c r="B76" s="0" t="n">
        <v>1740</v>
      </c>
      <c r="C76" s="8" t="n">
        <v>46.63</v>
      </c>
      <c r="D76" s="8" t="n">
        <v>90</v>
      </c>
      <c r="E76" s="8" t="n">
        <v>1665.3</v>
      </c>
      <c r="F76" s="8" t="n">
        <v>-1400</v>
      </c>
      <c r="G76" s="8" t="n">
        <v>-730.63</v>
      </c>
      <c r="H76" s="9" t="n">
        <v>2.5506</v>
      </c>
      <c r="I76" s="9" t="n">
        <v>4.3247</v>
      </c>
      <c r="J76" s="9" t="n">
        <v>2.0827</v>
      </c>
    </row>
    <row r="77" customFormat="false" ht="15" hidden="false" customHeight="false" outlineLevel="0" collapsed="false">
      <c r="B77" s="0" t="n">
        <v>1770</v>
      </c>
      <c r="C77" s="8" t="n">
        <v>48.63</v>
      </c>
      <c r="D77" s="8" t="n">
        <v>90</v>
      </c>
      <c r="E77" s="8" t="n">
        <v>1685.52</v>
      </c>
      <c r="F77" s="8" t="n">
        <v>-1400</v>
      </c>
      <c r="G77" s="8" t="n">
        <v>-708.47</v>
      </c>
      <c r="H77" s="9" t="n">
        <v>2.5666</v>
      </c>
      <c r="I77" s="9" t="n">
        <v>4.5688</v>
      </c>
      <c r="J77" s="9" t="n">
        <v>2.1562</v>
      </c>
    </row>
    <row r="78" customFormat="false" ht="15" hidden="false" customHeight="false" outlineLevel="0" collapsed="false">
      <c r="B78" s="0" t="n">
        <v>1800</v>
      </c>
      <c r="C78" s="8" t="n">
        <v>50.63</v>
      </c>
      <c r="D78" s="8" t="n">
        <v>90</v>
      </c>
      <c r="E78" s="8" t="n">
        <v>1704.95</v>
      </c>
      <c r="F78" s="8" t="n">
        <v>-1400</v>
      </c>
      <c r="G78" s="8" t="n">
        <v>-685.61</v>
      </c>
      <c r="H78" s="9" t="n">
        <v>2.5826</v>
      </c>
      <c r="I78" s="9" t="n">
        <v>4.8289</v>
      </c>
      <c r="J78" s="9" t="n">
        <v>2.2296</v>
      </c>
    </row>
    <row r="79" customFormat="false" ht="15" hidden="false" customHeight="false" outlineLevel="0" collapsed="false">
      <c r="B79" s="0" t="n">
        <v>1830</v>
      </c>
      <c r="C79" s="8" t="n">
        <v>52.63</v>
      </c>
      <c r="D79" s="8" t="n">
        <v>90</v>
      </c>
      <c r="E79" s="8" t="n">
        <v>1723.57</v>
      </c>
      <c r="F79" s="8" t="n">
        <v>-1400</v>
      </c>
      <c r="G79" s="8" t="n">
        <v>-662.09</v>
      </c>
      <c r="H79" s="9" t="n">
        <v>2.599</v>
      </c>
      <c r="I79" s="9" t="n">
        <v>5.1046</v>
      </c>
      <c r="J79" s="9" t="n">
        <v>2.3027</v>
      </c>
    </row>
    <row r="80" customFormat="false" ht="15" hidden="false" customHeight="false" outlineLevel="0" collapsed="false">
      <c r="B80" s="0" t="n">
        <v>1860</v>
      </c>
      <c r="C80" s="8" t="n">
        <v>54.63</v>
      </c>
      <c r="D80" s="8" t="n">
        <v>90</v>
      </c>
      <c r="E80" s="8" t="n">
        <v>1741.36</v>
      </c>
      <c r="F80" s="8" t="n">
        <v>-1400</v>
      </c>
      <c r="G80" s="8" t="n">
        <v>-637.94</v>
      </c>
      <c r="H80" s="9" t="n">
        <v>2.6158</v>
      </c>
      <c r="I80" s="9" t="n">
        <v>5.3957</v>
      </c>
      <c r="J80" s="9" t="n">
        <v>2.3757</v>
      </c>
    </row>
    <row r="81" customFormat="false" ht="15" hidden="false" customHeight="false" outlineLevel="0" collapsed="false">
      <c r="B81" s="0" t="n">
        <v>1890</v>
      </c>
      <c r="C81" s="8" t="n">
        <v>56.63</v>
      </c>
      <c r="D81" s="8" t="n">
        <v>90</v>
      </c>
      <c r="E81" s="8" t="n">
        <v>1758.3</v>
      </c>
      <c r="F81" s="8" t="n">
        <v>-1400</v>
      </c>
      <c r="G81" s="8" t="n">
        <v>-613.18</v>
      </c>
      <c r="H81" s="9" t="n">
        <v>2.6333</v>
      </c>
      <c r="I81" s="9" t="n">
        <v>5.7018</v>
      </c>
      <c r="J81" s="9" t="n">
        <v>2.4483</v>
      </c>
    </row>
    <row r="82" customFormat="false" ht="15" hidden="false" customHeight="false" outlineLevel="0" collapsed="false">
      <c r="B82" s="0" t="n">
        <v>1920</v>
      </c>
      <c r="C82" s="8" t="n">
        <v>58.63</v>
      </c>
      <c r="D82" s="8" t="n">
        <v>90</v>
      </c>
      <c r="E82" s="8" t="n">
        <v>1774.36</v>
      </c>
      <c r="F82" s="8" t="n">
        <v>-1400</v>
      </c>
      <c r="G82" s="8" t="n">
        <v>-587.84</v>
      </c>
      <c r="H82" s="9" t="n">
        <v>2.6514</v>
      </c>
      <c r="I82" s="9" t="n">
        <v>6.0223</v>
      </c>
      <c r="J82" s="9" t="n">
        <v>2.5205</v>
      </c>
    </row>
    <row r="83" customFormat="false" ht="15" hidden="false" customHeight="false" outlineLevel="0" collapsed="false">
      <c r="B83" s="0" t="n">
        <v>1950</v>
      </c>
      <c r="C83" s="8" t="n">
        <v>60.63</v>
      </c>
      <c r="D83" s="8" t="n">
        <v>90</v>
      </c>
      <c r="E83" s="8" t="n">
        <v>1789.52</v>
      </c>
      <c r="F83" s="8" t="n">
        <v>-1400</v>
      </c>
      <c r="G83" s="8" t="n">
        <v>-561.96</v>
      </c>
      <c r="H83" s="9" t="n">
        <v>2.6703</v>
      </c>
      <c r="I83" s="9" t="n">
        <v>6.3566</v>
      </c>
      <c r="J83" s="9" t="n">
        <v>2.5923</v>
      </c>
    </row>
    <row r="84" customFormat="false" ht="15" hidden="false" customHeight="false" outlineLevel="0" collapsed="false">
      <c r="B84" s="0" t="n">
        <v>1980</v>
      </c>
      <c r="C84" s="8" t="n">
        <v>62.63</v>
      </c>
      <c r="D84" s="8" t="n">
        <v>90</v>
      </c>
      <c r="E84" s="8" t="n">
        <v>1803.78</v>
      </c>
      <c r="F84" s="8" t="n">
        <v>-1400</v>
      </c>
      <c r="G84" s="8" t="n">
        <v>-535.56</v>
      </c>
      <c r="H84" s="9" t="n">
        <v>2.6903</v>
      </c>
      <c r="I84" s="9" t="n">
        <v>6.7041</v>
      </c>
      <c r="J84" s="9" t="n">
        <v>2.6635</v>
      </c>
    </row>
    <row r="85" customFormat="false" ht="15" hidden="false" customHeight="false" outlineLevel="0" collapsed="false">
      <c r="B85" s="0" t="n">
        <v>2010</v>
      </c>
      <c r="C85" s="8" t="n">
        <v>64.63</v>
      </c>
      <c r="D85" s="8" t="n">
        <v>90</v>
      </c>
      <c r="E85" s="8" t="n">
        <v>1817.1</v>
      </c>
      <c r="F85" s="8" t="n">
        <v>-1400</v>
      </c>
      <c r="G85" s="8" t="n">
        <v>-508.69</v>
      </c>
      <c r="H85" s="9" t="n">
        <v>2.7112</v>
      </c>
      <c r="I85" s="9" t="n">
        <v>7.0641</v>
      </c>
      <c r="J85" s="9" t="n">
        <v>2.7343</v>
      </c>
    </row>
    <row r="86" customFormat="false" ht="15" hidden="false" customHeight="false" outlineLevel="0" collapsed="false">
      <c r="B86" s="0" t="n">
        <v>2040</v>
      </c>
      <c r="C86" s="8" t="n">
        <v>66.63</v>
      </c>
      <c r="D86" s="8" t="n">
        <v>90</v>
      </c>
      <c r="E86" s="8" t="n">
        <v>1829.48</v>
      </c>
      <c r="F86" s="8" t="n">
        <v>-1400</v>
      </c>
      <c r="G86" s="8" t="n">
        <v>-481.36</v>
      </c>
      <c r="H86" s="9" t="n">
        <v>2.7332</v>
      </c>
      <c r="I86" s="9" t="n">
        <v>7.4358</v>
      </c>
      <c r="J86" s="9" t="n">
        <v>2.8044</v>
      </c>
    </row>
    <row r="87" customFormat="false" ht="15" hidden="false" customHeight="false" outlineLevel="0" collapsed="false">
      <c r="B87" s="0" t="n">
        <v>2070</v>
      </c>
      <c r="C87" s="8" t="n">
        <v>68.63</v>
      </c>
      <c r="D87" s="8" t="n">
        <v>90</v>
      </c>
      <c r="E87" s="8" t="n">
        <v>1840.9</v>
      </c>
      <c r="F87" s="8" t="n">
        <v>-1400</v>
      </c>
      <c r="G87" s="8" t="n">
        <v>-453.62</v>
      </c>
      <c r="H87" s="9" t="n">
        <v>2.7564</v>
      </c>
      <c r="I87" s="9" t="n">
        <v>7.8184</v>
      </c>
      <c r="J87" s="9" t="n">
        <v>2.8739</v>
      </c>
    </row>
    <row r="88" customFormat="false" ht="15" hidden="false" customHeight="false" outlineLevel="0" collapsed="false">
      <c r="B88" s="0" t="n">
        <v>2100</v>
      </c>
      <c r="C88" s="8" t="n">
        <v>70.63</v>
      </c>
      <c r="D88" s="8" t="n">
        <v>90</v>
      </c>
      <c r="E88" s="8" t="n">
        <v>1851.34</v>
      </c>
      <c r="F88" s="8" t="n">
        <v>-1400</v>
      </c>
      <c r="G88" s="8" t="n">
        <v>-425.5</v>
      </c>
      <c r="H88" s="9" t="n">
        <v>2.7808</v>
      </c>
      <c r="I88" s="9" t="n">
        <v>8.2112</v>
      </c>
      <c r="J88" s="9" t="n">
        <v>2.9428</v>
      </c>
    </row>
    <row r="89" customFormat="false" ht="15" hidden="false" customHeight="false" outlineLevel="0" collapsed="false">
      <c r="B89" s="0" t="n">
        <v>2130</v>
      </c>
      <c r="C89" s="8" t="n">
        <v>72.63</v>
      </c>
      <c r="D89" s="8" t="n">
        <v>90</v>
      </c>
      <c r="E89" s="8" t="n">
        <v>1860.79</v>
      </c>
      <c r="F89" s="8" t="n">
        <v>-1400</v>
      </c>
      <c r="G89" s="8" t="n">
        <v>-397.03</v>
      </c>
      <c r="H89" s="9" t="n">
        <v>2.8065</v>
      </c>
      <c r="I89" s="9" t="n">
        <v>8.6132</v>
      </c>
      <c r="J89" s="9" t="n">
        <v>3.0109</v>
      </c>
    </row>
    <row r="90" customFormat="false" ht="15" hidden="false" customHeight="false" outlineLevel="0" collapsed="false">
      <c r="B90" s="0" t="n">
        <v>2160</v>
      </c>
      <c r="C90" s="8" t="n">
        <v>74.63</v>
      </c>
      <c r="D90" s="8" t="n">
        <v>90</v>
      </c>
      <c r="E90" s="8" t="n">
        <v>1869.25</v>
      </c>
      <c r="F90" s="8" t="n">
        <v>-1400</v>
      </c>
      <c r="G90" s="8" t="n">
        <v>-368.25</v>
      </c>
      <c r="H90" s="9" t="n">
        <v>2.8333</v>
      </c>
      <c r="I90" s="9" t="n">
        <v>9.0236</v>
      </c>
      <c r="J90" s="9" t="n">
        <v>3.0784</v>
      </c>
    </row>
    <row r="91" customFormat="false" ht="15" hidden="false" customHeight="false" outlineLevel="0" collapsed="false">
      <c r="B91" s="0" t="n">
        <v>2190</v>
      </c>
      <c r="C91" s="8" t="n">
        <v>76.63</v>
      </c>
      <c r="D91" s="8" t="n">
        <v>90</v>
      </c>
      <c r="E91" s="8" t="n">
        <v>1876.69</v>
      </c>
      <c r="F91" s="8" t="n">
        <v>-1400</v>
      </c>
      <c r="G91" s="8" t="n">
        <v>-339.19</v>
      </c>
      <c r="H91" s="9" t="n">
        <v>2.8614</v>
      </c>
      <c r="I91" s="9" t="n">
        <v>9.4415</v>
      </c>
      <c r="J91" s="9" t="n">
        <v>3.1452</v>
      </c>
    </row>
    <row r="92" customFormat="false" ht="15" hidden="false" customHeight="false" outlineLevel="0" collapsed="false">
      <c r="B92" s="0" t="n">
        <v>2220</v>
      </c>
      <c r="C92" s="8" t="n">
        <v>78.63</v>
      </c>
      <c r="D92" s="8" t="n">
        <v>90</v>
      </c>
      <c r="E92" s="8" t="n">
        <v>1883.12</v>
      </c>
      <c r="F92" s="8" t="n">
        <v>-1400</v>
      </c>
      <c r="G92" s="8" t="n">
        <v>-309.88</v>
      </c>
      <c r="H92" s="9" t="n">
        <v>2.8907</v>
      </c>
      <c r="I92" s="9" t="n">
        <v>9.8659</v>
      </c>
      <c r="J92" s="9" t="n">
        <v>3.2112</v>
      </c>
    </row>
    <row r="93" customFormat="false" ht="15" hidden="false" customHeight="false" outlineLevel="0" collapsed="false">
      <c r="B93" s="0" t="n">
        <v>2250</v>
      </c>
      <c r="C93" s="8" t="n">
        <v>80.63</v>
      </c>
      <c r="D93" s="8" t="n">
        <v>90</v>
      </c>
      <c r="E93" s="8" t="n">
        <v>1888.52</v>
      </c>
      <c r="F93" s="8" t="n">
        <v>-1400</v>
      </c>
      <c r="G93" s="8" t="n">
        <v>-280.37</v>
      </c>
      <c r="H93" s="9" t="n">
        <v>2.9211</v>
      </c>
      <c r="I93" s="9" t="n">
        <v>10.296</v>
      </c>
      <c r="J93" s="9" t="n">
        <v>3.2765</v>
      </c>
    </row>
    <row r="94" customFormat="false" ht="15" hidden="false" customHeight="false" outlineLevel="0" collapsed="false">
      <c r="B94" s="0" t="n">
        <v>2280</v>
      </c>
      <c r="C94" s="8" t="n">
        <v>82.63</v>
      </c>
      <c r="D94" s="8" t="n">
        <v>90</v>
      </c>
      <c r="E94" s="8" t="n">
        <v>1892.89</v>
      </c>
      <c r="F94" s="8" t="n">
        <v>-1400</v>
      </c>
      <c r="G94" s="8" t="n">
        <v>-250.7</v>
      </c>
      <c r="H94" s="9" t="n">
        <v>2.9527</v>
      </c>
      <c r="I94" s="9" t="n">
        <v>10.7307</v>
      </c>
      <c r="J94" s="9" t="n">
        <v>3.341</v>
      </c>
    </row>
    <row r="95" customFormat="false" ht="15" hidden="false" customHeight="false" outlineLevel="0" collapsed="false">
      <c r="B95" s="0" t="n">
        <v>2310</v>
      </c>
      <c r="C95" s="8" t="n">
        <v>84.63</v>
      </c>
      <c r="D95" s="8" t="n">
        <v>90</v>
      </c>
      <c r="E95" s="8" t="n">
        <v>1896.21</v>
      </c>
      <c r="F95" s="8" t="n">
        <v>-1400</v>
      </c>
      <c r="G95" s="8" t="n">
        <v>-220.88</v>
      </c>
      <c r="H95" s="9" t="n">
        <v>2.9852</v>
      </c>
      <c r="I95" s="9" t="n">
        <v>11.1692</v>
      </c>
      <c r="J95" s="9" t="n">
        <v>3.4048</v>
      </c>
    </row>
    <row r="96" customFormat="false" ht="15" hidden="false" customHeight="false" outlineLevel="0" collapsed="false">
      <c r="B96" s="0" t="n">
        <v>2340</v>
      </c>
      <c r="C96" s="8" t="n">
        <v>86.63</v>
      </c>
      <c r="D96" s="8" t="n">
        <v>90</v>
      </c>
      <c r="E96" s="8" t="n">
        <v>1898.5</v>
      </c>
      <c r="F96" s="8" t="n">
        <v>-1400</v>
      </c>
      <c r="G96" s="8" t="n">
        <v>-190.97</v>
      </c>
      <c r="H96" s="9" t="n">
        <v>3.0187</v>
      </c>
      <c r="I96" s="9" t="n">
        <v>11.6105</v>
      </c>
      <c r="J96" s="9" t="n">
        <v>3.4678</v>
      </c>
    </row>
    <row r="97" customFormat="false" ht="15" hidden="false" customHeight="false" outlineLevel="0" collapsed="false">
      <c r="B97" s="0" t="n">
        <v>2370</v>
      </c>
      <c r="C97" s="8" t="n">
        <v>88.63</v>
      </c>
      <c r="D97" s="8" t="n">
        <v>90</v>
      </c>
      <c r="E97" s="8" t="n">
        <v>1899.74</v>
      </c>
      <c r="F97" s="8" t="n">
        <v>-1400</v>
      </c>
      <c r="G97" s="8" t="n">
        <v>-161</v>
      </c>
      <c r="H97" s="9" t="n">
        <v>3.0531</v>
      </c>
      <c r="I97" s="9" t="n">
        <v>12.0536</v>
      </c>
      <c r="J97" s="9" t="n">
        <v>3.5301</v>
      </c>
    </row>
    <row r="98" customFormat="false" ht="15" hidden="false" customHeight="false" outlineLevel="0" collapsed="false">
      <c r="B98" s="0" t="n">
        <v>2400</v>
      </c>
      <c r="C98" s="8" t="n">
        <v>90</v>
      </c>
      <c r="D98" s="8" t="n">
        <v>90</v>
      </c>
      <c r="E98" s="8" t="n">
        <v>1900.1</v>
      </c>
      <c r="F98" s="8" t="n">
        <v>-1400</v>
      </c>
      <c r="G98" s="8" t="n">
        <v>-131</v>
      </c>
      <c r="H98" s="9" t="n">
        <v>3.1091</v>
      </c>
      <c r="I98" s="9" t="n">
        <v>12.498</v>
      </c>
      <c r="J98" s="9" t="n">
        <v>3.574</v>
      </c>
    </row>
    <row r="99" customFormat="false" ht="15" hidden="false" customHeight="false" outlineLevel="0" collapsed="false">
      <c r="B99" s="0" t="n">
        <v>2430</v>
      </c>
      <c r="C99" s="8" t="n">
        <v>90</v>
      </c>
      <c r="D99" s="8" t="n">
        <v>90</v>
      </c>
      <c r="E99" s="8" t="n">
        <v>1900.1</v>
      </c>
      <c r="F99" s="8" t="n">
        <v>-1400</v>
      </c>
      <c r="G99" s="8" t="n">
        <v>-101</v>
      </c>
      <c r="H99" s="9" t="n">
        <v>3.2113</v>
      </c>
      <c r="I99" s="9" t="n">
        <v>12.9441</v>
      </c>
      <c r="J99" s="9" t="n">
        <v>3.5786</v>
      </c>
    </row>
    <row r="100" customFormat="false" ht="15" hidden="false" customHeight="false" outlineLevel="0" collapsed="false">
      <c r="B100" s="0" t="n">
        <v>2460</v>
      </c>
      <c r="C100" s="8" t="n">
        <v>90</v>
      </c>
      <c r="D100" s="8" t="n">
        <v>90</v>
      </c>
      <c r="E100" s="8" t="n">
        <v>1900.1</v>
      </c>
      <c r="F100" s="8" t="n">
        <v>-1400</v>
      </c>
      <c r="G100" s="8" t="n">
        <v>-71</v>
      </c>
      <c r="H100" s="9" t="n">
        <v>3.3146</v>
      </c>
      <c r="I100" s="9" t="n">
        <v>13.3922</v>
      </c>
      <c r="J100" s="9" t="n">
        <v>3.5833</v>
      </c>
    </row>
    <row r="101" customFormat="false" ht="15" hidden="false" customHeight="false" outlineLevel="0" collapsed="false">
      <c r="B101" s="0" t="n">
        <v>2490</v>
      </c>
      <c r="C101" s="8" t="n">
        <v>90</v>
      </c>
      <c r="D101" s="8" t="n">
        <v>90</v>
      </c>
      <c r="E101" s="8" t="n">
        <v>1900.1</v>
      </c>
      <c r="F101" s="8" t="n">
        <v>-1400</v>
      </c>
      <c r="G101" s="8" t="n">
        <v>-41</v>
      </c>
      <c r="H101" s="9" t="n">
        <v>3.4188</v>
      </c>
      <c r="I101" s="9" t="n">
        <v>13.8423</v>
      </c>
      <c r="J101" s="9" t="n">
        <v>3.5881</v>
      </c>
    </row>
    <row r="102" customFormat="false" ht="15" hidden="false" customHeight="false" outlineLevel="0" collapsed="false">
      <c r="B102" s="0" t="n">
        <v>2520</v>
      </c>
      <c r="C102" s="8" t="n">
        <v>90</v>
      </c>
      <c r="D102" s="8" t="n">
        <v>90</v>
      </c>
      <c r="E102" s="8" t="n">
        <v>1900.1</v>
      </c>
      <c r="F102" s="8" t="n">
        <v>-1400</v>
      </c>
      <c r="G102" s="8" t="n">
        <v>-11</v>
      </c>
      <c r="H102" s="9" t="n">
        <v>3.5239</v>
      </c>
      <c r="I102" s="9" t="n">
        <v>14.294</v>
      </c>
      <c r="J102" s="9" t="n">
        <v>3.5931</v>
      </c>
    </row>
    <row r="103" customFormat="false" ht="15" hidden="false" customHeight="false" outlineLevel="0" collapsed="false">
      <c r="B103" s="0" t="n">
        <v>2550</v>
      </c>
      <c r="C103" s="8" t="n">
        <v>90</v>
      </c>
      <c r="D103" s="8" t="n">
        <v>90</v>
      </c>
      <c r="E103" s="8" t="n">
        <v>1900.1</v>
      </c>
      <c r="F103" s="8" t="n">
        <v>-1400</v>
      </c>
      <c r="G103" s="8" t="n">
        <v>19</v>
      </c>
      <c r="H103" s="9" t="n">
        <v>3.6297</v>
      </c>
      <c r="I103" s="9" t="n">
        <v>14.7473</v>
      </c>
      <c r="J103" s="9" t="n">
        <v>3.5982</v>
      </c>
    </row>
    <row r="104" customFormat="false" ht="15" hidden="false" customHeight="false" outlineLevel="0" collapsed="false">
      <c r="B104" s="0" t="n">
        <v>2580</v>
      </c>
      <c r="C104" s="8" t="n">
        <v>90</v>
      </c>
      <c r="D104" s="8" t="n">
        <v>90</v>
      </c>
      <c r="E104" s="8" t="n">
        <v>1900.1</v>
      </c>
      <c r="F104" s="8" t="n">
        <v>-1400</v>
      </c>
      <c r="G104" s="8" t="n">
        <v>49</v>
      </c>
      <c r="H104" s="9" t="n">
        <v>3.7362</v>
      </c>
      <c r="I104" s="9" t="n">
        <v>15.202</v>
      </c>
      <c r="J104" s="9" t="n">
        <v>3.6034</v>
      </c>
    </row>
    <row r="105" customFormat="false" ht="15" hidden="false" customHeight="false" outlineLevel="0" collapsed="false">
      <c r="B105" s="0" t="n">
        <v>2590</v>
      </c>
      <c r="C105" s="8" t="n">
        <v>90</v>
      </c>
      <c r="D105" s="8" t="n">
        <v>90</v>
      </c>
      <c r="E105" s="8" t="n">
        <v>1900.1</v>
      </c>
      <c r="F105" s="8" t="n">
        <v>-1400</v>
      </c>
      <c r="G105" s="8" t="n">
        <v>59</v>
      </c>
      <c r="H105" s="9" t="n">
        <v>3.7719</v>
      </c>
      <c r="I105" s="9" t="n">
        <v>15.3538</v>
      </c>
      <c r="J105" s="9" t="n">
        <v>3.6052</v>
      </c>
    </row>
  </sheetData>
  <sheetProtection sheet="true" password="dd1b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136</v>
      </c>
    </row>
    <row r="2" customFormat="false" ht="15" hidden="false" customHeight="false" outlineLevel="0" collapsed="false">
      <c r="A2" s="0" t="s">
        <v>129</v>
      </c>
    </row>
    <row r="3" customFormat="false" ht="15" hidden="false" customHeight="false" outlineLevel="0" collapsed="false">
      <c r="A3" s="0" t="s">
        <v>80</v>
      </c>
      <c r="B3" s="0" t="s">
        <v>81</v>
      </c>
      <c r="C3" s="0" t="s">
        <v>82</v>
      </c>
      <c r="D3" s="0" t="s">
        <v>83</v>
      </c>
      <c r="E3" s="0" t="s">
        <v>84</v>
      </c>
      <c r="F3" s="0" t="s">
        <v>85</v>
      </c>
      <c r="G3" s="0" t="s">
        <v>86</v>
      </c>
      <c r="H3" s="0" t="s">
        <v>87</v>
      </c>
      <c r="I3" s="0" t="s">
        <v>88</v>
      </c>
      <c r="J3" s="0" t="s">
        <v>89</v>
      </c>
      <c r="K3" s="0" t="s">
        <v>90</v>
      </c>
      <c r="L3" s="0" t="s">
        <v>91</v>
      </c>
      <c r="M3" s="0" t="s">
        <v>92</v>
      </c>
      <c r="O3" s="0" t="s">
        <v>93</v>
      </c>
    </row>
    <row r="4" customFormat="false" ht="15" hidden="false" customHeight="false" outlineLevel="0" collapsed="false">
      <c r="A4" s="0" t="s">
        <v>63</v>
      </c>
      <c r="B4" s="0" t="s">
        <v>94</v>
      </c>
      <c r="C4" s="0" t="s">
        <v>94</v>
      </c>
      <c r="D4" s="0" t="s">
        <v>94</v>
      </c>
      <c r="E4" s="0" t="s">
        <v>94</v>
      </c>
      <c r="F4" s="0" t="s">
        <v>94</v>
      </c>
      <c r="G4" s="0" t="s">
        <v>94</v>
      </c>
      <c r="H4" s="0" t="s">
        <v>94</v>
      </c>
      <c r="I4" s="0" t="s">
        <v>95</v>
      </c>
      <c r="J4" s="0" t="s">
        <v>94</v>
      </c>
      <c r="K4" s="0" t="s">
        <v>96</v>
      </c>
      <c r="L4" s="0" t="s">
        <v>96</v>
      </c>
      <c r="M4" s="0" t="s">
        <v>63</v>
      </c>
    </row>
    <row r="5" customFormat="false" ht="15" hidden="false" customHeight="false" outlineLevel="0" collapsed="false">
      <c r="A5" s="0" t="n">
        <v>0</v>
      </c>
      <c r="B5" s="8" t="n">
        <v>0</v>
      </c>
      <c r="C5" s="8" t="n">
        <v>0</v>
      </c>
      <c r="D5" s="8" t="n">
        <v>0</v>
      </c>
      <c r="E5" s="8" t="n">
        <v>0</v>
      </c>
      <c r="F5" s="8" t="n">
        <v>0</v>
      </c>
      <c r="G5" s="8" t="n">
        <v>-1400</v>
      </c>
      <c r="H5" s="8" t="n">
        <v>-1000</v>
      </c>
      <c r="I5" s="8" t="n">
        <v>215.538</v>
      </c>
      <c r="J5" s="8" t="n">
        <v>1720.47</v>
      </c>
      <c r="K5" s="9" t="n">
        <v>0</v>
      </c>
      <c r="L5" s="9" t="n">
        <v>0</v>
      </c>
      <c r="M5" s="10" t="n">
        <f aca="false">((ref_diam+offset_diam)/2)/(12*3.281)</f>
        <v>0.761962816214569</v>
      </c>
      <c r="N5" s="8"/>
      <c r="O5" s="8" t="n">
        <f aca="false">(J5-M5-surface_margin)/(scaling_factor*(SQRT(K5^2+L5^2+sigma_pa^2)))</f>
        <v>982.518878390735</v>
      </c>
    </row>
    <row r="6" customFormat="false" ht="15" hidden="false" customHeight="false" outlineLevel="0" collapsed="false">
      <c r="A6" s="0" t="n">
        <v>1</v>
      </c>
      <c r="B6" s="8" t="n">
        <v>1</v>
      </c>
      <c r="C6" s="8" t="n">
        <v>0</v>
      </c>
      <c r="D6" s="8" t="n">
        <v>0</v>
      </c>
      <c r="E6" s="8" t="n">
        <v>1</v>
      </c>
      <c r="F6" s="8" t="n">
        <v>1</v>
      </c>
      <c r="G6" s="8" t="n">
        <v>-1400</v>
      </c>
      <c r="H6" s="8" t="n">
        <v>-1000</v>
      </c>
      <c r="I6" s="8" t="n">
        <v>215.538</v>
      </c>
      <c r="J6" s="8" t="n">
        <v>1720.47</v>
      </c>
      <c r="K6" s="9" t="n">
        <v>0.0017</v>
      </c>
      <c r="L6" s="9" t="n">
        <v>0.0018</v>
      </c>
      <c r="M6" s="10" t="n">
        <f aca="false">((ref_diam+offset_diam)/2)/(12*3.281)</f>
        <v>0.761962816214569</v>
      </c>
      <c r="N6" s="8"/>
      <c r="O6" s="8" t="n">
        <f aca="false">(J6-M6-surface_margin)/(scaling_factor*(SQRT(K6^2+L6^2+sigma_pa^2)))</f>
        <v>982.506832930801</v>
      </c>
    </row>
    <row r="7" customFormat="false" ht="15" hidden="false" customHeight="false" outlineLevel="0" collapsed="false">
      <c r="A7" s="0" t="n">
        <v>30</v>
      </c>
      <c r="B7" s="8" t="n">
        <v>30</v>
      </c>
      <c r="C7" s="8" t="n">
        <v>0</v>
      </c>
      <c r="D7" s="8" t="n">
        <v>0</v>
      </c>
      <c r="E7" s="8" t="n">
        <v>30</v>
      </c>
      <c r="F7" s="8" t="n">
        <v>30</v>
      </c>
      <c r="G7" s="8" t="n">
        <v>-1400</v>
      </c>
      <c r="H7" s="8" t="n">
        <v>-1000</v>
      </c>
      <c r="I7" s="8" t="n">
        <v>215.538</v>
      </c>
      <c r="J7" s="8" t="n">
        <v>1720.47</v>
      </c>
      <c r="K7" s="9" t="n">
        <v>0.0537</v>
      </c>
      <c r="L7" s="9" t="n">
        <v>0.0537</v>
      </c>
      <c r="M7" s="10" t="n">
        <f aca="false">((ref_diam+offset_diam)/2)/(12*3.281)</f>
        <v>0.761962816214569</v>
      </c>
      <c r="N7" s="8"/>
      <c r="O7" s="8" t="n">
        <f aca="false">(J7-M7-surface_margin)/(scaling_factor*(SQRT(K7^2+L7^2+sigma_pa^2)))</f>
        <v>971.378151001446</v>
      </c>
    </row>
    <row r="8" customFormat="false" ht="15" hidden="false" customHeight="false" outlineLevel="0" collapsed="false">
      <c r="A8" s="0" t="n">
        <v>60</v>
      </c>
      <c r="B8" s="8" t="n">
        <v>60</v>
      </c>
      <c r="C8" s="8" t="n">
        <v>0</v>
      </c>
      <c r="D8" s="8" t="n">
        <v>0</v>
      </c>
      <c r="E8" s="8" t="n">
        <v>60</v>
      </c>
      <c r="F8" s="8" t="n">
        <v>60</v>
      </c>
      <c r="G8" s="8" t="n">
        <v>-1400</v>
      </c>
      <c r="H8" s="8" t="n">
        <v>-1000</v>
      </c>
      <c r="I8" s="8" t="n">
        <v>215.538</v>
      </c>
      <c r="J8" s="8" t="n">
        <v>1720.47</v>
      </c>
      <c r="K8" s="9" t="n">
        <v>0.1074</v>
      </c>
      <c r="L8" s="9" t="n">
        <v>0.1075</v>
      </c>
      <c r="M8" s="10" t="n">
        <f aca="false">((ref_diam+offset_diam)/2)/(12*3.281)</f>
        <v>0.761962816214569</v>
      </c>
      <c r="N8" s="8"/>
      <c r="O8" s="8" t="n">
        <f aca="false">(J8-M8-surface_margin)/(scaling_factor*(SQRT(K8^2+L8^2+sigma_pa^2)))</f>
        <v>940.063533998919</v>
      </c>
    </row>
    <row r="9" customFormat="false" ht="15" hidden="false" customHeight="false" outlineLevel="0" collapsed="false">
      <c r="A9" s="0" t="n">
        <v>90</v>
      </c>
      <c r="B9" s="8" t="n">
        <v>90</v>
      </c>
      <c r="C9" s="8" t="n">
        <v>0</v>
      </c>
      <c r="D9" s="8" t="n">
        <v>0</v>
      </c>
      <c r="E9" s="8" t="n">
        <v>90</v>
      </c>
      <c r="F9" s="8" t="n">
        <v>90</v>
      </c>
      <c r="G9" s="8" t="n">
        <v>-1400</v>
      </c>
      <c r="H9" s="8" t="n">
        <v>-1000</v>
      </c>
      <c r="I9" s="8" t="n">
        <v>215.538</v>
      </c>
      <c r="J9" s="8" t="n">
        <v>1720.47</v>
      </c>
      <c r="K9" s="9" t="n">
        <v>0.1612</v>
      </c>
      <c r="L9" s="9" t="n">
        <v>0.1613</v>
      </c>
      <c r="M9" s="10" t="n">
        <f aca="false">((ref_diam+offset_diam)/2)/(12*3.281)</f>
        <v>0.761962816214569</v>
      </c>
      <c r="N9" s="8"/>
      <c r="O9" s="8" t="n">
        <f aca="false">(J9-M9-surface_margin)/(scaling_factor*(SQRT(K9^2+L9^2+sigma_pa^2)))</f>
        <v>893.933445235719</v>
      </c>
    </row>
    <row r="10" customFormat="false" ht="15" hidden="false" customHeight="false" outlineLevel="0" collapsed="false">
      <c r="A10" s="0" t="n">
        <v>120</v>
      </c>
      <c r="B10" s="8" t="n">
        <v>120</v>
      </c>
      <c r="C10" s="8" t="n">
        <v>0</v>
      </c>
      <c r="D10" s="8" t="n">
        <v>0</v>
      </c>
      <c r="E10" s="8" t="n">
        <v>120</v>
      </c>
      <c r="F10" s="8" t="n">
        <v>120</v>
      </c>
      <c r="G10" s="8" t="n">
        <v>-1400</v>
      </c>
      <c r="H10" s="8" t="n">
        <v>-1000</v>
      </c>
      <c r="I10" s="8" t="n">
        <v>215.538</v>
      </c>
      <c r="J10" s="8" t="n">
        <v>1720.47</v>
      </c>
      <c r="K10" s="9" t="n">
        <v>0.215</v>
      </c>
      <c r="L10" s="9" t="n">
        <v>0.215</v>
      </c>
      <c r="M10" s="10" t="n">
        <f aca="false">((ref_diam+offset_diam)/2)/(12*3.281)</f>
        <v>0.761962816214569</v>
      </c>
      <c r="N10" s="8"/>
      <c r="O10" s="8" t="n">
        <f aca="false">(J10-M10-surface_margin)/(scaling_factor*(SQRT(K10^2+L10^2+sigma_pa^2)))</f>
        <v>839.483806031149</v>
      </c>
    </row>
    <row r="11" customFormat="false" ht="15" hidden="false" customHeight="false" outlineLevel="0" collapsed="false">
      <c r="A11" s="0" t="n">
        <v>150</v>
      </c>
      <c r="B11" s="8" t="n">
        <v>150</v>
      </c>
      <c r="C11" s="8" t="n">
        <v>0</v>
      </c>
      <c r="D11" s="8" t="n">
        <v>0</v>
      </c>
      <c r="E11" s="8" t="n">
        <v>150</v>
      </c>
      <c r="F11" s="8" t="n">
        <v>150</v>
      </c>
      <c r="G11" s="8" t="n">
        <v>-1400</v>
      </c>
      <c r="H11" s="8" t="n">
        <v>-1000</v>
      </c>
      <c r="I11" s="8" t="n">
        <v>215.538</v>
      </c>
      <c r="J11" s="8" t="n">
        <v>1720.47</v>
      </c>
      <c r="K11" s="9" t="n">
        <v>0.2688</v>
      </c>
      <c r="L11" s="9" t="n">
        <v>0.2688</v>
      </c>
      <c r="M11" s="10" t="n">
        <f aca="false">((ref_diam+offset_diam)/2)/(12*3.281)</f>
        <v>0.761962816214569</v>
      </c>
      <c r="N11" s="8"/>
      <c r="O11" s="8" t="n">
        <f aca="false">(J11-M11-surface_margin)/(scaling_factor*(SQRT(K11^2+L11^2+sigma_pa^2)))</f>
        <v>782.138415790162</v>
      </c>
    </row>
    <row r="12" customFormat="false" ht="15" hidden="false" customHeight="false" outlineLevel="0" collapsed="false">
      <c r="A12" s="0" t="n">
        <v>180</v>
      </c>
      <c r="B12" s="8" t="n">
        <v>180</v>
      </c>
      <c r="C12" s="8" t="n">
        <v>0</v>
      </c>
      <c r="D12" s="8" t="n">
        <v>0</v>
      </c>
      <c r="E12" s="8" t="n">
        <v>180</v>
      </c>
      <c r="F12" s="8" t="n">
        <v>180</v>
      </c>
      <c r="G12" s="8" t="n">
        <v>-1400</v>
      </c>
      <c r="H12" s="8" t="n">
        <v>-1000</v>
      </c>
      <c r="I12" s="8" t="n">
        <v>215.538</v>
      </c>
      <c r="J12" s="8" t="n">
        <v>1720.47</v>
      </c>
      <c r="K12" s="9" t="n">
        <v>0.3225</v>
      </c>
      <c r="L12" s="9" t="n">
        <v>0.3226</v>
      </c>
      <c r="M12" s="10" t="n">
        <f aca="false">((ref_diam+offset_diam)/2)/(12*3.281)</f>
        <v>0.761962816214569</v>
      </c>
      <c r="N12" s="8"/>
      <c r="O12" s="8" t="n">
        <f aca="false">(J12-M12-surface_margin)/(scaling_factor*(SQRT(K12^2+L12^2+sigma_pa^2)))</f>
        <v>725.841274019765</v>
      </c>
    </row>
    <row r="13" customFormat="false" ht="15" hidden="false" customHeight="false" outlineLevel="0" collapsed="false">
      <c r="A13" s="0" t="n">
        <v>210</v>
      </c>
      <c r="B13" s="8" t="n">
        <v>210</v>
      </c>
      <c r="C13" s="8" t="n">
        <v>0</v>
      </c>
      <c r="D13" s="8" t="n">
        <v>0</v>
      </c>
      <c r="E13" s="8" t="n">
        <v>210</v>
      </c>
      <c r="F13" s="8" t="n">
        <v>210</v>
      </c>
      <c r="G13" s="8" t="n">
        <v>-1400</v>
      </c>
      <c r="H13" s="8" t="n">
        <v>-1000</v>
      </c>
      <c r="I13" s="8" t="n">
        <v>215.538</v>
      </c>
      <c r="J13" s="8" t="n">
        <v>1720.47</v>
      </c>
      <c r="K13" s="9" t="n">
        <v>0.3763</v>
      </c>
      <c r="L13" s="9" t="n">
        <v>0.3763</v>
      </c>
      <c r="M13" s="10" t="n">
        <f aca="false">((ref_diam+offset_diam)/2)/(12*3.281)</f>
        <v>0.761962816214569</v>
      </c>
      <c r="N13" s="8"/>
      <c r="O13" s="8" t="n">
        <f aca="false">(J13-M13-surface_margin)/(scaling_factor*(SQRT(K13^2+L13^2+sigma_pa^2)))</f>
        <v>672.766660083254</v>
      </c>
    </row>
    <row r="14" customFormat="false" ht="15" hidden="false" customHeight="false" outlineLevel="0" collapsed="false">
      <c r="A14" s="0" t="n">
        <v>240</v>
      </c>
      <c r="B14" s="8" t="n">
        <v>240</v>
      </c>
      <c r="C14" s="8" t="n">
        <v>0</v>
      </c>
      <c r="D14" s="8" t="n">
        <v>0</v>
      </c>
      <c r="E14" s="8" t="n">
        <v>240</v>
      </c>
      <c r="F14" s="8" t="n">
        <v>240</v>
      </c>
      <c r="G14" s="8" t="n">
        <v>-1400</v>
      </c>
      <c r="H14" s="8" t="n">
        <v>-1000</v>
      </c>
      <c r="I14" s="8" t="n">
        <v>215.538</v>
      </c>
      <c r="J14" s="8" t="n">
        <v>1720.47</v>
      </c>
      <c r="K14" s="9" t="n">
        <v>0.4301</v>
      </c>
      <c r="L14" s="9" t="n">
        <v>0.4301</v>
      </c>
      <c r="M14" s="10" t="n">
        <f aca="false">((ref_diam+offset_diam)/2)/(12*3.281)</f>
        <v>0.761962816214569</v>
      </c>
      <c r="N14" s="8"/>
      <c r="O14" s="8" t="n">
        <f aca="false">(J14-M14-surface_margin)/(scaling_factor*(SQRT(K14^2+L14^2+sigma_pa^2)))</f>
        <v>623.914190159186</v>
      </c>
    </row>
    <row r="15" customFormat="false" ht="15" hidden="false" customHeight="false" outlineLevel="0" collapsed="false">
      <c r="A15" s="0" t="n">
        <v>270</v>
      </c>
      <c r="B15" s="8" t="n">
        <v>270</v>
      </c>
      <c r="C15" s="8" t="n">
        <v>0</v>
      </c>
      <c r="D15" s="8" t="n">
        <v>0</v>
      </c>
      <c r="E15" s="8" t="n">
        <v>270</v>
      </c>
      <c r="F15" s="8" t="n">
        <v>270</v>
      </c>
      <c r="G15" s="8" t="n">
        <v>-1400</v>
      </c>
      <c r="H15" s="8" t="n">
        <v>-1000</v>
      </c>
      <c r="I15" s="8" t="n">
        <v>215.538</v>
      </c>
      <c r="J15" s="8" t="n">
        <v>1720.47</v>
      </c>
      <c r="K15" s="9" t="n">
        <v>0.4838</v>
      </c>
      <c r="L15" s="9" t="n">
        <v>0.4839</v>
      </c>
      <c r="M15" s="10" t="n">
        <f aca="false">((ref_diam+offset_diam)/2)/(12*3.281)</f>
        <v>0.761962816214569</v>
      </c>
      <c r="N15" s="8"/>
      <c r="O15" s="8" t="n">
        <f aca="false">(J15-M15-surface_margin)/(scaling_factor*(SQRT(K15^2+L15^2+sigma_pa^2)))</f>
        <v>579.671117583985</v>
      </c>
    </row>
    <row r="16" customFormat="false" ht="15" hidden="false" customHeight="false" outlineLevel="0" collapsed="false">
      <c r="A16" s="0" t="n">
        <v>300</v>
      </c>
      <c r="B16" s="8" t="n">
        <v>300</v>
      </c>
      <c r="C16" s="8" t="n">
        <v>0</v>
      </c>
      <c r="D16" s="8" t="n">
        <v>0</v>
      </c>
      <c r="E16" s="8" t="n">
        <v>300</v>
      </c>
      <c r="F16" s="8" t="n">
        <v>300</v>
      </c>
      <c r="G16" s="8" t="n">
        <v>-1400</v>
      </c>
      <c r="H16" s="8" t="n">
        <v>-1000</v>
      </c>
      <c r="I16" s="8" t="n">
        <v>215.538</v>
      </c>
      <c r="J16" s="8" t="n">
        <v>1720.47</v>
      </c>
      <c r="K16" s="9" t="n">
        <v>0.5376</v>
      </c>
      <c r="L16" s="9" t="n">
        <v>0.5377</v>
      </c>
      <c r="M16" s="10" t="n">
        <f aca="false">((ref_diam+offset_diam)/2)/(12*3.281)</f>
        <v>0.761962816214569</v>
      </c>
      <c r="N16" s="8"/>
      <c r="O16" s="8" t="n">
        <f aca="false">(J16-M16-surface_margin)/(scaling_factor*(SQRT(K16^2+L16^2+sigma_pa^2)))</f>
        <v>539.83411324122</v>
      </c>
    </row>
    <row r="17" customFormat="false" ht="15" hidden="false" customHeight="false" outlineLevel="0" collapsed="false">
      <c r="A17" s="0" t="n">
        <v>330</v>
      </c>
      <c r="B17" s="8" t="n">
        <v>330</v>
      </c>
      <c r="C17" s="8" t="n">
        <v>0</v>
      </c>
      <c r="D17" s="8" t="n">
        <v>0</v>
      </c>
      <c r="E17" s="8" t="n">
        <v>330</v>
      </c>
      <c r="F17" s="8" t="n">
        <v>330</v>
      </c>
      <c r="G17" s="8" t="n">
        <v>-1400</v>
      </c>
      <c r="H17" s="8" t="n">
        <v>-1000</v>
      </c>
      <c r="I17" s="8" t="n">
        <v>215.538</v>
      </c>
      <c r="J17" s="8" t="n">
        <v>1720.47</v>
      </c>
      <c r="K17" s="9" t="n">
        <v>0.5914</v>
      </c>
      <c r="L17" s="9" t="n">
        <v>0.5914</v>
      </c>
      <c r="M17" s="10" t="n">
        <f aca="false">((ref_diam+offset_diam)/2)/(12*3.281)</f>
        <v>0.761962816214569</v>
      </c>
      <c r="N17" s="8"/>
      <c r="O17" s="8" t="n">
        <f aca="false">(J17-M17-surface_margin)/(scaling_factor*(SQRT(K17^2+L17^2+sigma_pa^2)))</f>
        <v>504.152136881048</v>
      </c>
    </row>
    <row r="18" customFormat="false" ht="15" hidden="false" customHeight="false" outlineLevel="0" collapsed="false">
      <c r="A18" s="0" t="n">
        <v>360</v>
      </c>
      <c r="B18" s="8" t="n">
        <v>360</v>
      </c>
      <c r="C18" s="8" t="n">
        <v>0</v>
      </c>
      <c r="D18" s="8" t="n">
        <v>0</v>
      </c>
      <c r="E18" s="8" t="n">
        <v>360</v>
      </c>
      <c r="F18" s="8" t="n">
        <v>360</v>
      </c>
      <c r="G18" s="8" t="n">
        <v>-1400</v>
      </c>
      <c r="H18" s="8" t="n">
        <v>-1000</v>
      </c>
      <c r="I18" s="8" t="n">
        <v>215.538</v>
      </c>
      <c r="J18" s="8" t="n">
        <v>1720.47</v>
      </c>
      <c r="K18" s="9" t="n">
        <v>0.6452</v>
      </c>
      <c r="L18" s="9" t="n">
        <v>0.6452</v>
      </c>
      <c r="M18" s="10" t="n">
        <f aca="false">((ref_diam+offset_diam)/2)/(12*3.281)</f>
        <v>0.761962816214569</v>
      </c>
      <c r="N18" s="8"/>
      <c r="O18" s="8" t="n">
        <f aca="false">(J18-M18-surface_margin)/(scaling_factor*(SQRT(K18^2+L18^2+sigma_pa^2)))</f>
        <v>472.154029572492</v>
      </c>
    </row>
    <row r="19" customFormat="false" ht="15" hidden="false" customHeight="false" outlineLevel="0" collapsed="false">
      <c r="A19" s="0" t="n">
        <v>390</v>
      </c>
      <c r="B19" s="8" t="n">
        <v>390</v>
      </c>
      <c r="C19" s="8" t="n">
        <v>0</v>
      </c>
      <c r="D19" s="8" t="n">
        <v>0</v>
      </c>
      <c r="E19" s="8" t="n">
        <v>390</v>
      </c>
      <c r="F19" s="8" t="n">
        <v>390</v>
      </c>
      <c r="G19" s="8" t="n">
        <v>-1400</v>
      </c>
      <c r="H19" s="8" t="n">
        <v>-1000</v>
      </c>
      <c r="I19" s="8" t="n">
        <v>215.538</v>
      </c>
      <c r="J19" s="8" t="n">
        <v>1720.47</v>
      </c>
      <c r="K19" s="9" t="n">
        <v>0.6989</v>
      </c>
      <c r="L19" s="9" t="n">
        <v>0.699</v>
      </c>
      <c r="M19" s="10" t="n">
        <f aca="false">((ref_diam+offset_diam)/2)/(12*3.281)</f>
        <v>0.761962816214569</v>
      </c>
      <c r="N19" s="8"/>
      <c r="O19" s="8" t="n">
        <f aca="false">(J19-M19-surface_margin)/(scaling_factor*(SQRT(K19^2+L19^2+sigma_pa^2)))</f>
        <v>443.483654322083</v>
      </c>
    </row>
    <row r="20" customFormat="false" ht="15" hidden="false" customHeight="false" outlineLevel="0" collapsed="false">
      <c r="A20" s="0" t="n">
        <v>420</v>
      </c>
      <c r="B20" s="8" t="n">
        <v>420</v>
      </c>
      <c r="C20" s="8" t="n">
        <v>0</v>
      </c>
      <c r="D20" s="8" t="n">
        <v>0</v>
      </c>
      <c r="E20" s="8" t="n">
        <v>420</v>
      </c>
      <c r="F20" s="8" t="n">
        <v>420</v>
      </c>
      <c r="G20" s="8" t="n">
        <v>-1400</v>
      </c>
      <c r="H20" s="8" t="n">
        <v>-1000</v>
      </c>
      <c r="I20" s="8" t="n">
        <v>215.538</v>
      </c>
      <c r="J20" s="8" t="n">
        <v>1720.47</v>
      </c>
      <c r="K20" s="9" t="n">
        <v>0.7527</v>
      </c>
      <c r="L20" s="9" t="n">
        <v>0.7527</v>
      </c>
      <c r="M20" s="10" t="n">
        <f aca="false">((ref_diam+offset_diam)/2)/(12*3.281)</f>
        <v>0.761962816214569</v>
      </c>
      <c r="N20" s="8"/>
      <c r="O20" s="8" t="n">
        <f aca="false">(J20-M20-surface_margin)/(scaling_factor*(SQRT(K20^2+L20^2+sigma_pa^2)))</f>
        <v>417.716690404826</v>
      </c>
    </row>
    <row r="21" customFormat="false" ht="15" hidden="false" customHeight="false" outlineLevel="0" collapsed="false">
      <c r="A21" s="0" t="n">
        <v>450</v>
      </c>
      <c r="B21" s="8" t="n">
        <v>450</v>
      </c>
      <c r="C21" s="8" t="n">
        <v>0</v>
      </c>
      <c r="D21" s="8" t="n">
        <v>0</v>
      </c>
      <c r="E21" s="8" t="n">
        <v>450</v>
      </c>
      <c r="F21" s="8" t="n">
        <v>450</v>
      </c>
      <c r="G21" s="8" t="n">
        <v>-1400</v>
      </c>
      <c r="H21" s="8" t="n">
        <v>-1000</v>
      </c>
      <c r="I21" s="8" t="n">
        <v>215.538</v>
      </c>
      <c r="J21" s="8" t="n">
        <v>1720.47</v>
      </c>
      <c r="K21" s="9" t="n">
        <v>0.8065</v>
      </c>
      <c r="L21" s="9" t="n">
        <v>0.8065</v>
      </c>
      <c r="M21" s="10" t="n">
        <f aca="false">((ref_diam+offset_diam)/2)/(12*3.281)</f>
        <v>0.761962816214569</v>
      </c>
      <c r="N21" s="8"/>
      <c r="O21" s="8" t="n">
        <f aca="false">(J21-M21-surface_margin)/(scaling_factor*(SQRT(K21^2+L21^2+sigma_pa^2)))</f>
        <v>394.476540055494</v>
      </c>
    </row>
    <row r="22" customFormat="false" ht="15" hidden="false" customHeight="false" outlineLevel="0" collapsed="false">
      <c r="A22" s="0" t="n">
        <v>480</v>
      </c>
      <c r="B22" s="8" t="n">
        <v>480</v>
      </c>
      <c r="C22" s="8" t="n">
        <v>0</v>
      </c>
      <c r="D22" s="8" t="n">
        <v>0</v>
      </c>
      <c r="E22" s="8" t="n">
        <v>480</v>
      </c>
      <c r="F22" s="8" t="n">
        <v>480</v>
      </c>
      <c r="G22" s="8" t="n">
        <v>-1400</v>
      </c>
      <c r="H22" s="8" t="n">
        <v>-1000</v>
      </c>
      <c r="I22" s="8" t="n">
        <v>215.538</v>
      </c>
      <c r="J22" s="8" t="n">
        <v>1720.47</v>
      </c>
      <c r="K22" s="9" t="n">
        <v>0.8602</v>
      </c>
      <c r="L22" s="9" t="n">
        <v>0.8603</v>
      </c>
      <c r="M22" s="10" t="n">
        <f aca="false">((ref_diam+offset_diam)/2)/(12*3.281)</f>
        <v>0.761962816214569</v>
      </c>
      <c r="N22" s="8"/>
      <c r="O22" s="8" t="n">
        <f aca="false">(J22-M22-surface_margin)/(scaling_factor*(SQRT(K22^2+L22^2+sigma_pa^2)))</f>
        <v>373.491144609533</v>
      </c>
    </row>
    <row r="23" customFormat="false" ht="15" hidden="false" customHeight="false" outlineLevel="0" collapsed="false">
      <c r="A23" s="0" t="n">
        <v>510</v>
      </c>
      <c r="B23" s="8" t="n">
        <v>510</v>
      </c>
      <c r="C23" s="8" t="n">
        <v>0</v>
      </c>
      <c r="D23" s="8" t="n">
        <v>0</v>
      </c>
      <c r="E23" s="8" t="n">
        <v>510</v>
      </c>
      <c r="F23" s="8" t="n">
        <v>510</v>
      </c>
      <c r="G23" s="8" t="n">
        <v>-1400</v>
      </c>
      <c r="H23" s="8" t="n">
        <v>-1000</v>
      </c>
      <c r="I23" s="8" t="n">
        <v>215.538</v>
      </c>
      <c r="J23" s="8" t="n">
        <v>1720.47</v>
      </c>
      <c r="K23" s="9" t="n">
        <v>0.914</v>
      </c>
      <c r="L23" s="9" t="n">
        <v>0.9141</v>
      </c>
      <c r="M23" s="10" t="n">
        <f aca="false">((ref_diam+offset_diam)/2)/(12*3.281)</f>
        <v>0.761962816214569</v>
      </c>
      <c r="N23" s="8"/>
      <c r="O23" s="8" t="n">
        <f aca="false">(J23-M23-surface_margin)/(scaling_factor*(SQRT(K23^2+L23^2+sigma_pa^2)))</f>
        <v>354.44599472901</v>
      </c>
    </row>
    <row r="24" customFormat="false" ht="15" hidden="false" customHeight="false" outlineLevel="0" collapsed="false">
      <c r="A24" s="0" t="n">
        <v>540</v>
      </c>
      <c r="B24" s="8" t="n">
        <v>540</v>
      </c>
      <c r="C24" s="8" t="n">
        <v>0</v>
      </c>
      <c r="D24" s="8" t="n">
        <v>0</v>
      </c>
      <c r="E24" s="8" t="n">
        <v>540</v>
      </c>
      <c r="F24" s="8" t="n">
        <v>540</v>
      </c>
      <c r="G24" s="8" t="n">
        <v>-1400</v>
      </c>
      <c r="H24" s="8" t="n">
        <v>-1000</v>
      </c>
      <c r="I24" s="8" t="n">
        <v>215.538</v>
      </c>
      <c r="J24" s="8" t="n">
        <v>1720.47</v>
      </c>
      <c r="K24" s="9" t="n">
        <v>0.9678</v>
      </c>
      <c r="L24" s="9" t="n">
        <v>0.9678</v>
      </c>
      <c r="M24" s="10" t="n">
        <f aca="false">((ref_diam+offset_diam)/2)/(12*3.281)</f>
        <v>0.761962816214569</v>
      </c>
      <c r="N24" s="8"/>
      <c r="O24" s="8" t="n">
        <f aca="false">(J24-M24-surface_margin)/(scaling_factor*(SQRT(K24^2+L24^2+sigma_pa^2)))</f>
        <v>337.138166006837</v>
      </c>
    </row>
    <row r="25" customFormat="false" ht="15" hidden="false" customHeight="false" outlineLevel="0" collapsed="false">
      <c r="A25" s="0" t="n">
        <v>570</v>
      </c>
      <c r="B25" s="8" t="n">
        <v>570</v>
      </c>
      <c r="C25" s="8" t="n">
        <v>0</v>
      </c>
      <c r="D25" s="8" t="n">
        <v>0</v>
      </c>
      <c r="E25" s="8" t="n">
        <v>570</v>
      </c>
      <c r="F25" s="8" t="n">
        <v>570</v>
      </c>
      <c r="G25" s="8" t="n">
        <v>-1400</v>
      </c>
      <c r="H25" s="8" t="n">
        <v>-1000</v>
      </c>
      <c r="I25" s="8" t="n">
        <v>215.538</v>
      </c>
      <c r="J25" s="8" t="n">
        <v>1720.47</v>
      </c>
      <c r="K25" s="9" t="n">
        <v>1.0216</v>
      </c>
      <c r="L25" s="9" t="n">
        <v>1.0216</v>
      </c>
      <c r="M25" s="10" t="n">
        <f aca="false">((ref_diam+offset_diam)/2)/(12*3.281)</f>
        <v>0.761962816214569</v>
      </c>
      <c r="N25" s="8"/>
      <c r="O25" s="8" t="n">
        <f aca="false">(J25-M25-surface_margin)/(scaling_factor*(SQRT(K25^2+L25^2+sigma_pa^2)))</f>
        <v>321.329502466476</v>
      </c>
    </row>
    <row r="26" customFormat="false" ht="15" hidden="false" customHeight="false" outlineLevel="0" collapsed="false">
      <c r="A26" s="0" t="n">
        <v>600</v>
      </c>
      <c r="B26" s="8" t="n">
        <v>600</v>
      </c>
      <c r="C26" s="8" t="n">
        <v>0</v>
      </c>
      <c r="D26" s="8" t="n">
        <v>0</v>
      </c>
      <c r="E26" s="8" t="n">
        <v>600</v>
      </c>
      <c r="F26" s="8" t="n">
        <v>600</v>
      </c>
      <c r="G26" s="8" t="n">
        <v>-1400</v>
      </c>
      <c r="H26" s="8" t="n">
        <v>-1000</v>
      </c>
      <c r="I26" s="8" t="n">
        <v>215.538</v>
      </c>
      <c r="J26" s="8" t="n">
        <v>1720.47</v>
      </c>
      <c r="K26" s="9" t="n">
        <v>1.0753</v>
      </c>
      <c r="L26" s="9" t="n">
        <v>1.0754</v>
      </c>
      <c r="M26" s="10" t="n">
        <f aca="false">((ref_diam+offset_diam)/2)/(12*3.281)</f>
        <v>0.761962816214569</v>
      </c>
      <c r="N26" s="8"/>
      <c r="O26" s="8" t="n">
        <f aca="false">(J26-M26-surface_margin)/(scaling_factor*(SQRT(K26^2+L26^2+sigma_pa^2)))</f>
        <v>306.872055384998</v>
      </c>
    </row>
    <row r="27" customFormat="false" ht="15" hidden="false" customHeight="false" outlineLevel="0" collapsed="false">
      <c r="A27" s="0" t="n">
        <v>630</v>
      </c>
      <c r="B27" s="8" t="n">
        <v>630</v>
      </c>
      <c r="C27" s="8" t="n">
        <v>0</v>
      </c>
      <c r="D27" s="8" t="n">
        <v>0</v>
      </c>
      <c r="E27" s="8" t="n">
        <v>630</v>
      </c>
      <c r="F27" s="8" t="n">
        <v>630</v>
      </c>
      <c r="G27" s="8" t="n">
        <v>-1400</v>
      </c>
      <c r="H27" s="8" t="n">
        <v>-1000</v>
      </c>
      <c r="I27" s="8" t="n">
        <v>215.538</v>
      </c>
      <c r="J27" s="8" t="n">
        <v>1720.47</v>
      </c>
      <c r="K27" s="9" t="n">
        <v>1.1291</v>
      </c>
      <c r="L27" s="9" t="n">
        <v>1.1291</v>
      </c>
      <c r="M27" s="10" t="n">
        <f aca="false">((ref_diam+offset_diam)/2)/(12*3.281)</f>
        <v>0.761962816214569</v>
      </c>
      <c r="N27" s="8"/>
      <c r="O27" s="8" t="n">
        <f aca="false">(J27-M27-surface_margin)/(scaling_factor*(SQRT(K27^2+L27^2+sigma_pa^2)))</f>
        <v>293.59763430844</v>
      </c>
    </row>
    <row r="28" customFormat="false" ht="15" hidden="false" customHeight="false" outlineLevel="0" collapsed="false">
      <c r="A28" s="0" t="n">
        <v>660</v>
      </c>
      <c r="B28" s="8" t="n">
        <v>660</v>
      </c>
      <c r="C28" s="8" t="n">
        <v>0</v>
      </c>
      <c r="D28" s="8" t="n">
        <v>0</v>
      </c>
      <c r="E28" s="8" t="n">
        <v>660</v>
      </c>
      <c r="F28" s="8" t="n">
        <v>660</v>
      </c>
      <c r="G28" s="8" t="n">
        <v>-1400</v>
      </c>
      <c r="H28" s="8" t="n">
        <v>-1000</v>
      </c>
      <c r="I28" s="8" t="n">
        <v>215.538</v>
      </c>
      <c r="J28" s="8" t="n">
        <v>1720.47</v>
      </c>
      <c r="K28" s="9" t="n">
        <v>1.1829</v>
      </c>
      <c r="L28" s="9" t="n">
        <v>1.1829</v>
      </c>
      <c r="M28" s="10" t="n">
        <f aca="false">((ref_diam+offset_diam)/2)/(12*3.281)</f>
        <v>0.761962816214569</v>
      </c>
      <c r="N28" s="8"/>
      <c r="O28" s="8" t="n">
        <f aca="false">(J28-M28-surface_margin)/(scaling_factor*(SQRT(K28^2+L28^2+sigma_pa^2)))</f>
        <v>281.363310429553</v>
      </c>
    </row>
    <row r="29" customFormat="false" ht="15" hidden="false" customHeight="false" outlineLevel="0" collapsed="false">
      <c r="A29" s="0" t="n">
        <v>690</v>
      </c>
      <c r="B29" s="8" t="n">
        <v>690</v>
      </c>
      <c r="C29" s="8" t="n">
        <v>0</v>
      </c>
      <c r="D29" s="8" t="n">
        <v>0</v>
      </c>
      <c r="E29" s="8" t="n">
        <v>690</v>
      </c>
      <c r="F29" s="8" t="n">
        <v>690</v>
      </c>
      <c r="G29" s="8" t="n">
        <v>-1400</v>
      </c>
      <c r="H29" s="8" t="n">
        <v>-1000</v>
      </c>
      <c r="I29" s="8" t="n">
        <v>215.538</v>
      </c>
      <c r="J29" s="8" t="n">
        <v>1720.47</v>
      </c>
      <c r="K29" s="9" t="n">
        <v>1.2366</v>
      </c>
      <c r="L29" s="9" t="n">
        <v>1.2367</v>
      </c>
      <c r="M29" s="10" t="n">
        <f aca="false">((ref_diam+offset_diam)/2)/(12*3.281)</f>
        <v>0.761962816214569</v>
      </c>
      <c r="N29" s="8"/>
      <c r="O29" s="8" t="n">
        <f aca="false">(J29-M29-surface_margin)/(scaling_factor*(SQRT(K29^2+L29^2+sigma_pa^2)))</f>
        <v>270.077467177703</v>
      </c>
    </row>
    <row r="30" customFormat="false" ht="15" hidden="false" customHeight="false" outlineLevel="0" collapsed="false">
      <c r="A30" s="0" t="n">
        <v>720</v>
      </c>
      <c r="B30" s="8" t="n">
        <v>720</v>
      </c>
      <c r="C30" s="8" t="n">
        <v>0</v>
      </c>
      <c r="D30" s="8" t="n">
        <v>0</v>
      </c>
      <c r="E30" s="8" t="n">
        <v>720</v>
      </c>
      <c r="F30" s="8" t="n">
        <v>720</v>
      </c>
      <c r="G30" s="8" t="n">
        <v>-1400</v>
      </c>
      <c r="H30" s="8" t="n">
        <v>-1000</v>
      </c>
      <c r="I30" s="8" t="n">
        <v>215.538</v>
      </c>
      <c r="J30" s="8" t="n">
        <v>1720.47</v>
      </c>
      <c r="K30" s="9" t="n">
        <v>1.2904</v>
      </c>
      <c r="L30" s="9" t="n">
        <v>1.2905</v>
      </c>
      <c r="M30" s="10" t="n">
        <f aca="false">((ref_diam+offset_diam)/2)/(12*3.281)</f>
        <v>0.761962816214569</v>
      </c>
      <c r="N30" s="8"/>
      <c r="O30" s="8" t="n">
        <f aca="false">(J30-M30-surface_margin)/(scaling_factor*(SQRT(K30^2+L30^2+sigma_pa^2)))</f>
        <v>259.619739603154</v>
      </c>
    </row>
    <row r="31" customFormat="false" ht="15" hidden="false" customHeight="false" outlineLevel="0" collapsed="false">
      <c r="A31" s="0" t="n">
        <v>750</v>
      </c>
      <c r="B31" s="8" t="n">
        <v>750</v>
      </c>
      <c r="C31" s="8" t="n">
        <v>0</v>
      </c>
      <c r="D31" s="8" t="n">
        <v>0</v>
      </c>
      <c r="E31" s="8" t="n">
        <v>750</v>
      </c>
      <c r="F31" s="8" t="n">
        <v>750</v>
      </c>
      <c r="G31" s="8" t="n">
        <v>-1400</v>
      </c>
      <c r="H31" s="8" t="n">
        <v>-1000</v>
      </c>
      <c r="I31" s="8" t="n">
        <v>215.538</v>
      </c>
      <c r="J31" s="8" t="n">
        <v>1720.47</v>
      </c>
      <c r="K31" s="9" t="n">
        <v>1.3442</v>
      </c>
      <c r="L31" s="9" t="n">
        <v>1.3442</v>
      </c>
      <c r="M31" s="10" t="n">
        <f aca="false">((ref_diam+offset_diam)/2)/(12*3.281)</f>
        <v>0.761962816214569</v>
      </c>
      <c r="N31" s="8"/>
      <c r="O31" s="8" t="n">
        <f aca="false">(J31-M31-surface_margin)/(scaling_factor*(SQRT(K31^2+L31^2+sigma_pa^2)))</f>
        <v>249.923187937943</v>
      </c>
    </row>
    <row r="32" customFormat="false" ht="15" hidden="false" customHeight="false" outlineLevel="0" collapsed="false">
      <c r="A32" s="0" t="n">
        <v>780</v>
      </c>
      <c r="B32" s="8" t="n">
        <v>780</v>
      </c>
      <c r="C32" s="8" t="n">
        <v>0</v>
      </c>
      <c r="D32" s="8" t="n">
        <v>0</v>
      </c>
      <c r="E32" s="8" t="n">
        <v>780</v>
      </c>
      <c r="F32" s="8" t="n">
        <v>780</v>
      </c>
      <c r="G32" s="8" t="n">
        <v>-1400</v>
      </c>
      <c r="H32" s="8" t="n">
        <v>-1000</v>
      </c>
      <c r="I32" s="8" t="n">
        <v>215.538</v>
      </c>
      <c r="J32" s="8" t="n">
        <v>1720.47</v>
      </c>
      <c r="K32" s="9" t="n">
        <v>1.3979</v>
      </c>
      <c r="L32" s="9" t="n">
        <v>1.398</v>
      </c>
      <c r="M32" s="10" t="n">
        <f aca="false">((ref_diam+offset_diam)/2)/(12*3.281)</f>
        <v>0.761962816214569</v>
      </c>
      <c r="N32" s="8"/>
      <c r="O32" s="8" t="n">
        <f aca="false">(J32-M32-surface_margin)/(scaling_factor*(SQRT(K32^2+L32^2+sigma_pa^2)))</f>
        <v>240.902369498829</v>
      </c>
    </row>
    <row r="33" customFormat="false" ht="15" hidden="false" customHeight="false" outlineLevel="0" collapsed="false">
      <c r="A33" s="0" t="n">
        <v>810</v>
      </c>
      <c r="B33" s="8" t="n">
        <v>810</v>
      </c>
      <c r="C33" s="8" t="n">
        <v>0</v>
      </c>
      <c r="D33" s="8" t="n">
        <v>0</v>
      </c>
      <c r="E33" s="8" t="n">
        <v>810</v>
      </c>
      <c r="F33" s="8" t="n">
        <v>810</v>
      </c>
      <c r="G33" s="8" t="n">
        <v>-1400</v>
      </c>
      <c r="H33" s="8" t="n">
        <v>-1000</v>
      </c>
      <c r="I33" s="8" t="n">
        <v>215.538</v>
      </c>
      <c r="J33" s="8" t="n">
        <v>1720.47</v>
      </c>
      <c r="K33" s="9" t="n">
        <v>1.4517</v>
      </c>
      <c r="L33" s="9" t="n">
        <v>1.4518</v>
      </c>
      <c r="M33" s="10" t="n">
        <f aca="false">((ref_diam+offset_diam)/2)/(12*3.281)</f>
        <v>0.761962816214569</v>
      </c>
      <c r="N33" s="8"/>
      <c r="O33" s="8" t="n">
        <f aca="false">(J33-M33-surface_margin)/(scaling_factor*(SQRT(K33^2+L33^2+sigma_pa^2)))</f>
        <v>232.48373998299</v>
      </c>
    </row>
    <row r="34" customFormat="false" ht="15" hidden="false" customHeight="false" outlineLevel="0" collapsed="false">
      <c r="A34" s="0" t="n">
        <v>840</v>
      </c>
      <c r="B34" s="8" t="n">
        <v>840</v>
      </c>
      <c r="C34" s="8" t="n">
        <v>0</v>
      </c>
      <c r="D34" s="8" t="n">
        <v>0</v>
      </c>
      <c r="E34" s="8" t="n">
        <v>840</v>
      </c>
      <c r="F34" s="8" t="n">
        <v>840</v>
      </c>
      <c r="G34" s="8" t="n">
        <v>-1400</v>
      </c>
      <c r="H34" s="8" t="n">
        <v>-1000</v>
      </c>
      <c r="I34" s="8" t="n">
        <v>215.538</v>
      </c>
      <c r="J34" s="8" t="n">
        <v>1720.47</v>
      </c>
      <c r="K34" s="9" t="n">
        <v>1.5055</v>
      </c>
      <c r="L34" s="9" t="n">
        <v>1.5055</v>
      </c>
      <c r="M34" s="10" t="n">
        <f aca="false">((ref_diam+offset_diam)/2)/(12*3.281)</f>
        <v>0.761962816214569</v>
      </c>
      <c r="N34" s="8"/>
      <c r="O34" s="8" t="n">
        <f aca="false">(J34-M34-surface_margin)/(scaling_factor*(SQRT(K34^2+L34^2+sigma_pa^2)))</f>
        <v>224.624938396733</v>
      </c>
    </row>
    <row r="35" customFormat="false" ht="15" hidden="false" customHeight="false" outlineLevel="0" collapsed="false">
      <c r="A35" s="0" t="n">
        <v>870</v>
      </c>
      <c r="B35" s="8" t="n">
        <v>870</v>
      </c>
      <c r="C35" s="8" t="n">
        <v>0</v>
      </c>
      <c r="D35" s="8" t="n">
        <v>0</v>
      </c>
      <c r="E35" s="8" t="n">
        <v>870</v>
      </c>
      <c r="F35" s="8" t="n">
        <v>870</v>
      </c>
      <c r="G35" s="8" t="n">
        <v>-1400</v>
      </c>
      <c r="H35" s="8" t="n">
        <v>-1000</v>
      </c>
      <c r="I35" s="8" t="n">
        <v>215.538</v>
      </c>
      <c r="J35" s="8" t="n">
        <v>1720.47</v>
      </c>
      <c r="K35" s="9" t="n">
        <v>1.5593</v>
      </c>
      <c r="L35" s="9" t="n">
        <v>1.5593</v>
      </c>
      <c r="M35" s="10" t="n">
        <f aca="false">((ref_diam+offset_diam)/2)/(12*3.281)</f>
        <v>0.761962816214569</v>
      </c>
      <c r="N35" s="8"/>
      <c r="O35" s="8" t="n">
        <f aca="false">(J35-M35-surface_margin)/(scaling_factor*(SQRT(K35^2+L35^2+sigma_pa^2)))</f>
        <v>217.26016506012</v>
      </c>
    </row>
    <row r="36" customFormat="false" ht="15" hidden="false" customHeight="false" outlineLevel="0" collapsed="false">
      <c r="A36" s="0" t="n">
        <v>900</v>
      </c>
      <c r="B36" s="8" t="n">
        <v>900</v>
      </c>
      <c r="C36" s="8" t="n">
        <v>0</v>
      </c>
      <c r="D36" s="8" t="n">
        <v>0</v>
      </c>
      <c r="E36" s="8" t="n">
        <v>900</v>
      </c>
      <c r="F36" s="8" t="n">
        <v>900</v>
      </c>
      <c r="G36" s="8" t="n">
        <v>-1400</v>
      </c>
      <c r="H36" s="8" t="n">
        <v>-1000</v>
      </c>
      <c r="I36" s="8" t="n">
        <v>215.538</v>
      </c>
      <c r="J36" s="8" t="n">
        <v>1720.47</v>
      </c>
      <c r="K36" s="9" t="n">
        <v>1.613</v>
      </c>
      <c r="L36" s="9" t="n">
        <v>1.6131</v>
      </c>
      <c r="M36" s="10" t="n">
        <f aca="false">((ref_diam+offset_diam)/2)/(12*3.281)</f>
        <v>0.761962816214569</v>
      </c>
      <c r="N36" s="8"/>
      <c r="O36" s="8" t="n">
        <f aca="false">(J36-M36-surface_margin)/(scaling_factor*(SQRT(K36^2+L36^2+sigma_pa^2)))</f>
        <v>210.357931239672</v>
      </c>
    </row>
    <row r="37" customFormat="false" ht="15" hidden="false" customHeight="false" outlineLevel="0" collapsed="false">
      <c r="A37" s="0" t="n">
        <v>930</v>
      </c>
      <c r="B37" s="8" t="n">
        <v>930</v>
      </c>
      <c r="C37" s="8" t="n">
        <v>0</v>
      </c>
      <c r="D37" s="8" t="n">
        <v>0</v>
      </c>
      <c r="E37" s="8" t="n">
        <v>2531</v>
      </c>
      <c r="F37" s="8" t="n">
        <v>1900.1</v>
      </c>
      <c r="G37" s="8" t="n">
        <v>-1400</v>
      </c>
      <c r="H37" s="8" t="n">
        <v>0</v>
      </c>
      <c r="I37" s="8" t="n">
        <v>180</v>
      </c>
      <c r="J37" s="8" t="n">
        <v>1703.26</v>
      </c>
      <c r="K37" s="9" t="n">
        <v>1.4212</v>
      </c>
      <c r="L37" s="9" t="n">
        <v>12.0794</v>
      </c>
      <c r="M37" s="10" t="n">
        <f aca="false">((ref_diam+offset_diam)/2)/(12*3.281)</f>
        <v>0.761962816214569</v>
      </c>
      <c r="N37" s="8"/>
      <c r="O37" s="8" t="n">
        <f aca="false">(J37-M37-surface_margin)/(scaling_factor*(SQRT(K37^2+L37^2+sigma_pa^2)))</f>
        <v>39.9525712222536</v>
      </c>
    </row>
    <row r="38" customFormat="false" ht="15" hidden="false" customHeight="false" outlineLevel="0" collapsed="false">
      <c r="A38" s="0" t="n">
        <v>960</v>
      </c>
      <c r="B38" s="8" t="n">
        <v>960</v>
      </c>
      <c r="C38" s="8" t="n">
        <v>0</v>
      </c>
      <c r="D38" s="8" t="n">
        <v>0</v>
      </c>
      <c r="E38" s="8" t="n">
        <v>2531</v>
      </c>
      <c r="F38" s="8" t="n">
        <v>1900.1</v>
      </c>
      <c r="G38" s="8" t="n">
        <v>-1400</v>
      </c>
      <c r="H38" s="8" t="n">
        <v>0</v>
      </c>
      <c r="I38" s="8" t="n">
        <v>180</v>
      </c>
      <c r="J38" s="8" t="n">
        <v>1686.35</v>
      </c>
      <c r="K38" s="9" t="n">
        <v>1.4781</v>
      </c>
      <c r="L38" s="9" t="n">
        <v>12.1893</v>
      </c>
      <c r="M38" s="10" t="n">
        <f aca="false">((ref_diam+offset_diam)/2)/(12*3.281)</f>
        <v>0.761962816214569</v>
      </c>
      <c r="N38" s="8"/>
      <c r="O38" s="8" t="n">
        <f aca="false">(J38-M38-surface_margin)/(scaling_factor*(SQRT(K38^2+L38^2+sigma_pa^2)))</f>
        <v>39.1830064259847</v>
      </c>
    </row>
    <row r="39" customFormat="false" ht="15" hidden="false" customHeight="false" outlineLevel="0" collapsed="false">
      <c r="A39" s="0" t="n">
        <v>990</v>
      </c>
      <c r="B39" s="8" t="n">
        <v>990</v>
      </c>
      <c r="C39" s="8" t="n">
        <v>0</v>
      </c>
      <c r="D39" s="8" t="n">
        <v>0</v>
      </c>
      <c r="E39" s="8" t="n">
        <v>2531</v>
      </c>
      <c r="F39" s="8" t="n">
        <v>1900.1</v>
      </c>
      <c r="G39" s="8" t="n">
        <v>-1400</v>
      </c>
      <c r="H39" s="8" t="n">
        <v>0</v>
      </c>
      <c r="I39" s="8" t="n">
        <v>180</v>
      </c>
      <c r="J39" s="8" t="n">
        <v>1669.81</v>
      </c>
      <c r="K39" s="9" t="n">
        <v>1.5358</v>
      </c>
      <c r="L39" s="9" t="n">
        <v>12.2991</v>
      </c>
      <c r="M39" s="10" t="n">
        <f aca="false">((ref_diam+offset_diam)/2)/(12*3.281)</f>
        <v>0.761962816214569</v>
      </c>
      <c r="N39" s="8"/>
      <c r="O39" s="8" t="n">
        <f aca="false">(J39-M39-surface_margin)/(scaling_factor*(SQRT(K39^2+L39^2+sigma_pa^2)))</f>
        <v>38.4358521280787</v>
      </c>
    </row>
    <row r="40" customFormat="false" ht="15" hidden="false" customHeight="false" outlineLevel="0" collapsed="false">
      <c r="A40" s="0" t="n">
        <v>1020</v>
      </c>
      <c r="B40" s="8" t="n">
        <v>1020</v>
      </c>
      <c r="C40" s="8" t="n">
        <v>-0.35</v>
      </c>
      <c r="D40" s="8" t="n">
        <v>0</v>
      </c>
      <c r="E40" s="8" t="n">
        <v>2531</v>
      </c>
      <c r="F40" s="8" t="n">
        <v>1900.1</v>
      </c>
      <c r="G40" s="8" t="n">
        <v>-1400</v>
      </c>
      <c r="H40" s="8" t="n">
        <v>0</v>
      </c>
      <c r="I40" s="8" t="n">
        <v>180</v>
      </c>
      <c r="J40" s="8" t="n">
        <v>1653.36</v>
      </c>
      <c r="K40" s="9" t="n">
        <v>1.5921</v>
      </c>
      <c r="L40" s="9" t="n">
        <v>12.4077</v>
      </c>
      <c r="M40" s="10" t="n">
        <f aca="false">((ref_diam+offset_diam)/2)/(12*3.281)</f>
        <v>0.761962816214569</v>
      </c>
      <c r="N40" s="8"/>
      <c r="O40" s="8" t="n">
        <f aca="false">(J40-M40-surface_margin)/(scaling_factor*(SQRT(K40^2+L40^2+sigma_pa^2)))</f>
        <v>37.7082378486819</v>
      </c>
    </row>
    <row r="41" customFormat="false" ht="15" hidden="false" customHeight="false" outlineLevel="0" collapsed="false">
      <c r="A41" s="0" t="n">
        <v>1050</v>
      </c>
      <c r="B41" s="8" t="n">
        <v>1049.97</v>
      </c>
      <c r="C41" s="8" t="n">
        <v>-1.57</v>
      </c>
      <c r="D41" s="8" t="n">
        <v>0</v>
      </c>
      <c r="E41" s="8" t="n">
        <v>2531</v>
      </c>
      <c r="F41" s="8" t="n">
        <v>1900.1</v>
      </c>
      <c r="G41" s="8" t="n">
        <v>-1400</v>
      </c>
      <c r="H41" s="8" t="n">
        <v>0</v>
      </c>
      <c r="I41" s="8" t="n">
        <v>180</v>
      </c>
      <c r="J41" s="8" t="n">
        <v>1636.56</v>
      </c>
      <c r="K41" s="9" t="n">
        <v>1.6467</v>
      </c>
      <c r="L41" s="9" t="n">
        <v>12.5139</v>
      </c>
      <c r="M41" s="10" t="n">
        <f aca="false">((ref_diam+offset_diam)/2)/(12*3.281)</f>
        <v>0.761962816214569</v>
      </c>
      <c r="N41" s="8"/>
      <c r="O41" s="8" t="n">
        <f aca="false">(J41-M41-surface_margin)/(scaling_factor*(SQRT(K41^2+L41^2+sigma_pa^2)))</f>
        <v>36.9931149976496</v>
      </c>
    </row>
    <row r="42" customFormat="false" ht="15" hidden="false" customHeight="false" outlineLevel="0" collapsed="false">
      <c r="A42" s="0" t="n">
        <v>1080</v>
      </c>
      <c r="B42" s="8" t="n">
        <v>1079.88</v>
      </c>
      <c r="C42" s="8" t="n">
        <v>-3.83</v>
      </c>
      <c r="D42" s="8" t="n">
        <v>0</v>
      </c>
      <c r="E42" s="8" t="n">
        <v>2531</v>
      </c>
      <c r="F42" s="8" t="n">
        <v>1900.1</v>
      </c>
      <c r="G42" s="8" t="n">
        <v>-1400</v>
      </c>
      <c r="H42" s="8" t="n">
        <v>0</v>
      </c>
      <c r="I42" s="8" t="n">
        <v>180</v>
      </c>
      <c r="J42" s="8" t="n">
        <v>1619.27</v>
      </c>
      <c r="K42" s="9" t="n">
        <v>1.7012</v>
      </c>
      <c r="L42" s="9" t="n">
        <v>12.6173</v>
      </c>
      <c r="M42" s="10" t="n">
        <f aca="false">((ref_diam+offset_diam)/2)/(12*3.281)</f>
        <v>0.761962816214569</v>
      </c>
      <c r="N42" s="8"/>
      <c r="O42" s="8" t="n">
        <f aca="false">(J42-M42-surface_margin)/(scaling_factor*(SQRT(K42^2+L42^2+sigma_pa^2)))</f>
        <v>36.2871686298599</v>
      </c>
    </row>
    <row r="43" customFormat="false" ht="15" hidden="false" customHeight="false" outlineLevel="0" collapsed="false">
      <c r="A43" s="0" t="n">
        <v>1110</v>
      </c>
      <c r="B43" s="8" t="n">
        <v>1109.7</v>
      </c>
      <c r="C43" s="8" t="n">
        <v>-7.14</v>
      </c>
      <c r="D43" s="8" t="n">
        <v>0</v>
      </c>
      <c r="E43" s="8" t="n">
        <v>2531</v>
      </c>
      <c r="F43" s="8" t="n">
        <v>1900.1</v>
      </c>
      <c r="G43" s="8" t="n">
        <v>-1400</v>
      </c>
      <c r="H43" s="8" t="n">
        <v>0</v>
      </c>
      <c r="I43" s="8" t="n">
        <v>180</v>
      </c>
      <c r="J43" s="8" t="n">
        <v>1601.5</v>
      </c>
      <c r="K43" s="9" t="n">
        <v>1.7553</v>
      </c>
      <c r="L43" s="9" t="n">
        <v>12.7177</v>
      </c>
      <c r="M43" s="10" t="n">
        <f aca="false">((ref_diam+offset_diam)/2)/(12*3.281)</f>
        <v>0.761962816214569</v>
      </c>
      <c r="N43" s="8"/>
      <c r="O43" s="8" t="n">
        <f aca="false">(J43-M43-surface_margin)/(scaling_factor*(SQRT(K43^2+L43^2+sigma_pa^2)))</f>
        <v>35.5906128822545</v>
      </c>
    </row>
    <row r="44" customFormat="false" ht="15" hidden="false" customHeight="false" outlineLevel="0" collapsed="false">
      <c r="A44" s="0" t="n">
        <v>1140</v>
      </c>
      <c r="B44" s="8" t="n">
        <v>1139.38</v>
      </c>
      <c r="C44" s="8" t="n">
        <v>-11.49</v>
      </c>
      <c r="D44" s="8" t="n">
        <v>0</v>
      </c>
      <c r="E44" s="8" t="n">
        <v>2531</v>
      </c>
      <c r="F44" s="8" t="n">
        <v>1900.1</v>
      </c>
      <c r="G44" s="8" t="n">
        <v>-1400</v>
      </c>
      <c r="H44" s="8" t="n">
        <v>0</v>
      </c>
      <c r="I44" s="8" t="n">
        <v>180</v>
      </c>
      <c r="J44" s="8" t="n">
        <v>1583.24</v>
      </c>
      <c r="K44" s="9" t="n">
        <v>1.8091</v>
      </c>
      <c r="L44" s="9" t="n">
        <v>12.8152</v>
      </c>
      <c r="M44" s="10" t="n">
        <f aca="false">((ref_diam+offset_diam)/2)/(12*3.281)</f>
        <v>0.761962816214569</v>
      </c>
      <c r="N44" s="8"/>
      <c r="O44" s="8" t="n">
        <f aca="false">(J44-M44-surface_margin)/(scaling_factor*(SQRT(K44^2+L44^2+sigma_pa^2)))</f>
        <v>34.9022321591459</v>
      </c>
    </row>
    <row r="45" customFormat="false" ht="15" hidden="false" customHeight="false" outlineLevel="0" collapsed="false">
      <c r="A45" s="0" t="n">
        <v>1170</v>
      </c>
      <c r="B45" s="8" t="n">
        <v>1168.89</v>
      </c>
      <c r="C45" s="8" t="n">
        <v>-16.87</v>
      </c>
      <c r="D45" s="8" t="n">
        <v>0</v>
      </c>
      <c r="E45" s="8" t="n">
        <v>2531</v>
      </c>
      <c r="F45" s="8" t="n">
        <v>1900.1</v>
      </c>
      <c r="G45" s="8" t="n">
        <v>-1400</v>
      </c>
      <c r="H45" s="8" t="n">
        <v>0</v>
      </c>
      <c r="I45" s="8" t="n">
        <v>180</v>
      </c>
      <c r="J45" s="8" t="n">
        <v>1564.52</v>
      </c>
      <c r="K45" s="9" t="n">
        <v>1.8625</v>
      </c>
      <c r="L45" s="9" t="n">
        <v>12.9097</v>
      </c>
      <c r="M45" s="10" t="n">
        <f aca="false">((ref_diam+offset_diam)/2)/(12*3.281)</f>
        <v>0.761962816214569</v>
      </c>
      <c r="N45" s="8"/>
      <c r="O45" s="8" t="n">
        <f aca="false">(J45-M45-surface_margin)/(scaling_factor*(SQRT(K45^2+L45^2+sigma_pa^2)))</f>
        <v>34.2223493818183</v>
      </c>
    </row>
    <row r="46" customFormat="false" ht="15" hidden="false" customHeight="false" outlineLevel="0" collapsed="false">
      <c r="A46" s="0" t="n">
        <v>1200</v>
      </c>
      <c r="B46" s="8" t="n">
        <v>1198.2</v>
      </c>
      <c r="C46" s="8" t="n">
        <v>-23.27</v>
      </c>
      <c r="D46" s="8" t="n">
        <v>0</v>
      </c>
      <c r="E46" s="8" t="n">
        <v>2531</v>
      </c>
      <c r="F46" s="8" t="n">
        <v>1900.1</v>
      </c>
      <c r="G46" s="8" t="n">
        <v>-1400</v>
      </c>
      <c r="H46" s="8" t="n">
        <v>0</v>
      </c>
      <c r="I46" s="8" t="n">
        <v>180</v>
      </c>
      <c r="J46" s="8" t="n">
        <v>1545.33</v>
      </c>
      <c r="K46" s="9" t="n">
        <v>1.9154</v>
      </c>
      <c r="L46" s="9" t="n">
        <v>13.0013</v>
      </c>
      <c r="M46" s="10" t="n">
        <f aca="false">((ref_diam+offset_diam)/2)/(12*3.281)</f>
        <v>0.761962816214569</v>
      </c>
      <c r="N46" s="8"/>
      <c r="O46" s="8" t="n">
        <f aca="false">(J46-M46-surface_margin)/(scaling_factor*(SQRT(K46^2+L46^2+sigma_pa^2)))</f>
        <v>33.5498932280401</v>
      </c>
    </row>
    <row r="47" customFormat="false" ht="15" hidden="false" customHeight="false" outlineLevel="0" collapsed="false">
      <c r="A47" s="0" t="n">
        <v>1230</v>
      </c>
      <c r="B47" s="8" t="n">
        <v>1227.27</v>
      </c>
      <c r="C47" s="8" t="n">
        <v>-30.7</v>
      </c>
      <c r="D47" s="8" t="n">
        <v>0</v>
      </c>
      <c r="E47" s="8" t="n">
        <v>2531</v>
      </c>
      <c r="F47" s="8" t="n">
        <v>1900.1</v>
      </c>
      <c r="G47" s="8" t="n">
        <v>-1400</v>
      </c>
      <c r="H47" s="8" t="n">
        <v>0</v>
      </c>
      <c r="I47" s="8" t="n">
        <v>180</v>
      </c>
      <c r="J47" s="8" t="n">
        <v>1525.68</v>
      </c>
      <c r="K47" s="9" t="n">
        <v>1.968</v>
      </c>
      <c r="L47" s="9" t="n">
        <v>13.0899</v>
      </c>
      <c r="M47" s="10" t="n">
        <f aca="false">((ref_diam+offset_diam)/2)/(12*3.281)</f>
        <v>0.761962816214569</v>
      </c>
      <c r="N47" s="8"/>
      <c r="O47" s="8" t="n">
        <f aca="false">(J47-M47-surface_margin)/(scaling_factor*(SQRT(K47^2+L47^2+sigma_pa^2)))</f>
        <v>32.8846648399662</v>
      </c>
    </row>
    <row r="48" customFormat="false" ht="15" hidden="false" customHeight="false" outlineLevel="0" collapsed="false">
      <c r="A48" s="0" t="n">
        <v>1260</v>
      </c>
      <c r="B48" s="8" t="n">
        <v>1256.05</v>
      </c>
      <c r="C48" s="8" t="n">
        <v>-39.13</v>
      </c>
      <c r="D48" s="8" t="n">
        <v>0</v>
      </c>
      <c r="E48" s="8" t="n">
        <v>2531</v>
      </c>
      <c r="F48" s="8" t="n">
        <v>1900.1</v>
      </c>
      <c r="G48" s="8" t="n">
        <v>-1400</v>
      </c>
      <c r="H48" s="8" t="n">
        <v>0</v>
      </c>
      <c r="I48" s="8" t="n">
        <v>180</v>
      </c>
      <c r="J48" s="8" t="n">
        <v>1505.58</v>
      </c>
      <c r="K48" s="9" t="n">
        <v>2.0201</v>
      </c>
      <c r="L48" s="9" t="n">
        <v>13.1754</v>
      </c>
      <c r="M48" s="10" t="n">
        <f aca="false">((ref_diam+offset_diam)/2)/(12*3.281)</f>
        <v>0.761962816214569</v>
      </c>
      <c r="N48" s="8"/>
      <c r="O48" s="8" t="n">
        <f aca="false">(J48-M48-surface_margin)/(scaling_factor*(SQRT(K48^2+L48^2+sigma_pa^2)))</f>
        <v>32.2266057516983</v>
      </c>
    </row>
    <row r="49" customFormat="false" ht="15" hidden="false" customHeight="false" outlineLevel="0" collapsed="false">
      <c r="A49" s="0" t="n">
        <v>1290</v>
      </c>
      <c r="B49" s="8" t="n">
        <v>1284.53</v>
      </c>
      <c r="C49" s="8" t="n">
        <v>-48.57</v>
      </c>
      <c r="D49" s="8" t="n">
        <v>0</v>
      </c>
      <c r="E49" s="8" t="n">
        <v>2531</v>
      </c>
      <c r="F49" s="8" t="n">
        <v>1900.1</v>
      </c>
      <c r="G49" s="8" t="n">
        <v>-1400</v>
      </c>
      <c r="H49" s="8" t="n">
        <v>0</v>
      </c>
      <c r="I49" s="8" t="n">
        <v>180</v>
      </c>
      <c r="J49" s="8" t="n">
        <v>1485.03</v>
      </c>
      <c r="K49" s="9" t="n">
        <v>2.0717</v>
      </c>
      <c r="L49" s="9" t="n">
        <v>13.258</v>
      </c>
      <c r="M49" s="10" t="n">
        <f aca="false">((ref_diam+offset_diam)/2)/(12*3.281)</f>
        <v>0.761962816214569</v>
      </c>
      <c r="N49" s="8"/>
      <c r="O49" s="8" t="n">
        <f aca="false">(J49-M49-surface_margin)/(scaling_factor*(SQRT(K49^2+L49^2+sigma_pa^2)))</f>
        <v>31.5746657751998</v>
      </c>
    </row>
    <row r="50" customFormat="false" ht="15" hidden="false" customHeight="false" outlineLevel="0" collapsed="false">
      <c r="A50" s="0" t="n">
        <v>1320</v>
      </c>
      <c r="B50" s="8" t="n">
        <v>1312.66</v>
      </c>
      <c r="C50" s="8" t="n">
        <v>-58.99</v>
      </c>
      <c r="D50" s="8" t="n">
        <v>0</v>
      </c>
      <c r="E50" s="8" t="n">
        <v>2531</v>
      </c>
      <c r="F50" s="8" t="n">
        <v>1900.1</v>
      </c>
      <c r="G50" s="8" t="n">
        <v>-1400</v>
      </c>
      <c r="H50" s="8" t="n">
        <v>0</v>
      </c>
      <c r="I50" s="8" t="n">
        <v>180</v>
      </c>
      <c r="J50" s="8" t="n">
        <v>1464.04</v>
      </c>
      <c r="K50" s="9" t="n">
        <v>2.1229</v>
      </c>
      <c r="L50" s="9" t="n">
        <v>13.3375</v>
      </c>
      <c r="M50" s="10" t="n">
        <f aca="false">((ref_diam+offset_diam)/2)/(12*3.281)</f>
        <v>0.761962816214569</v>
      </c>
      <c r="N50" s="8"/>
      <c r="O50" s="8" t="n">
        <f aca="false">(J50-M50-surface_margin)/(scaling_factor*(SQRT(K50^2+L50^2+sigma_pa^2)))</f>
        <v>30.9289475558082</v>
      </c>
    </row>
    <row r="51" customFormat="false" ht="15" hidden="false" customHeight="false" outlineLevel="0" collapsed="false">
      <c r="A51" s="0" t="n">
        <v>1350</v>
      </c>
      <c r="B51" s="8" t="n">
        <v>1340.41</v>
      </c>
      <c r="C51" s="8" t="n">
        <v>-70.38</v>
      </c>
      <c r="D51" s="8" t="n">
        <v>0</v>
      </c>
      <c r="E51" s="8" t="n">
        <v>2531</v>
      </c>
      <c r="F51" s="8" t="n">
        <v>1900.1</v>
      </c>
      <c r="G51" s="8" t="n">
        <v>-1400</v>
      </c>
      <c r="H51" s="8" t="n">
        <v>0</v>
      </c>
      <c r="I51" s="8" t="n">
        <v>180</v>
      </c>
      <c r="J51" s="8" t="n">
        <v>1442.61</v>
      </c>
      <c r="K51" s="9" t="n">
        <v>2.1738</v>
      </c>
      <c r="L51" s="9" t="n">
        <v>13.414</v>
      </c>
      <c r="M51" s="10" t="n">
        <f aca="false">((ref_diam+offset_diam)/2)/(12*3.281)</f>
        <v>0.761962816214569</v>
      </c>
      <c r="N51" s="8"/>
      <c r="O51" s="8" t="n">
        <f aca="false">(J51-M51-surface_margin)/(scaling_factor*(SQRT(K51^2+L51^2+sigma_pa^2)))</f>
        <v>30.2886511410352</v>
      </c>
    </row>
    <row r="52" customFormat="false" ht="15" hidden="false" customHeight="false" outlineLevel="0" collapsed="false">
      <c r="A52" s="0" t="n">
        <v>1380</v>
      </c>
      <c r="B52" s="8" t="n">
        <v>1367.74</v>
      </c>
      <c r="C52" s="8" t="n">
        <v>-82.74</v>
      </c>
      <c r="D52" s="8" t="n">
        <v>0</v>
      </c>
      <c r="E52" s="8" t="n">
        <v>2531</v>
      </c>
      <c r="F52" s="8" t="n">
        <v>1900.1</v>
      </c>
      <c r="G52" s="8" t="n">
        <v>-1400</v>
      </c>
      <c r="H52" s="8" t="n">
        <v>0</v>
      </c>
      <c r="I52" s="8" t="n">
        <v>180</v>
      </c>
      <c r="J52" s="8" t="n">
        <v>1420.76</v>
      </c>
      <c r="K52" s="9" t="n">
        <v>2.2242</v>
      </c>
      <c r="L52" s="9" t="n">
        <v>13.4875</v>
      </c>
      <c r="M52" s="10" t="n">
        <f aca="false">((ref_diam+offset_diam)/2)/(12*3.281)</f>
        <v>0.761962816214569</v>
      </c>
      <c r="N52" s="8"/>
      <c r="O52" s="8" t="n">
        <f aca="false">(J52-M52-surface_margin)/(scaling_factor*(SQRT(K52^2+L52^2+sigma_pa^2)))</f>
        <v>29.6537594948857</v>
      </c>
    </row>
    <row r="53" customFormat="false" ht="15" hidden="false" customHeight="false" outlineLevel="0" collapsed="false">
      <c r="A53" s="0" t="n">
        <v>1410</v>
      </c>
      <c r="B53" s="8" t="n">
        <v>1394.63</v>
      </c>
      <c r="C53" s="8" t="n">
        <v>-96.05</v>
      </c>
      <c r="D53" s="8" t="n">
        <v>0</v>
      </c>
      <c r="E53" s="8" t="n">
        <v>2531</v>
      </c>
      <c r="F53" s="8" t="n">
        <v>1900.1</v>
      </c>
      <c r="G53" s="8" t="n">
        <v>-1400</v>
      </c>
      <c r="H53" s="8" t="n">
        <v>0</v>
      </c>
      <c r="I53" s="8" t="n">
        <v>180</v>
      </c>
      <c r="J53" s="8" t="n">
        <v>1398.49</v>
      </c>
      <c r="K53" s="9" t="n">
        <v>2.2742</v>
      </c>
      <c r="L53" s="9" t="n">
        <v>13.558</v>
      </c>
      <c r="M53" s="10" t="n">
        <f aca="false">((ref_diam+offset_diam)/2)/(12*3.281)</f>
        <v>0.761962816214569</v>
      </c>
      <c r="N53" s="8"/>
      <c r="O53" s="8" t="n">
        <f aca="false">(J53-M53-surface_margin)/(scaling_factor*(SQRT(K53^2+L53^2+sigma_pa^2)))</f>
        <v>29.0237409907896</v>
      </c>
    </row>
    <row r="54" customFormat="false" ht="15" hidden="false" customHeight="false" outlineLevel="0" collapsed="false">
      <c r="A54" s="0" t="n">
        <v>1440</v>
      </c>
      <c r="B54" s="8" t="n">
        <v>1421.03</v>
      </c>
      <c r="C54" s="8" t="n">
        <v>-110.29</v>
      </c>
      <c r="D54" s="8" t="n">
        <v>0</v>
      </c>
      <c r="E54" s="8" t="n">
        <v>2531</v>
      </c>
      <c r="F54" s="8" t="n">
        <v>1900.1</v>
      </c>
      <c r="G54" s="8" t="n">
        <v>-1400</v>
      </c>
      <c r="H54" s="8" t="n">
        <v>0</v>
      </c>
      <c r="I54" s="8" t="n">
        <v>180</v>
      </c>
      <c r="J54" s="8" t="n">
        <v>1375.81</v>
      </c>
      <c r="K54" s="9" t="n">
        <v>2.3238</v>
      </c>
      <c r="L54" s="9" t="n">
        <v>13.6254</v>
      </c>
      <c r="M54" s="10" t="n">
        <f aca="false">((ref_diam+offset_diam)/2)/(12*3.281)</f>
        <v>0.761962816214569</v>
      </c>
      <c r="N54" s="8"/>
      <c r="O54" s="8" t="n">
        <f aca="false">(J54-M54-surface_margin)/(scaling_factor*(SQRT(K54^2+L54^2+sigma_pa^2)))</f>
        <v>28.3985257394992</v>
      </c>
    </row>
    <row r="55" customFormat="false" ht="15" hidden="false" customHeight="false" outlineLevel="0" collapsed="false">
      <c r="A55" s="0" t="n">
        <v>1470</v>
      </c>
      <c r="B55" s="8" t="n">
        <v>1446.93</v>
      </c>
      <c r="C55" s="8" t="n">
        <v>-125.43</v>
      </c>
      <c r="D55" s="8" t="n">
        <v>0</v>
      </c>
      <c r="E55" s="8" t="n">
        <v>2531</v>
      </c>
      <c r="F55" s="8" t="n">
        <v>1900.1</v>
      </c>
      <c r="G55" s="8" t="n">
        <v>-1400</v>
      </c>
      <c r="H55" s="8" t="n">
        <v>0</v>
      </c>
      <c r="I55" s="8" t="n">
        <v>180</v>
      </c>
      <c r="J55" s="8" t="n">
        <v>1352.73</v>
      </c>
      <c r="K55" s="9" t="n">
        <v>2.373</v>
      </c>
      <c r="L55" s="9" t="n">
        <v>13.6898</v>
      </c>
      <c r="M55" s="10" t="n">
        <f aca="false">((ref_diam+offset_diam)/2)/(12*3.281)</f>
        <v>0.761962816214569</v>
      </c>
      <c r="N55" s="8"/>
      <c r="O55" s="8" t="n">
        <f aca="false">(J55-M55-surface_margin)/(scaling_factor*(SQRT(K55^2+L55^2+sigma_pa^2)))</f>
        <v>27.7776395052403</v>
      </c>
    </row>
    <row r="56" customFormat="false" ht="15" hidden="false" customHeight="false" outlineLevel="0" collapsed="false">
      <c r="A56" s="0" t="n">
        <v>1500</v>
      </c>
      <c r="B56" s="8" t="n">
        <v>1472.28</v>
      </c>
      <c r="C56" s="8" t="n">
        <v>-141.48</v>
      </c>
      <c r="D56" s="8" t="n">
        <v>0</v>
      </c>
      <c r="E56" s="8" t="n">
        <v>2531</v>
      </c>
      <c r="F56" s="8" t="n">
        <v>1900.1</v>
      </c>
      <c r="G56" s="8" t="n">
        <v>-1400</v>
      </c>
      <c r="H56" s="8" t="n">
        <v>0</v>
      </c>
      <c r="I56" s="8" t="n">
        <v>180</v>
      </c>
      <c r="J56" s="8" t="n">
        <v>1329.25</v>
      </c>
      <c r="K56" s="9" t="n">
        <v>2.4218</v>
      </c>
      <c r="L56" s="9" t="n">
        <v>13.7512</v>
      </c>
      <c r="M56" s="10" t="n">
        <f aca="false">((ref_diam+offset_diam)/2)/(12*3.281)</f>
        <v>0.761962816214569</v>
      </c>
      <c r="N56" s="8"/>
      <c r="O56" s="8" t="n">
        <f aca="false">(J56-M56-surface_margin)/(scaling_factor*(SQRT(K56^2+L56^2+sigma_pa^2)))</f>
        <v>27.1606277421337</v>
      </c>
    </row>
    <row r="57" customFormat="false" ht="15" hidden="false" customHeight="false" outlineLevel="0" collapsed="false">
      <c r="A57" s="0" t="n">
        <v>1530</v>
      </c>
      <c r="B57" s="8" t="n">
        <v>1497.05</v>
      </c>
      <c r="C57" s="8" t="n">
        <v>-158.39</v>
      </c>
      <c r="D57" s="8" t="n">
        <v>0</v>
      </c>
      <c r="E57" s="8" t="n">
        <v>2531</v>
      </c>
      <c r="F57" s="8" t="n">
        <v>1900.1</v>
      </c>
      <c r="G57" s="8" t="n">
        <v>-1400</v>
      </c>
      <c r="H57" s="8" t="n">
        <v>0</v>
      </c>
      <c r="I57" s="8" t="n">
        <v>180</v>
      </c>
      <c r="J57" s="8" t="n">
        <v>1305.39</v>
      </c>
      <c r="K57" s="9" t="n">
        <v>2.4701</v>
      </c>
      <c r="L57" s="9" t="n">
        <v>13.8096</v>
      </c>
      <c r="M57" s="10" t="n">
        <f aca="false">((ref_diam+offset_diam)/2)/(12*3.281)</f>
        <v>0.761962816214569</v>
      </c>
      <c r="N57" s="8"/>
      <c r="O57" s="8" t="n">
        <f aca="false">(J57-M57-surface_margin)/(scaling_factor*(SQRT(K57^2+L57^2+sigma_pa^2)))</f>
        <v>26.5474897812666</v>
      </c>
    </row>
    <row r="58" customFormat="false" ht="15" hidden="false" customHeight="false" outlineLevel="0" collapsed="false">
      <c r="A58" s="0" t="n">
        <v>1560</v>
      </c>
      <c r="B58" s="8" t="n">
        <v>1521.22</v>
      </c>
      <c r="C58" s="8" t="n">
        <v>-176.17</v>
      </c>
      <c r="D58" s="8" t="n">
        <v>0</v>
      </c>
      <c r="E58" s="8" t="n">
        <v>2531</v>
      </c>
      <c r="F58" s="8" t="n">
        <v>1900.1</v>
      </c>
      <c r="G58" s="8" t="n">
        <v>-1400</v>
      </c>
      <c r="H58" s="8" t="n">
        <v>0</v>
      </c>
      <c r="I58" s="8" t="n">
        <v>180</v>
      </c>
      <c r="J58" s="8" t="n">
        <v>1281.14</v>
      </c>
      <c r="K58" s="9" t="n">
        <v>2.518</v>
      </c>
      <c r="L58" s="9" t="n">
        <v>13.865</v>
      </c>
      <c r="M58" s="10" t="n">
        <f aca="false">((ref_diam+offset_diam)/2)/(12*3.281)</f>
        <v>0.761962816214569</v>
      </c>
      <c r="N58" s="8"/>
      <c r="O58" s="8" t="n">
        <f aca="false">(J58-M58-surface_margin)/(scaling_factor*(SQRT(K58^2+L58^2+sigma_pa^2)))</f>
        <v>25.9375547241078</v>
      </c>
    </row>
    <row r="59" customFormat="false" ht="15" hidden="false" customHeight="false" outlineLevel="0" collapsed="false">
      <c r="A59" s="0" t="n">
        <v>1590</v>
      </c>
      <c r="B59" s="8" t="n">
        <v>1544.75</v>
      </c>
      <c r="C59" s="8" t="n">
        <v>-194.77</v>
      </c>
      <c r="D59" s="8" t="n">
        <v>0</v>
      </c>
      <c r="E59" s="8" t="n">
        <v>2531</v>
      </c>
      <c r="F59" s="8" t="n">
        <v>1900.1</v>
      </c>
      <c r="G59" s="8" t="n">
        <v>-1400</v>
      </c>
      <c r="H59" s="8" t="n">
        <v>0</v>
      </c>
      <c r="I59" s="8" t="n">
        <v>180</v>
      </c>
      <c r="J59" s="8" t="n">
        <v>1256.52</v>
      </c>
      <c r="K59" s="9" t="n">
        <v>2.5654</v>
      </c>
      <c r="L59" s="9" t="n">
        <v>13.9174</v>
      </c>
      <c r="M59" s="10" t="n">
        <f aca="false">((ref_diam+offset_diam)/2)/(12*3.281)</f>
        <v>0.761962816214569</v>
      </c>
      <c r="N59" s="8"/>
      <c r="O59" s="8" t="n">
        <f aca="false">(J59-M59-surface_margin)/(scaling_factor*(SQRT(K59^2+L59^2+sigma_pa^2)))</f>
        <v>25.3308387123825</v>
      </c>
    </row>
    <row r="60" customFormat="false" ht="15" hidden="false" customHeight="false" outlineLevel="0" collapsed="false">
      <c r="A60" s="0" t="n">
        <v>1620</v>
      </c>
      <c r="B60" s="8" t="n">
        <v>1567.62</v>
      </c>
      <c r="C60" s="8" t="n">
        <v>-214.19</v>
      </c>
      <c r="D60" s="8" t="n">
        <v>0</v>
      </c>
      <c r="E60" s="8" t="n">
        <v>2531</v>
      </c>
      <c r="F60" s="8" t="n">
        <v>1900.1</v>
      </c>
      <c r="G60" s="8" t="n">
        <v>-1400</v>
      </c>
      <c r="H60" s="8" t="n">
        <v>0</v>
      </c>
      <c r="I60" s="8" t="n">
        <v>180</v>
      </c>
      <c r="J60" s="8" t="n">
        <v>1231.54</v>
      </c>
      <c r="K60" s="9" t="n">
        <v>2.6124</v>
      </c>
      <c r="L60" s="9" t="n">
        <v>13.9669</v>
      </c>
      <c r="M60" s="10" t="n">
        <f aca="false">((ref_diam+offset_diam)/2)/(12*3.281)</f>
        <v>0.761962816214569</v>
      </c>
      <c r="N60" s="8"/>
      <c r="O60" s="8" t="n">
        <f aca="false">(J60-M60-surface_margin)/(scaling_factor*(SQRT(K60^2+L60^2+sigma_pa^2)))</f>
        <v>24.7269242991547</v>
      </c>
    </row>
    <row r="61" customFormat="false" ht="15" hidden="false" customHeight="false" outlineLevel="0" collapsed="false">
      <c r="A61" s="0" t="n">
        <v>1650</v>
      </c>
      <c r="B61" s="8" t="n">
        <v>1589.79</v>
      </c>
      <c r="C61" s="8" t="n">
        <v>-234.39</v>
      </c>
      <c r="D61" s="8" t="n">
        <v>0</v>
      </c>
      <c r="E61" s="8" t="n">
        <v>2531</v>
      </c>
      <c r="F61" s="8" t="n">
        <v>1900.1</v>
      </c>
      <c r="G61" s="8" t="n">
        <v>-1400</v>
      </c>
      <c r="H61" s="8" t="n">
        <v>0</v>
      </c>
      <c r="I61" s="8" t="n">
        <v>180</v>
      </c>
      <c r="J61" s="8" t="n">
        <v>1206.21</v>
      </c>
      <c r="K61" s="9" t="n">
        <v>2.6588</v>
      </c>
      <c r="L61" s="9" t="n">
        <v>14.0135</v>
      </c>
      <c r="M61" s="10" t="n">
        <f aca="false">((ref_diam+offset_diam)/2)/(12*3.281)</f>
        <v>0.761962816214569</v>
      </c>
      <c r="N61" s="8"/>
      <c r="O61" s="8" t="n">
        <f aca="false">(J61-M61-surface_margin)/(scaling_factor*(SQRT(K61^2+L61^2+sigma_pa^2)))</f>
        <v>24.1256826557913</v>
      </c>
    </row>
    <row r="62" customFormat="false" ht="15" hidden="false" customHeight="false" outlineLevel="0" collapsed="false">
      <c r="A62" s="0" t="n">
        <v>1680</v>
      </c>
      <c r="B62" s="8" t="n">
        <v>1611.25</v>
      </c>
      <c r="C62" s="8" t="n">
        <v>-255.35</v>
      </c>
      <c r="D62" s="8" t="n">
        <v>0</v>
      </c>
      <c r="E62" s="8" t="n">
        <v>2531</v>
      </c>
      <c r="F62" s="8" t="n">
        <v>1900.1</v>
      </c>
      <c r="G62" s="8" t="n">
        <v>-1400</v>
      </c>
      <c r="H62" s="8" t="n">
        <v>0</v>
      </c>
      <c r="I62" s="8" t="n">
        <v>180</v>
      </c>
      <c r="J62" s="8" t="n">
        <v>1180.53</v>
      </c>
      <c r="K62" s="9" t="n">
        <v>2.7046</v>
      </c>
      <c r="L62" s="9" t="n">
        <v>14.0573</v>
      </c>
      <c r="M62" s="10" t="n">
        <f aca="false">((ref_diam+offset_diam)/2)/(12*3.281)</f>
        <v>0.761962816214569</v>
      </c>
      <c r="N62" s="8"/>
      <c r="O62" s="8" t="n">
        <f aca="false">(J62-M62-surface_margin)/(scaling_factor*(SQRT(K62^2+L62^2+sigma_pa^2)))</f>
        <v>23.5265643048862</v>
      </c>
    </row>
    <row r="63" customFormat="false" ht="15" hidden="false" customHeight="false" outlineLevel="0" collapsed="false">
      <c r="A63" s="0" t="n">
        <v>1710</v>
      </c>
      <c r="B63" s="8" t="n">
        <v>1631.97</v>
      </c>
      <c r="C63" s="8" t="n">
        <v>-277.05</v>
      </c>
      <c r="D63" s="8" t="n">
        <v>0</v>
      </c>
      <c r="E63" s="8" t="n">
        <v>2531</v>
      </c>
      <c r="F63" s="8" t="n">
        <v>1900.1</v>
      </c>
      <c r="G63" s="8" t="n">
        <v>-1400</v>
      </c>
      <c r="H63" s="8" t="n">
        <v>0</v>
      </c>
      <c r="I63" s="8" t="n">
        <v>180</v>
      </c>
      <c r="J63" s="8" t="n">
        <v>1154.52</v>
      </c>
      <c r="K63" s="9" t="n">
        <v>2.7498</v>
      </c>
      <c r="L63" s="9" t="n">
        <v>14.0982</v>
      </c>
      <c r="M63" s="10" t="n">
        <f aca="false">((ref_diam+offset_diam)/2)/(12*3.281)</f>
        <v>0.761962816214569</v>
      </c>
      <c r="N63" s="8"/>
      <c r="O63" s="8" t="n">
        <f aca="false">(J63-M63-surface_margin)/(scaling_factor*(SQRT(K63^2+L63^2+sigma_pa^2)))</f>
        <v>22.9297571002587</v>
      </c>
    </row>
    <row r="64" customFormat="false" ht="15" hidden="false" customHeight="false" outlineLevel="0" collapsed="false">
      <c r="A64" s="0" t="n">
        <v>1740</v>
      </c>
      <c r="B64" s="8" t="n">
        <v>1651.91</v>
      </c>
      <c r="C64" s="8" t="n">
        <v>-299.46</v>
      </c>
      <c r="D64" s="8" t="n">
        <v>0</v>
      </c>
      <c r="E64" s="8" t="n">
        <v>2531</v>
      </c>
      <c r="F64" s="8" t="n">
        <v>1900.1</v>
      </c>
      <c r="G64" s="8" t="n">
        <v>-1400</v>
      </c>
      <c r="H64" s="8" t="n">
        <v>0</v>
      </c>
      <c r="I64" s="8" t="n">
        <v>180</v>
      </c>
      <c r="J64" s="8" t="n">
        <v>1128.18</v>
      </c>
      <c r="K64" s="9" t="n">
        <v>2.7943</v>
      </c>
      <c r="L64" s="9" t="n">
        <v>14.1363</v>
      </c>
      <c r="M64" s="10" t="n">
        <f aca="false">((ref_diam+offset_diam)/2)/(12*3.281)</f>
        <v>0.761962816214569</v>
      </c>
      <c r="N64" s="8"/>
      <c r="O64" s="8" t="n">
        <f aca="false">(J64-M64-surface_margin)/(scaling_factor*(SQRT(K64^2+L64^2+sigma_pa^2)))</f>
        <v>22.3347619543491</v>
      </c>
    </row>
    <row r="65" customFormat="false" ht="15" hidden="false" customHeight="false" outlineLevel="0" collapsed="false">
      <c r="A65" s="0" t="n">
        <v>1770</v>
      </c>
      <c r="B65" s="8" t="n">
        <v>1671.06</v>
      </c>
      <c r="C65" s="8" t="n">
        <v>-322.55</v>
      </c>
      <c r="D65" s="8" t="n">
        <v>0</v>
      </c>
      <c r="E65" s="8" t="n">
        <v>2531</v>
      </c>
      <c r="F65" s="8" t="n">
        <v>1900.1</v>
      </c>
      <c r="G65" s="8" t="n">
        <v>-1400</v>
      </c>
      <c r="H65" s="8" t="n">
        <v>0</v>
      </c>
      <c r="I65" s="8" t="n">
        <v>180</v>
      </c>
      <c r="J65" s="8" t="n">
        <v>1101.53</v>
      </c>
      <c r="K65" s="9" t="n">
        <v>2.838</v>
      </c>
      <c r="L65" s="9" t="n">
        <v>14.1716</v>
      </c>
      <c r="M65" s="10" t="n">
        <f aca="false">((ref_diam+offset_diam)/2)/(12*3.281)</f>
        <v>0.761962816214569</v>
      </c>
      <c r="N65" s="8"/>
      <c r="O65" s="8" t="n">
        <f aca="false">(J65-M65-surface_margin)/(scaling_factor*(SQRT(K65^2+L65^2+sigma_pa^2)))</f>
        <v>21.7416451946462</v>
      </c>
    </row>
    <row r="66" customFormat="false" ht="15" hidden="false" customHeight="false" outlineLevel="0" collapsed="false">
      <c r="A66" s="0" t="n">
        <v>1800</v>
      </c>
      <c r="B66" s="8" t="n">
        <v>1689.39</v>
      </c>
      <c r="C66" s="8" t="n">
        <v>-346.29</v>
      </c>
      <c r="D66" s="8" t="n">
        <v>0</v>
      </c>
      <c r="E66" s="8" t="n">
        <v>2531</v>
      </c>
      <c r="F66" s="8" t="n">
        <v>1900.1</v>
      </c>
      <c r="G66" s="8" t="n">
        <v>-1400</v>
      </c>
      <c r="H66" s="8" t="n">
        <v>0</v>
      </c>
      <c r="I66" s="8" t="n">
        <v>180</v>
      </c>
      <c r="J66" s="8" t="n">
        <v>1074.57</v>
      </c>
      <c r="K66" s="9" t="n">
        <v>2.8809</v>
      </c>
      <c r="L66" s="9" t="n">
        <v>14.2043</v>
      </c>
      <c r="M66" s="10" t="n">
        <f aca="false">((ref_diam+offset_diam)/2)/(12*3.281)</f>
        <v>0.761962816214569</v>
      </c>
      <c r="N66" s="8"/>
      <c r="O66" s="8" t="n">
        <f aca="false">(J66-M66-surface_margin)/(scaling_factor*(SQRT(K66^2+L66^2+sigma_pa^2)))</f>
        <v>21.1497634771035</v>
      </c>
    </row>
    <row r="67" customFormat="false" ht="15" hidden="false" customHeight="false" outlineLevel="0" collapsed="false">
      <c r="A67" s="0" t="n">
        <v>1830</v>
      </c>
      <c r="B67" s="8" t="n">
        <v>1706.89</v>
      </c>
      <c r="C67" s="8" t="n">
        <v>-370.66</v>
      </c>
      <c r="D67" s="8" t="n">
        <v>0</v>
      </c>
      <c r="E67" s="8" t="n">
        <v>2531</v>
      </c>
      <c r="F67" s="8" t="n">
        <v>1900.1</v>
      </c>
      <c r="G67" s="8" t="n">
        <v>-1400</v>
      </c>
      <c r="H67" s="8" t="n">
        <v>0</v>
      </c>
      <c r="I67" s="8" t="n">
        <v>180</v>
      </c>
      <c r="J67" s="8" t="n">
        <v>1047.31</v>
      </c>
      <c r="K67" s="9" t="n">
        <v>2.9229</v>
      </c>
      <c r="L67" s="9" t="n">
        <v>14.2344</v>
      </c>
      <c r="M67" s="10" t="n">
        <f aca="false">((ref_diam+offset_diam)/2)/(12*3.281)</f>
        <v>0.761962816214569</v>
      </c>
      <c r="N67" s="8"/>
      <c r="O67" s="8" t="n">
        <f aca="false">(J67-M67-surface_margin)/(scaling_factor*(SQRT(K67^2+L67^2+sigma_pa^2)))</f>
        <v>20.5590158162627</v>
      </c>
    </row>
    <row r="68" customFormat="false" ht="15" hidden="false" customHeight="false" outlineLevel="0" collapsed="false">
      <c r="A68" s="0" t="n">
        <v>1860</v>
      </c>
      <c r="B68" s="8" t="n">
        <v>1723.52</v>
      </c>
      <c r="C68" s="8" t="n">
        <v>-395.63</v>
      </c>
      <c r="D68" s="8" t="n">
        <v>0</v>
      </c>
      <c r="E68" s="8" t="n">
        <v>2531</v>
      </c>
      <c r="F68" s="8" t="n">
        <v>1900.1</v>
      </c>
      <c r="G68" s="8" t="n">
        <v>-1400</v>
      </c>
      <c r="H68" s="8" t="n">
        <v>0</v>
      </c>
      <c r="I68" s="8" t="n">
        <v>180</v>
      </c>
      <c r="J68" s="8" t="n">
        <v>1019.77</v>
      </c>
      <c r="K68" s="9" t="n">
        <v>2.9639</v>
      </c>
      <c r="L68" s="9" t="n">
        <v>14.2619</v>
      </c>
      <c r="M68" s="10" t="n">
        <f aca="false">((ref_diam+offset_diam)/2)/(12*3.281)</f>
        <v>0.761962816214569</v>
      </c>
      <c r="N68" s="8"/>
      <c r="O68" s="8" t="n">
        <f aca="false">(J68-M68-surface_margin)/(scaling_factor*(SQRT(K68^2+L68^2+sigma_pa^2)))</f>
        <v>19.9694969498915</v>
      </c>
    </row>
    <row r="69" customFormat="false" ht="15" hidden="false" customHeight="false" outlineLevel="0" collapsed="false">
      <c r="A69" s="0" t="n">
        <v>1890</v>
      </c>
      <c r="B69" s="8" t="n">
        <v>1739.27</v>
      </c>
      <c r="C69" s="8" t="n">
        <v>-421.16</v>
      </c>
      <c r="D69" s="8" t="n">
        <v>0</v>
      </c>
      <c r="E69" s="8" t="n">
        <v>2531</v>
      </c>
      <c r="F69" s="8" t="n">
        <v>1900.1</v>
      </c>
      <c r="G69" s="8" t="n">
        <v>-1400</v>
      </c>
      <c r="H69" s="8" t="n">
        <v>0</v>
      </c>
      <c r="I69" s="8" t="n">
        <v>180</v>
      </c>
      <c r="J69" s="8" t="n">
        <v>991.96</v>
      </c>
      <c r="K69" s="9" t="n">
        <v>3.0038</v>
      </c>
      <c r="L69" s="9" t="n">
        <v>14.2869</v>
      </c>
      <c r="M69" s="10" t="n">
        <f aca="false">((ref_diam+offset_diam)/2)/(12*3.281)</f>
        <v>0.761962816214569</v>
      </c>
      <c r="N69" s="8"/>
      <c r="O69" s="8" t="n">
        <f aca="false">(J69-M69-surface_margin)/(scaling_factor*(SQRT(K69^2+L69^2+sigma_pa^2)))</f>
        <v>19.3809738471821</v>
      </c>
    </row>
    <row r="70" customFormat="false" ht="15" hidden="false" customHeight="false" outlineLevel="0" collapsed="false">
      <c r="A70" s="0" t="n">
        <v>1920</v>
      </c>
      <c r="B70" s="8" t="n">
        <v>1754.12</v>
      </c>
      <c r="C70" s="8" t="n">
        <v>-447.23</v>
      </c>
      <c r="D70" s="8" t="n">
        <v>0</v>
      </c>
      <c r="E70" s="8" t="n">
        <v>2531</v>
      </c>
      <c r="F70" s="8" t="n">
        <v>1900.1</v>
      </c>
      <c r="G70" s="8" t="n">
        <v>-1400</v>
      </c>
      <c r="H70" s="8" t="n">
        <v>0</v>
      </c>
      <c r="I70" s="8" t="n">
        <v>180</v>
      </c>
      <c r="J70" s="8" t="n">
        <v>963.89</v>
      </c>
      <c r="K70" s="9" t="n">
        <v>3.0424</v>
      </c>
      <c r="L70" s="9" t="n">
        <v>14.3095</v>
      </c>
      <c r="M70" s="10" t="n">
        <f aca="false">((ref_diam+offset_diam)/2)/(12*3.281)</f>
        <v>0.761962816214569</v>
      </c>
      <c r="N70" s="8"/>
      <c r="O70" s="8" t="n">
        <f aca="false">(J70-M70-surface_margin)/(scaling_factor*(SQRT(K70^2+L70^2+sigma_pa^2)))</f>
        <v>18.7932563642694</v>
      </c>
    </row>
    <row r="71" customFormat="false" ht="15" hidden="false" customHeight="false" outlineLevel="0" collapsed="false">
      <c r="A71" s="0" t="n">
        <v>1950</v>
      </c>
      <c r="B71" s="8" t="n">
        <v>1768.05</v>
      </c>
      <c r="C71" s="8" t="n">
        <v>-473.79</v>
      </c>
      <c r="D71" s="8" t="n">
        <v>0</v>
      </c>
      <c r="E71" s="8" t="n">
        <v>2531</v>
      </c>
      <c r="F71" s="8" t="n">
        <v>1900.1</v>
      </c>
      <c r="G71" s="8" t="n">
        <v>-1400</v>
      </c>
      <c r="H71" s="8" t="n">
        <v>0</v>
      </c>
      <c r="I71" s="8" t="n">
        <v>180</v>
      </c>
      <c r="J71" s="8" t="n">
        <v>935.57</v>
      </c>
      <c r="K71" s="9" t="n">
        <v>3.0797</v>
      </c>
      <c r="L71" s="9" t="n">
        <v>14.3298</v>
      </c>
      <c r="M71" s="10" t="n">
        <f aca="false">((ref_diam+offset_diam)/2)/(12*3.281)</f>
        <v>0.761962816214569</v>
      </c>
      <c r="N71" s="8"/>
      <c r="O71" s="8" t="n">
        <f aca="false">(J71-M71-surface_margin)/(scaling_factor*(SQRT(K71^2+L71^2+sigma_pa^2)))</f>
        <v>18.2061151151971</v>
      </c>
    </row>
    <row r="72" customFormat="false" ht="15" hidden="false" customHeight="false" outlineLevel="0" collapsed="false">
      <c r="A72" s="0" t="n">
        <v>1980</v>
      </c>
      <c r="B72" s="8" t="n">
        <v>1781.04</v>
      </c>
      <c r="C72" s="8" t="n">
        <v>-500.83</v>
      </c>
      <c r="D72" s="8" t="n">
        <v>0</v>
      </c>
      <c r="E72" s="8" t="n">
        <v>2531</v>
      </c>
      <c r="F72" s="8" t="n">
        <v>1900.1</v>
      </c>
      <c r="G72" s="8" t="n">
        <v>-1400</v>
      </c>
      <c r="H72" s="8" t="n">
        <v>0</v>
      </c>
      <c r="I72" s="8" t="n">
        <v>180</v>
      </c>
      <c r="J72" s="8" t="n">
        <v>907.02</v>
      </c>
      <c r="K72" s="9" t="n">
        <v>3.1156</v>
      </c>
      <c r="L72" s="9" t="n">
        <v>14.3478</v>
      </c>
      <c r="M72" s="10" t="n">
        <f aca="false">((ref_diam+offset_diam)/2)/(12*3.281)</f>
        <v>0.761962816214569</v>
      </c>
      <c r="N72" s="8"/>
      <c r="O72" s="8" t="n">
        <f aca="false">(J72-M72-surface_margin)/(scaling_factor*(SQRT(K72^2+L72^2+sigma_pa^2)))</f>
        <v>17.6196747840222</v>
      </c>
    </row>
    <row r="73" customFormat="false" ht="15" hidden="false" customHeight="false" outlineLevel="0" collapsed="false">
      <c r="A73" s="0" t="n">
        <v>2010</v>
      </c>
      <c r="B73" s="8" t="n">
        <v>1793.09</v>
      </c>
      <c r="C73" s="8" t="n">
        <v>-528.31</v>
      </c>
      <c r="D73" s="8" t="n">
        <v>0</v>
      </c>
      <c r="E73" s="8" t="n">
        <v>2531</v>
      </c>
      <c r="F73" s="8" t="n">
        <v>1900.1</v>
      </c>
      <c r="G73" s="8" t="n">
        <v>-1400</v>
      </c>
      <c r="H73" s="8" t="n">
        <v>0</v>
      </c>
      <c r="I73" s="8" t="n">
        <v>180</v>
      </c>
      <c r="J73" s="8" t="n">
        <v>878.24</v>
      </c>
      <c r="K73" s="9" t="n">
        <v>3.1497</v>
      </c>
      <c r="L73" s="9" t="n">
        <v>14.3638</v>
      </c>
      <c r="M73" s="10" t="n">
        <f aca="false">((ref_diam+offset_diam)/2)/(12*3.281)</f>
        <v>0.761962816214569</v>
      </c>
      <c r="N73" s="8"/>
      <c r="O73" s="8" t="n">
        <f aca="false">(J73-M73-surface_margin)/(scaling_factor*(SQRT(K73^2+L73^2+sigma_pa^2)))</f>
        <v>17.0334031733786</v>
      </c>
    </row>
    <row r="74" customFormat="false" ht="15" hidden="false" customHeight="false" outlineLevel="0" collapsed="false">
      <c r="A74" s="0" t="n">
        <v>2040</v>
      </c>
      <c r="B74" s="8" t="n">
        <v>1804.16</v>
      </c>
      <c r="C74" s="8" t="n">
        <v>-556.19</v>
      </c>
      <c r="D74" s="8" t="n">
        <v>0</v>
      </c>
      <c r="E74" s="8" t="n">
        <v>2531</v>
      </c>
      <c r="F74" s="8" t="n">
        <v>1900.1</v>
      </c>
      <c r="G74" s="8" t="n">
        <v>-1400</v>
      </c>
      <c r="H74" s="8" t="n">
        <v>0</v>
      </c>
      <c r="I74" s="8" t="n">
        <v>180</v>
      </c>
      <c r="J74" s="8" t="n">
        <v>849.25</v>
      </c>
      <c r="K74" s="9" t="n">
        <v>3.1821</v>
      </c>
      <c r="L74" s="9" t="n">
        <v>14.3777</v>
      </c>
      <c r="M74" s="10" t="n">
        <f aca="false">((ref_diam+offset_diam)/2)/(12*3.281)</f>
        <v>0.761962816214569</v>
      </c>
      <c r="N74" s="8"/>
      <c r="O74" s="8" t="n">
        <f aca="false">(J74-M74-surface_margin)/(scaling_factor*(SQRT(K74^2+L74^2+sigma_pa^2)))</f>
        <v>16.4475104309965</v>
      </c>
    </row>
    <row r="75" customFormat="false" ht="15" hidden="false" customHeight="false" outlineLevel="0" collapsed="false">
      <c r="A75" s="0" t="n">
        <v>2070</v>
      </c>
      <c r="B75" s="8" t="n">
        <v>1814.26</v>
      </c>
      <c r="C75" s="8" t="n">
        <v>-584.43</v>
      </c>
      <c r="D75" s="8" t="n">
        <v>0</v>
      </c>
      <c r="E75" s="8" t="n">
        <v>2531</v>
      </c>
      <c r="F75" s="8" t="n">
        <v>1900.1</v>
      </c>
      <c r="G75" s="8" t="n">
        <v>-1400</v>
      </c>
      <c r="H75" s="8" t="n">
        <v>0</v>
      </c>
      <c r="I75" s="8" t="n">
        <v>180</v>
      </c>
      <c r="J75" s="8" t="n">
        <v>820.07</v>
      </c>
      <c r="K75" s="9" t="n">
        <v>3.2125</v>
      </c>
      <c r="L75" s="9" t="n">
        <v>14.3897</v>
      </c>
      <c r="M75" s="10" t="n">
        <f aca="false">((ref_diam+offset_diam)/2)/(12*3.281)</f>
        <v>0.761962816214569</v>
      </c>
      <c r="N75" s="8"/>
      <c r="O75" s="8" t="n">
        <f aca="false">(J75-M75-surface_margin)/(scaling_factor*(SQRT(K75^2+L75^2+sigma_pa^2)))</f>
        <v>15.8619699942277</v>
      </c>
    </row>
    <row r="76" customFormat="false" ht="15" hidden="false" customHeight="false" outlineLevel="0" collapsed="false">
      <c r="A76" s="0" t="n">
        <v>2100</v>
      </c>
      <c r="B76" s="8" t="n">
        <v>1823.37</v>
      </c>
      <c r="C76" s="8" t="n">
        <v>-613.02</v>
      </c>
      <c r="D76" s="8" t="n">
        <v>0</v>
      </c>
      <c r="E76" s="8" t="n">
        <v>2531</v>
      </c>
      <c r="F76" s="8" t="n">
        <v>1900.1</v>
      </c>
      <c r="G76" s="8" t="n">
        <v>-1400</v>
      </c>
      <c r="H76" s="8" t="n">
        <v>0</v>
      </c>
      <c r="I76" s="8" t="n">
        <v>180</v>
      </c>
      <c r="J76" s="8" t="n">
        <v>790.72</v>
      </c>
      <c r="K76" s="9" t="n">
        <v>3.2406</v>
      </c>
      <c r="L76" s="9" t="n">
        <v>14.3999</v>
      </c>
      <c r="M76" s="10" t="n">
        <f aca="false">((ref_diam+offset_diam)/2)/(12*3.281)</f>
        <v>0.761962816214569</v>
      </c>
      <c r="N76" s="8"/>
      <c r="O76" s="8" t="n">
        <f aca="false">(J76-M76-surface_margin)/(scaling_factor*(SQRT(K76^2+L76^2+sigma_pa^2)))</f>
        <v>15.2768780658198</v>
      </c>
    </row>
    <row r="77" customFormat="false" ht="15" hidden="false" customHeight="false" outlineLevel="0" collapsed="false">
      <c r="A77" s="0" t="n">
        <v>2130</v>
      </c>
      <c r="B77" s="8" t="n">
        <v>1831.47</v>
      </c>
      <c r="C77" s="8" t="n">
        <v>-641.9</v>
      </c>
      <c r="D77" s="8" t="n">
        <v>0</v>
      </c>
      <c r="E77" s="8" t="n">
        <v>2531</v>
      </c>
      <c r="F77" s="8" t="n">
        <v>1900.1</v>
      </c>
      <c r="G77" s="8" t="n">
        <v>-1400</v>
      </c>
      <c r="H77" s="8" t="n">
        <v>0</v>
      </c>
      <c r="I77" s="8" t="n">
        <v>180</v>
      </c>
      <c r="J77" s="8" t="n">
        <v>761.2</v>
      </c>
      <c r="K77" s="9" t="n">
        <v>3.2664</v>
      </c>
      <c r="L77" s="9" t="n">
        <v>14.4084</v>
      </c>
      <c r="M77" s="10" t="n">
        <f aca="false">((ref_diam+offset_diam)/2)/(12*3.281)</f>
        <v>0.761962816214569</v>
      </c>
      <c r="N77" s="8"/>
      <c r="O77" s="8" t="n">
        <f aca="false">(J77-M77-surface_margin)/(scaling_factor*(SQRT(K77^2+L77^2+sigma_pa^2)))</f>
        <v>14.6918834298672</v>
      </c>
    </row>
    <row r="78" customFormat="false" ht="15" hidden="false" customHeight="false" outlineLevel="0" collapsed="false">
      <c r="A78" s="0" t="n">
        <v>2160</v>
      </c>
      <c r="B78" s="8" t="n">
        <v>1838.56</v>
      </c>
      <c r="C78" s="8" t="n">
        <v>-671.05</v>
      </c>
      <c r="D78" s="8" t="n">
        <v>0</v>
      </c>
      <c r="E78" s="8" t="n">
        <v>2531</v>
      </c>
      <c r="F78" s="8" t="n">
        <v>1900.1</v>
      </c>
      <c r="G78" s="8" t="n">
        <v>-1400</v>
      </c>
      <c r="H78" s="8" t="n">
        <v>0</v>
      </c>
      <c r="I78" s="8" t="n">
        <v>180</v>
      </c>
      <c r="J78" s="8" t="n">
        <v>731.54</v>
      </c>
      <c r="K78" s="9" t="n">
        <v>3.2894</v>
      </c>
      <c r="L78" s="9" t="n">
        <v>14.4154</v>
      </c>
      <c r="M78" s="10" t="n">
        <f aca="false">((ref_diam+offset_diam)/2)/(12*3.281)</f>
        <v>0.761962816214569</v>
      </c>
      <c r="N78" s="8"/>
      <c r="O78" s="8" t="n">
        <f aca="false">(J78-M78-surface_margin)/(scaling_factor*(SQRT(K78^2+L78^2+sigma_pa^2)))</f>
        <v>14.1072421416745</v>
      </c>
    </row>
    <row r="79" customFormat="false" ht="15" hidden="false" customHeight="false" outlineLevel="0" collapsed="false">
      <c r="A79" s="0" t="n">
        <v>2190</v>
      </c>
      <c r="B79" s="8" t="n">
        <v>1844.63</v>
      </c>
      <c r="C79" s="8" t="n">
        <v>-700.43</v>
      </c>
      <c r="D79" s="8" t="n">
        <v>0</v>
      </c>
      <c r="E79" s="8" t="n">
        <v>2531</v>
      </c>
      <c r="F79" s="8" t="n">
        <v>1900.1</v>
      </c>
      <c r="G79" s="8" t="n">
        <v>-1400</v>
      </c>
      <c r="H79" s="8" t="n">
        <v>0</v>
      </c>
      <c r="I79" s="8" t="n">
        <v>180</v>
      </c>
      <c r="J79" s="8" t="n">
        <v>701.77</v>
      </c>
      <c r="K79" s="9" t="n">
        <v>3.3095</v>
      </c>
      <c r="L79" s="9" t="n">
        <v>14.4208</v>
      </c>
      <c r="M79" s="10" t="n">
        <f aca="false">((ref_diam+offset_diam)/2)/(12*3.281)</f>
        <v>0.761962816214569</v>
      </c>
      <c r="N79" s="8"/>
      <c r="O79" s="8" t="n">
        <f aca="false">(J79-M79-surface_margin)/(scaling_factor*(SQRT(K79^2+L79^2+sigma_pa^2)))</f>
        <v>13.5234084899244</v>
      </c>
    </row>
    <row r="80" customFormat="false" ht="15" hidden="false" customHeight="false" outlineLevel="0" collapsed="false">
      <c r="A80" s="0" t="n">
        <v>2220</v>
      </c>
      <c r="B80" s="8" t="n">
        <v>1849.66</v>
      </c>
      <c r="C80" s="8" t="n">
        <v>-730</v>
      </c>
      <c r="D80" s="8" t="n">
        <v>0</v>
      </c>
      <c r="E80" s="8" t="n">
        <v>2531</v>
      </c>
      <c r="F80" s="8" t="n">
        <v>1900.1</v>
      </c>
      <c r="G80" s="8" t="n">
        <v>-1400</v>
      </c>
      <c r="H80" s="8" t="n">
        <v>0</v>
      </c>
      <c r="I80" s="8" t="n">
        <v>180</v>
      </c>
      <c r="J80" s="8" t="n">
        <v>671.9</v>
      </c>
      <c r="K80" s="9" t="n">
        <v>3.3262</v>
      </c>
      <c r="L80" s="9" t="n">
        <v>14.4248</v>
      </c>
      <c r="M80" s="10" t="n">
        <f aca="false">((ref_diam+offset_diam)/2)/(12*3.281)</f>
        <v>0.761962816214569</v>
      </c>
      <c r="N80" s="8"/>
      <c r="O80" s="8" t="n">
        <f aca="false">(J80-M80-surface_margin)/(scaling_factor*(SQRT(K80^2+L80^2+sigma_pa^2)))</f>
        <v>12.940252298534</v>
      </c>
    </row>
    <row r="81" customFormat="false" ht="15" hidden="false" customHeight="false" outlineLevel="0" collapsed="false">
      <c r="A81" s="0" t="n">
        <v>2250</v>
      </c>
      <c r="B81" s="8" t="n">
        <v>1853.67</v>
      </c>
      <c r="C81" s="8" t="n">
        <v>-759.73</v>
      </c>
      <c r="D81" s="8" t="n">
        <v>0</v>
      </c>
      <c r="E81" s="8" t="n">
        <v>2531</v>
      </c>
      <c r="F81" s="8" t="n">
        <v>1900.1</v>
      </c>
      <c r="G81" s="8" t="n">
        <v>-1400</v>
      </c>
      <c r="H81" s="8" t="n">
        <v>0</v>
      </c>
      <c r="I81" s="8" t="n">
        <v>180</v>
      </c>
      <c r="J81" s="8" t="n">
        <v>641.95</v>
      </c>
      <c r="K81" s="9" t="n">
        <v>3.3392</v>
      </c>
      <c r="L81" s="9" t="n">
        <v>14.4275</v>
      </c>
      <c r="M81" s="10" t="n">
        <f aca="false">((ref_diam+offset_diam)/2)/(12*3.281)</f>
        <v>0.761962816214569</v>
      </c>
      <c r="N81" s="8"/>
      <c r="O81" s="8" t="n">
        <f aca="false">(J81-M81-surface_margin)/(scaling_factor*(SQRT(K81^2+L81^2+sigma_pa^2)))</f>
        <v>12.3578927031329</v>
      </c>
    </row>
    <row r="82" customFormat="false" ht="15" hidden="false" customHeight="false" outlineLevel="0" collapsed="false">
      <c r="A82" s="0" t="n">
        <v>2280</v>
      </c>
      <c r="B82" s="8" t="n">
        <v>1856.72</v>
      </c>
      <c r="C82" s="8" t="n">
        <v>-789.57</v>
      </c>
      <c r="D82" s="8" t="n">
        <v>0</v>
      </c>
      <c r="E82" s="8" t="n">
        <v>2531</v>
      </c>
      <c r="F82" s="8" t="n">
        <v>1900.1</v>
      </c>
      <c r="G82" s="8" t="n">
        <v>-1400</v>
      </c>
      <c r="H82" s="8" t="n">
        <v>0</v>
      </c>
      <c r="I82" s="8" t="n">
        <v>180</v>
      </c>
      <c r="J82" s="8" t="n">
        <v>611.97</v>
      </c>
      <c r="K82" s="9" t="n">
        <v>3.3485</v>
      </c>
      <c r="L82" s="9" t="n">
        <v>14.4288</v>
      </c>
      <c r="M82" s="10" t="n">
        <f aca="false">((ref_diam+offset_diam)/2)/(12*3.281)</f>
        <v>0.761962816214569</v>
      </c>
      <c r="N82" s="8"/>
      <c r="O82" s="8" t="n">
        <f aca="false">(J82-M82-surface_margin)/(scaling_factor*(SQRT(K82^2+L82^2+sigma_pa^2)))</f>
        <v>11.7771308411533</v>
      </c>
    </row>
    <row r="83" customFormat="false" ht="15" hidden="false" customHeight="false" outlineLevel="0" collapsed="false">
      <c r="A83" s="0" t="n">
        <v>2310</v>
      </c>
      <c r="B83" s="8" t="n">
        <v>1859.33</v>
      </c>
      <c r="C83" s="8" t="n">
        <v>-819.46</v>
      </c>
      <c r="D83" s="8" t="n">
        <v>0</v>
      </c>
      <c r="E83" s="8" t="n">
        <v>2531</v>
      </c>
      <c r="F83" s="8" t="n">
        <v>1900.1</v>
      </c>
      <c r="G83" s="8" t="n">
        <v>-1400</v>
      </c>
      <c r="H83" s="8" t="n">
        <v>0</v>
      </c>
      <c r="I83" s="8" t="n">
        <v>180</v>
      </c>
      <c r="J83" s="8" t="n">
        <v>581.97</v>
      </c>
      <c r="K83" s="9" t="n">
        <v>3.3561</v>
      </c>
      <c r="L83" s="9" t="n">
        <v>14.4296</v>
      </c>
      <c r="M83" s="10" t="n">
        <f aca="false">((ref_diam+offset_diam)/2)/(12*3.281)</f>
        <v>0.761962816214569</v>
      </c>
      <c r="N83" s="8"/>
      <c r="O83" s="8" t="n">
        <f aca="false">(J83-M83-surface_margin)/(scaling_factor*(SQRT(K83^2+L83^2+sigma_pa^2)))</f>
        <v>11.1969016010768</v>
      </c>
    </row>
    <row r="84" customFormat="false" ht="15" hidden="false" customHeight="false" outlineLevel="0" collapsed="false">
      <c r="A84" s="0" t="n">
        <v>2340</v>
      </c>
      <c r="B84" s="8" t="n">
        <v>1861.95</v>
      </c>
      <c r="C84" s="8" t="n">
        <v>-849.34</v>
      </c>
      <c r="D84" s="8" t="n">
        <v>0</v>
      </c>
      <c r="E84" s="8" t="n">
        <v>2531</v>
      </c>
      <c r="F84" s="8" t="n">
        <v>1900.1</v>
      </c>
      <c r="G84" s="8" t="n">
        <v>-1400</v>
      </c>
      <c r="H84" s="8" t="n">
        <v>0</v>
      </c>
      <c r="I84" s="8" t="n">
        <v>180</v>
      </c>
      <c r="J84" s="8" t="n">
        <v>551.98</v>
      </c>
      <c r="K84" s="9" t="n">
        <v>3.3641</v>
      </c>
      <c r="L84" s="9" t="n">
        <v>14.4304</v>
      </c>
      <c r="M84" s="10" t="n">
        <f aca="false">((ref_diam+offset_diam)/2)/(12*3.281)</f>
        <v>0.761962816214569</v>
      </c>
      <c r="N84" s="8"/>
      <c r="O84" s="8" t="n">
        <f aca="false">(J84-M84-surface_margin)/(scaling_factor*(SQRT(K84^2+L84^2+sigma_pa^2)))</f>
        <v>10.616993067468</v>
      </c>
    </row>
    <row r="85" customFormat="false" ht="15" hidden="false" customHeight="false" outlineLevel="0" collapsed="false">
      <c r="A85" s="0" t="n">
        <v>2370</v>
      </c>
      <c r="B85" s="8" t="n">
        <v>1864.56</v>
      </c>
      <c r="C85" s="8" t="n">
        <v>-879.23</v>
      </c>
      <c r="D85" s="8" t="n">
        <v>0</v>
      </c>
      <c r="E85" s="8" t="n">
        <v>2531</v>
      </c>
      <c r="F85" s="8" t="n">
        <v>1900.1</v>
      </c>
      <c r="G85" s="8" t="n">
        <v>-1400</v>
      </c>
      <c r="H85" s="8" t="n">
        <v>0</v>
      </c>
      <c r="I85" s="8" t="n">
        <v>180</v>
      </c>
      <c r="J85" s="8" t="n">
        <v>521.98</v>
      </c>
      <c r="K85" s="9" t="n">
        <v>3.3725</v>
      </c>
      <c r="L85" s="9" t="n">
        <v>14.4314</v>
      </c>
      <c r="M85" s="10" t="n">
        <f aca="false">((ref_diam+offset_diam)/2)/(12*3.281)</f>
        <v>0.761962816214569</v>
      </c>
      <c r="N85" s="8"/>
      <c r="O85" s="8" t="n">
        <f aca="false">(J85-M85-surface_margin)/(scaling_factor*(SQRT(K85^2+L85^2+sigma_pa^2)))</f>
        <v>10.0368986222105</v>
      </c>
    </row>
    <row r="86" customFormat="false" ht="15" hidden="false" customHeight="false" outlineLevel="0" collapsed="false">
      <c r="A86" s="0" t="n">
        <v>2400</v>
      </c>
      <c r="B86" s="8" t="n">
        <v>1867.18</v>
      </c>
      <c r="C86" s="8" t="n">
        <v>-909.12</v>
      </c>
      <c r="D86" s="8" t="n">
        <v>0</v>
      </c>
      <c r="E86" s="8" t="n">
        <v>2531</v>
      </c>
      <c r="F86" s="8" t="n">
        <v>1900.1</v>
      </c>
      <c r="G86" s="8" t="n">
        <v>-1400</v>
      </c>
      <c r="H86" s="8" t="n">
        <v>0</v>
      </c>
      <c r="I86" s="8" t="n">
        <v>180</v>
      </c>
      <c r="J86" s="8" t="n">
        <v>491.99</v>
      </c>
      <c r="K86" s="9" t="n">
        <v>3.3814</v>
      </c>
      <c r="L86" s="9" t="n">
        <v>14.4324</v>
      </c>
      <c r="M86" s="10" t="n">
        <f aca="false">((ref_diam+offset_diam)/2)/(12*3.281)</f>
        <v>0.761962816214569</v>
      </c>
      <c r="N86" s="8"/>
      <c r="O86" s="8" t="n">
        <f aca="false">(J86-M86-surface_margin)/(scaling_factor*(SQRT(K86^2+L86^2+sigma_pa^2)))</f>
        <v>9.45714681990936</v>
      </c>
    </row>
    <row r="87" customFormat="false" ht="15" hidden="false" customHeight="false" outlineLevel="0" collapsed="false">
      <c r="A87" s="0" t="n">
        <v>2430</v>
      </c>
      <c r="B87" s="8" t="n">
        <v>1869.79</v>
      </c>
      <c r="C87" s="8" t="n">
        <v>-939</v>
      </c>
      <c r="D87" s="8" t="n">
        <v>0</v>
      </c>
      <c r="E87" s="8" t="n">
        <v>2531</v>
      </c>
      <c r="F87" s="8" t="n">
        <v>1900.1</v>
      </c>
      <c r="G87" s="8" t="n">
        <v>-1400</v>
      </c>
      <c r="H87" s="8" t="n">
        <v>0</v>
      </c>
      <c r="I87" s="8" t="n">
        <v>180</v>
      </c>
      <c r="J87" s="8" t="n">
        <v>461.99</v>
      </c>
      <c r="K87" s="9" t="n">
        <v>3.3908</v>
      </c>
      <c r="L87" s="9" t="n">
        <v>14.4335</v>
      </c>
      <c r="M87" s="10" t="n">
        <f aca="false">((ref_diam+offset_diam)/2)/(12*3.281)</f>
        <v>0.761962816214569</v>
      </c>
      <c r="N87" s="8"/>
      <c r="O87" s="8" t="n">
        <f aca="false">(J87-M87-surface_margin)/(scaling_factor*(SQRT(K87^2+L87^2+sigma_pa^2)))</f>
        <v>8.87730740347445</v>
      </c>
    </row>
    <row r="88" customFormat="false" ht="15" hidden="false" customHeight="false" outlineLevel="0" collapsed="false">
      <c r="A88" s="0" t="n">
        <v>2460</v>
      </c>
      <c r="B88" s="8" t="n">
        <v>1872.41</v>
      </c>
      <c r="C88" s="8" t="n">
        <v>-968.89</v>
      </c>
      <c r="D88" s="8" t="n">
        <v>0</v>
      </c>
      <c r="E88" s="8" t="n">
        <v>2531</v>
      </c>
      <c r="F88" s="8" t="n">
        <v>1900.1</v>
      </c>
      <c r="G88" s="8" t="n">
        <v>-1400</v>
      </c>
      <c r="H88" s="8" t="n">
        <v>0</v>
      </c>
      <c r="I88" s="8" t="n">
        <v>180</v>
      </c>
      <c r="J88" s="8" t="n">
        <v>432</v>
      </c>
      <c r="K88" s="9" t="n">
        <v>3.4008</v>
      </c>
      <c r="L88" s="9" t="n">
        <v>14.4348</v>
      </c>
      <c r="M88" s="10" t="n">
        <f aca="false">((ref_diam+offset_diam)/2)/(12*3.281)</f>
        <v>0.761962816214569</v>
      </c>
      <c r="N88" s="8"/>
      <c r="O88" s="8" t="n">
        <f aca="false">(J88-M88-surface_margin)/(scaling_factor*(SQRT(K88^2+L88^2+sigma_pa^2)))</f>
        <v>8.29772321787835</v>
      </c>
    </row>
    <row r="89" customFormat="false" ht="15" hidden="false" customHeight="false" outlineLevel="0" collapsed="false">
      <c r="A89" s="0" t="n">
        <v>2490</v>
      </c>
      <c r="B89" s="8" t="n">
        <v>1875.02</v>
      </c>
      <c r="C89" s="8" t="n">
        <v>-998.77</v>
      </c>
      <c r="D89" s="8" t="n">
        <v>0</v>
      </c>
      <c r="E89" s="8" t="n">
        <v>2531</v>
      </c>
      <c r="F89" s="8" t="n">
        <v>1900.1</v>
      </c>
      <c r="G89" s="8" t="n">
        <v>-1400</v>
      </c>
      <c r="H89" s="8" t="n">
        <v>0</v>
      </c>
      <c r="I89" s="8" t="n">
        <v>180</v>
      </c>
      <c r="J89" s="8" t="n">
        <v>402.01</v>
      </c>
      <c r="K89" s="9" t="n">
        <v>3.4116</v>
      </c>
      <c r="L89" s="9" t="n">
        <v>14.4362</v>
      </c>
      <c r="M89" s="10" t="n">
        <f aca="false">((ref_diam+offset_diam)/2)/(12*3.281)</f>
        <v>0.761962816214569</v>
      </c>
      <c r="N89" s="8"/>
      <c r="O89" s="8" t="n">
        <f aca="false">(J89-M89-surface_margin)/(scaling_factor*(SQRT(K89^2+L89^2+sigma_pa^2)))</f>
        <v>7.71826724814821</v>
      </c>
    </row>
    <row r="90" customFormat="false" ht="15" hidden="false" customHeight="false" outlineLevel="0" collapsed="false">
      <c r="A90" s="0" t="n">
        <v>2520</v>
      </c>
      <c r="B90" s="8" t="n">
        <v>1877.64</v>
      </c>
      <c r="C90" s="8" t="n">
        <v>-1028.66</v>
      </c>
      <c r="D90" s="8" t="n">
        <v>0</v>
      </c>
      <c r="E90" s="8" t="n">
        <v>2531</v>
      </c>
      <c r="F90" s="8" t="n">
        <v>1900.1</v>
      </c>
      <c r="G90" s="8" t="n">
        <v>-1400</v>
      </c>
      <c r="H90" s="8" t="n">
        <v>0</v>
      </c>
      <c r="I90" s="8" t="n">
        <v>180</v>
      </c>
      <c r="J90" s="8" t="n">
        <v>372.02</v>
      </c>
      <c r="K90" s="9" t="n">
        <v>3.4232</v>
      </c>
      <c r="L90" s="9" t="n">
        <v>14.4378</v>
      </c>
      <c r="M90" s="10" t="n">
        <f aca="false">((ref_diam+offset_diam)/2)/(12*3.281)</f>
        <v>0.761962816214569</v>
      </c>
      <c r="N90" s="8"/>
      <c r="O90" s="8" t="n">
        <f aca="false">(J90-M90-surface_margin)/(scaling_factor*(SQRT(K90^2+L90^2+sigma_pa^2)))</f>
        <v>7.13892550753404</v>
      </c>
    </row>
    <row r="91" customFormat="false" ht="15" hidden="false" customHeight="false" outlineLevel="0" collapsed="false">
      <c r="A91" s="0" t="n">
        <v>2550</v>
      </c>
      <c r="B91" s="8" t="n">
        <v>1880.25</v>
      </c>
      <c r="C91" s="8" t="n">
        <v>-1058.55</v>
      </c>
      <c r="D91" s="8" t="n">
        <v>0</v>
      </c>
      <c r="E91" s="8" t="n">
        <v>2531</v>
      </c>
      <c r="F91" s="8" t="n">
        <v>1900.1</v>
      </c>
      <c r="G91" s="8" t="n">
        <v>-1400</v>
      </c>
      <c r="H91" s="8" t="n">
        <v>0</v>
      </c>
      <c r="I91" s="8" t="n">
        <v>180</v>
      </c>
      <c r="J91" s="8" t="n">
        <v>342.03</v>
      </c>
      <c r="K91" s="9" t="n">
        <v>3.4359</v>
      </c>
      <c r="L91" s="9" t="n">
        <v>14.4396</v>
      </c>
      <c r="M91" s="10" t="n">
        <f aca="false">((ref_diam+offset_diam)/2)/(12*3.281)</f>
        <v>0.761962816214569</v>
      </c>
      <c r="N91" s="8"/>
      <c r="O91" s="8" t="n">
        <f aca="false">(J91-M91-surface_margin)/(scaling_factor*(SQRT(K91^2+L91^2+sigma_pa^2)))</f>
        <v>6.55971169731903</v>
      </c>
    </row>
    <row r="92" customFormat="false" ht="15" hidden="false" customHeight="false" outlineLevel="0" collapsed="false">
      <c r="A92" s="0" t="n">
        <v>2580</v>
      </c>
      <c r="B92" s="8" t="n">
        <v>1882.87</v>
      </c>
      <c r="C92" s="8" t="n">
        <v>-1088.43</v>
      </c>
      <c r="D92" s="8" t="n">
        <v>0</v>
      </c>
      <c r="E92" s="8" t="n">
        <v>2531</v>
      </c>
      <c r="F92" s="8" t="n">
        <v>1900.1</v>
      </c>
      <c r="G92" s="8" t="n">
        <v>-1400</v>
      </c>
      <c r="H92" s="8" t="n">
        <v>0</v>
      </c>
      <c r="I92" s="8" t="n">
        <v>180</v>
      </c>
      <c r="J92" s="8" t="n">
        <v>312.05</v>
      </c>
      <c r="K92" s="9" t="n">
        <v>3.45</v>
      </c>
      <c r="L92" s="9" t="n">
        <v>14.4416</v>
      </c>
      <c r="M92" s="10" t="n">
        <f aca="false">((ref_diam+offset_diam)/2)/(12*3.281)</f>
        <v>0.761962816214569</v>
      </c>
      <c r="N92" s="8"/>
      <c r="O92" s="8" t="n">
        <f aca="false">(J92-M92-surface_margin)/(scaling_factor*(SQRT(K92^2+L92^2+sigma_pa^2)))</f>
        <v>5.98084242411345</v>
      </c>
    </row>
    <row r="93" customFormat="false" ht="15" hidden="false" customHeight="false" outlineLevel="0" collapsed="false">
      <c r="A93" s="0" t="n">
        <v>2610</v>
      </c>
      <c r="B93" s="8" t="n">
        <v>1885.48</v>
      </c>
      <c r="C93" s="8" t="n">
        <v>-1118.32</v>
      </c>
      <c r="D93" s="8" t="n">
        <v>0</v>
      </c>
      <c r="E93" s="8" t="n">
        <v>2531</v>
      </c>
      <c r="F93" s="8" t="n">
        <v>1900.1</v>
      </c>
      <c r="G93" s="8" t="n">
        <v>-1400</v>
      </c>
      <c r="H93" s="8" t="n">
        <v>0</v>
      </c>
      <c r="I93" s="8" t="n">
        <v>180</v>
      </c>
      <c r="J93" s="8" t="n">
        <v>282.06</v>
      </c>
      <c r="K93" s="9" t="n">
        <v>3.4657</v>
      </c>
      <c r="L93" s="9" t="n">
        <v>14.444</v>
      </c>
      <c r="M93" s="10" t="n">
        <f aca="false">((ref_diam+offset_diam)/2)/(12*3.281)</f>
        <v>0.761962816214569</v>
      </c>
      <c r="N93" s="8"/>
      <c r="O93" s="8" t="n">
        <f aca="false">(J93-M93-surface_margin)/(scaling_factor*(SQRT(K93^2+L93^2+sigma_pa^2)))</f>
        <v>5.40190578628079</v>
      </c>
    </row>
    <row r="94" customFormat="false" ht="15" hidden="false" customHeight="false" outlineLevel="0" collapsed="false">
      <c r="A94" s="0" t="n">
        <v>2640</v>
      </c>
      <c r="B94" s="8" t="n">
        <v>1888.09</v>
      </c>
      <c r="C94" s="8" t="n">
        <v>-1148.2</v>
      </c>
      <c r="D94" s="8" t="n">
        <v>0</v>
      </c>
      <c r="E94" s="8" t="n">
        <v>2531</v>
      </c>
      <c r="F94" s="8" t="n">
        <v>1900.1</v>
      </c>
      <c r="G94" s="8" t="n">
        <v>-1400</v>
      </c>
      <c r="H94" s="8" t="n">
        <v>0</v>
      </c>
      <c r="I94" s="8" t="n">
        <v>180</v>
      </c>
      <c r="J94" s="8" t="n">
        <v>252.08</v>
      </c>
      <c r="K94" s="9" t="n">
        <v>3.4837</v>
      </c>
      <c r="L94" s="9" t="n">
        <v>14.4467</v>
      </c>
      <c r="M94" s="10" t="n">
        <f aca="false">((ref_diam+offset_diam)/2)/(12*3.281)</f>
        <v>0.761962816214569</v>
      </c>
      <c r="N94" s="8"/>
      <c r="O94" s="8" t="n">
        <f aca="false">(J94-M94-surface_margin)/(scaling_factor*(SQRT(K94^2+L94^2+sigma_pa^2)))</f>
        <v>4.82335344813021</v>
      </c>
    </row>
    <row r="95" customFormat="false" ht="15" hidden="false" customHeight="false" outlineLevel="0" collapsed="false">
      <c r="A95" s="0" t="n">
        <v>2670</v>
      </c>
      <c r="B95" s="8" t="n">
        <v>1890.71</v>
      </c>
      <c r="C95" s="8" t="n">
        <v>-1178.09</v>
      </c>
      <c r="D95" s="8" t="n">
        <v>0</v>
      </c>
      <c r="E95" s="8" t="n">
        <v>2531</v>
      </c>
      <c r="F95" s="8" t="n">
        <v>1900.1</v>
      </c>
      <c r="G95" s="8" t="n">
        <v>-1400</v>
      </c>
      <c r="H95" s="8" t="n">
        <v>0</v>
      </c>
      <c r="I95" s="8" t="n">
        <v>180</v>
      </c>
      <c r="J95" s="8" t="n">
        <v>222.11</v>
      </c>
      <c r="K95" s="9" t="n">
        <v>3.5048</v>
      </c>
      <c r="L95" s="9" t="n">
        <v>14.4497</v>
      </c>
      <c r="M95" s="10" t="n">
        <f aca="false">((ref_diam+offset_diam)/2)/(12*3.281)</f>
        <v>0.761962816214569</v>
      </c>
      <c r="N95" s="8"/>
      <c r="O95" s="8" t="n">
        <f aca="false">(J95-M95-surface_margin)/(scaling_factor*(SQRT(K95^2+L95^2+sigma_pa^2)))</f>
        <v>4.24522756283032</v>
      </c>
    </row>
    <row r="96" customFormat="false" ht="15" hidden="false" customHeight="false" outlineLevel="0" collapsed="false">
      <c r="A96" s="0" t="n">
        <v>2700</v>
      </c>
      <c r="B96" s="8" t="n">
        <v>1893.32</v>
      </c>
      <c r="C96" s="8" t="n">
        <v>-1207.97</v>
      </c>
      <c r="D96" s="8" t="n">
        <v>0</v>
      </c>
      <c r="E96" s="8" t="n">
        <v>2531</v>
      </c>
      <c r="F96" s="8" t="n">
        <v>1900.1</v>
      </c>
      <c r="G96" s="8" t="n">
        <v>-1400</v>
      </c>
      <c r="H96" s="8" t="n">
        <v>0</v>
      </c>
      <c r="I96" s="8" t="n">
        <v>180</v>
      </c>
      <c r="J96" s="8" t="n">
        <v>192.15</v>
      </c>
      <c r="K96" s="9" t="n">
        <v>3.5304</v>
      </c>
      <c r="L96" s="9" t="n">
        <v>14.4531</v>
      </c>
      <c r="M96" s="10" t="n">
        <f aca="false">((ref_diam+offset_diam)/2)/(12*3.281)</f>
        <v>0.761962816214569</v>
      </c>
      <c r="N96" s="8"/>
      <c r="O96" s="8" t="n">
        <f aca="false">(J96-M96-surface_margin)/(scaling_factor*(SQRT(K96^2+L96^2+sigma_pa^2)))</f>
        <v>3.66754009496621</v>
      </c>
    </row>
    <row r="97" customFormat="false" ht="15" hidden="false" customHeight="false" outlineLevel="0" collapsed="false">
      <c r="A97" s="0" t="n">
        <v>2730</v>
      </c>
      <c r="B97" s="8" t="n">
        <v>1895.94</v>
      </c>
      <c r="C97" s="8" t="n">
        <v>-1237.86</v>
      </c>
      <c r="D97" s="8" t="n">
        <v>0</v>
      </c>
      <c r="E97" s="8" t="n">
        <v>2531</v>
      </c>
      <c r="F97" s="8" t="n">
        <v>1900.1</v>
      </c>
      <c r="G97" s="8" t="n">
        <v>-1400</v>
      </c>
      <c r="H97" s="8" t="n">
        <v>0</v>
      </c>
      <c r="I97" s="8" t="n">
        <v>180</v>
      </c>
      <c r="J97" s="8" t="n">
        <v>162.19</v>
      </c>
      <c r="K97" s="9" t="n">
        <v>3.5631</v>
      </c>
      <c r="L97" s="9" t="n">
        <v>14.4568</v>
      </c>
      <c r="M97" s="10" t="n">
        <f aca="false">((ref_diam+offset_diam)/2)/(12*3.281)</f>
        <v>0.761962816214569</v>
      </c>
      <c r="N97" s="8"/>
      <c r="O97" s="8" t="n">
        <f aca="false">(J97-M97-surface_margin)/(scaling_factor*(SQRT(K97^2+L97^2+sigma_pa^2)))</f>
        <v>3.09015764923576</v>
      </c>
    </row>
    <row r="98" customFormat="false" ht="15" hidden="false" customHeight="false" outlineLevel="0" collapsed="false">
      <c r="A98" s="0" t="n">
        <v>2760</v>
      </c>
      <c r="B98" s="8" t="n">
        <v>1898.55</v>
      </c>
      <c r="C98" s="8" t="n">
        <v>-1267.75</v>
      </c>
      <c r="D98" s="8" t="n">
        <v>0</v>
      </c>
      <c r="E98" s="8" t="n">
        <v>2531</v>
      </c>
      <c r="F98" s="8" t="n">
        <v>1900.1</v>
      </c>
      <c r="G98" s="8" t="n">
        <v>-1400</v>
      </c>
      <c r="H98" s="8" t="n">
        <v>0</v>
      </c>
      <c r="I98" s="8" t="n">
        <v>180</v>
      </c>
      <c r="J98" s="8" t="n">
        <v>132.26</v>
      </c>
      <c r="K98" s="9" t="n">
        <v>3.6075</v>
      </c>
      <c r="L98" s="9" t="n">
        <v>14.4598</v>
      </c>
      <c r="M98" s="10" t="n">
        <f aca="false">((ref_diam+offset_diam)/2)/(12*3.281)</f>
        <v>0.761962816214569</v>
      </c>
      <c r="N98" s="8"/>
      <c r="O98" s="8" t="n">
        <f aca="false">(J98-M98-surface_margin)/(scaling_factor*(SQRT(K98^2+L98^2+sigma_pa^2)))</f>
        <v>2.51385863157147</v>
      </c>
    </row>
    <row r="99" customFormat="false" ht="15" hidden="false" customHeight="false" outlineLevel="0" collapsed="false">
      <c r="A99" s="0" t="n">
        <v>2790</v>
      </c>
      <c r="B99" s="8" t="n">
        <v>1900.91</v>
      </c>
      <c r="C99" s="8" t="n">
        <v>-1297.65</v>
      </c>
      <c r="D99" s="8" t="n">
        <v>0</v>
      </c>
      <c r="E99" s="8" t="n">
        <v>2531</v>
      </c>
      <c r="F99" s="8" t="n">
        <v>1900.1</v>
      </c>
      <c r="G99" s="8" t="n">
        <v>-1400</v>
      </c>
      <c r="H99" s="8" t="n">
        <v>0</v>
      </c>
      <c r="I99" s="8" t="n">
        <v>180</v>
      </c>
      <c r="J99" s="8" t="n">
        <v>102.35</v>
      </c>
      <c r="K99" s="9" t="n">
        <v>3.667</v>
      </c>
      <c r="L99" s="9" t="n">
        <v>14.4595</v>
      </c>
      <c r="M99" s="10" t="n">
        <f aca="false">((ref_diam+offset_diam)/2)/(12*3.281)</f>
        <v>0.761962816214569</v>
      </c>
      <c r="N99" s="8"/>
      <c r="O99" s="8" t="n">
        <f aca="false">(J99-M99-surface_margin)/(scaling_factor*(SQRT(K99^2+L99^2+sigma_pa^2)))</f>
        <v>1.93891080532659</v>
      </c>
    </row>
    <row r="100" customFormat="false" ht="15" hidden="false" customHeight="false" outlineLevel="0" collapsed="false">
      <c r="A100" s="0" t="n">
        <v>2820</v>
      </c>
      <c r="B100" s="8" t="n">
        <v>1902.48</v>
      </c>
      <c r="C100" s="8" t="n">
        <v>-1327.61</v>
      </c>
      <c r="D100" s="8" t="n">
        <v>0</v>
      </c>
      <c r="E100" s="8" t="n">
        <v>2531</v>
      </c>
      <c r="F100" s="8" t="n">
        <v>1900.1</v>
      </c>
      <c r="G100" s="8" t="n">
        <v>-1400</v>
      </c>
      <c r="H100" s="8" t="n">
        <v>0</v>
      </c>
      <c r="I100" s="8" t="n">
        <v>180</v>
      </c>
      <c r="J100" s="8" t="n">
        <v>72.43</v>
      </c>
      <c r="K100" s="9" t="n">
        <v>3.7411</v>
      </c>
      <c r="L100" s="9" t="n">
        <v>14.4516</v>
      </c>
      <c r="M100" s="10" t="n">
        <f aca="false">((ref_diam+offset_diam)/2)/(12*3.281)</f>
        <v>0.761962816214569</v>
      </c>
      <c r="N100" s="8"/>
      <c r="O100" s="8" t="n">
        <f aca="false">(J100-M100-surface_margin)/(scaling_factor*(SQRT(K100^2+L100^2+sigma_pa^2)))</f>
        <v>1.36518405315515</v>
      </c>
    </row>
    <row r="101" customFormat="false" ht="15" hidden="false" customHeight="false" outlineLevel="0" collapsed="false">
      <c r="A101" s="0" t="n">
        <v>2850</v>
      </c>
      <c r="B101" s="8" t="n">
        <v>1903</v>
      </c>
      <c r="C101" s="8" t="n">
        <v>-1357.6</v>
      </c>
      <c r="D101" s="8" t="n">
        <v>0</v>
      </c>
      <c r="E101" s="8" t="n">
        <v>2531</v>
      </c>
      <c r="F101" s="8" t="n">
        <v>1900.1</v>
      </c>
      <c r="G101" s="8" t="n">
        <v>-1400</v>
      </c>
      <c r="H101" s="8" t="n">
        <v>0</v>
      </c>
      <c r="I101" s="8" t="n">
        <v>180</v>
      </c>
      <c r="J101" s="8" t="n">
        <v>42.49</v>
      </c>
      <c r="K101" s="9" t="n">
        <v>3.8438</v>
      </c>
      <c r="L101" s="9" t="n">
        <v>14.4259</v>
      </c>
      <c r="M101" s="10" t="n">
        <f aca="false">((ref_diam+offset_diam)/2)/(12*3.281)</f>
        <v>0.761962816214569</v>
      </c>
      <c r="N101" s="8"/>
      <c r="O101" s="8" t="n">
        <f aca="false">(J101-M101-surface_margin)/(scaling_factor*(SQRT(K101^2+L101^2+sigma_pa^2)))</f>
        <v>0.792402757740328</v>
      </c>
    </row>
    <row r="102" customFormat="false" ht="15" hidden="false" customHeight="false" outlineLevel="0" collapsed="false">
      <c r="A102" s="0" t="n">
        <v>2880</v>
      </c>
      <c r="B102" s="8" t="n">
        <v>1903</v>
      </c>
      <c r="C102" s="8" t="n">
        <v>-1387.6</v>
      </c>
      <c r="D102" s="8" t="n">
        <v>0</v>
      </c>
      <c r="E102" s="8" t="n">
        <v>2531</v>
      </c>
      <c r="F102" s="8" t="n">
        <v>1900.1</v>
      </c>
      <c r="G102" s="8" t="n">
        <v>-1400</v>
      </c>
      <c r="H102" s="8" t="n">
        <v>0</v>
      </c>
      <c r="I102" s="8" t="n">
        <v>180</v>
      </c>
      <c r="J102" s="8" t="n">
        <v>12.73</v>
      </c>
      <c r="K102" s="9" t="n">
        <v>4.286</v>
      </c>
      <c r="L102" s="9" t="n">
        <v>14.0942</v>
      </c>
      <c r="M102" s="10" t="n">
        <f aca="false">((ref_diam+offset_diam)/2)/(12*3.281)</f>
        <v>0.761962816214569</v>
      </c>
      <c r="N102" s="8"/>
      <c r="O102" s="8" t="n">
        <f aca="false">(J102-M102-surface_margin)/(scaling_factor*(SQRT(K102^2+L102^2+sigma_pa^2)))</f>
        <v>0.226169275178599</v>
      </c>
    </row>
    <row r="103" customFormat="false" ht="15" hidden="false" customHeight="false" outlineLevel="0" collapsed="false">
      <c r="A103" s="0" t="n">
        <v>2910</v>
      </c>
      <c r="B103" s="8" t="n">
        <v>1903</v>
      </c>
      <c r="C103" s="8" t="n">
        <v>-1417.6</v>
      </c>
      <c r="D103" s="8" t="n">
        <v>0</v>
      </c>
      <c r="E103" s="8" t="n">
        <v>2531</v>
      </c>
      <c r="F103" s="8" t="n">
        <v>1900.1</v>
      </c>
      <c r="G103" s="8" t="n">
        <v>-1400</v>
      </c>
      <c r="H103" s="8" t="n">
        <v>0</v>
      </c>
      <c r="I103" s="8" t="n">
        <v>360</v>
      </c>
      <c r="J103" s="8" t="n">
        <v>17.84</v>
      </c>
      <c r="K103" s="9" t="n">
        <v>3.2694</v>
      </c>
      <c r="L103" s="9" t="n">
        <v>14.2858</v>
      </c>
      <c r="M103" s="10" t="n">
        <f aca="false">((ref_diam+offset_diam)/2)/(12*3.281)</f>
        <v>0.761962816214569</v>
      </c>
      <c r="N103" s="8"/>
      <c r="O103" s="8" t="n">
        <f aca="false">(J103-M103-surface_margin)/(scaling_factor*(SQRT(K103^2+L103^2+sigma_pa^2)))</f>
        <v>0.326911795731327</v>
      </c>
    </row>
    <row r="104" customFormat="false" ht="15" hidden="false" customHeight="false" outlineLevel="0" collapsed="false">
      <c r="A104" s="0" t="n">
        <v>2940</v>
      </c>
      <c r="B104" s="8" t="n">
        <v>1903</v>
      </c>
      <c r="C104" s="8" t="n">
        <v>-1447.6</v>
      </c>
      <c r="D104" s="8" t="n">
        <v>0</v>
      </c>
      <c r="E104" s="8" t="n">
        <v>2531</v>
      </c>
      <c r="F104" s="8" t="n">
        <v>1900.1</v>
      </c>
      <c r="G104" s="8" t="n">
        <v>-1400</v>
      </c>
      <c r="H104" s="8" t="n">
        <v>0</v>
      </c>
      <c r="I104" s="8" t="n">
        <v>360</v>
      </c>
      <c r="J104" s="8" t="n">
        <v>47.69</v>
      </c>
      <c r="K104" s="9" t="n">
        <v>3.5228</v>
      </c>
      <c r="L104" s="9" t="n">
        <v>14.4374</v>
      </c>
      <c r="M104" s="10" t="n">
        <f aca="false">((ref_diam+offset_diam)/2)/(12*3.281)</f>
        <v>0.761962816214569</v>
      </c>
      <c r="N104" s="8"/>
      <c r="O104" s="8" t="n">
        <f aca="false">(J104-M104-surface_margin)/(scaling_factor*(SQRT(K104^2+L104^2+sigma_pa^2)))</f>
        <v>0.895954707270021</v>
      </c>
    </row>
  </sheetData>
  <sheetProtection sheet="true" password="dd1b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8.14"/>
  </cols>
  <sheetData>
    <row r="1" customFormat="false" ht="15" hidden="false" customHeight="false" outlineLevel="0" collapsed="false">
      <c r="A1" s="0" t="s">
        <v>33</v>
      </c>
      <c r="B1" s="0" t="s">
        <v>34</v>
      </c>
    </row>
    <row r="3" customFormat="false" ht="15" hidden="false" customHeight="false" outlineLevel="0" collapsed="false">
      <c r="A3" s="0" t="s">
        <v>35</v>
      </c>
      <c r="H3" s="0" t="s">
        <v>36</v>
      </c>
    </row>
    <row r="4" customFormat="false" ht="15" hidden="false" customHeight="false" outlineLevel="0" collapsed="false">
      <c r="A4" s="0" t="s">
        <v>37</v>
      </c>
      <c r="B4" s="0" t="s">
        <v>38</v>
      </c>
      <c r="H4" s="0" t="s">
        <v>39</v>
      </c>
      <c r="I4" s="0" t="n">
        <v>0.3</v>
      </c>
      <c r="J4" s="0" t="s">
        <v>40</v>
      </c>
      <c r="K4" s="0" t="s">
        <v>41</v>
      </c>
    </row>
    <row r="5" customFormat="false" ht="15" hidden="false" customHeight="false" outlineLevel="0" collapsed="false">
      <c r="A5" s="0" t="s">
        <v>42</v>
      </c>
      <c r="B5" s="0" t="s">
        <v>43</v>
      </c>
      <c r="H5" s="0" t="s">
        <v>44</v>
      </c>
      <c r="I5" s="0" t="n">
        <v>0.5</v>
      </c>
      <c r="J5" s="0" t="s">
        <v>40</v>
      </c>
      <c r="K5" s="0" t="s">
        <v>45</v>
      </c>
    </row>
    <row r="6" customFormat="false" ht="15" hidden="false" customHeight="false" outlineLevel="0" collapsed="false">
      <c r="A6" s="0" t="s">
        <v>46</v>
      </c>
      <c r="B6" s="0" t="n">
        <v>0.9996</v>
      </c>
      <c r="H6" s="0" t="s">
        <v>47</v>
      </c>
      <c r="I6" s="0" t="n">
        <v>3.5</v>
      </c>
      <c r="K6" s="0" t="s">
        <v>48</v>
      </c>
    </row>
    <row r="7" customFormat="false" ht="15" hidden="false" customHeight="false" outlineLevel="0" collapsed="false">
      <c r="A7" s="0" t="s">
        <v>49</v>
      </c>
      <c r="B7" s="0" t="s">
        <v>50</v>
      </c>
      <c r="H7" s="0" t="s">
        <v>51</v>
      </c>
      <c r="I7" s="0" t="n">
        <v>36</v>
      </c>
      <c r="J7" s="0" t="s">
        <v>52</v>
      </c>
      <c r="K7" s="0" t="s">
        <v>53</v>
      </c>
    </row>
    <row r="8" customFormat="false" ht="15" hidden="false" customHeight="false" outlineLevel="0" collapsed="false">
      <c r="H8" s="0" t="s">
        <v>54</v>
      </c>
      <c r="I8" s="0" t="n">
        <v>24</v>
      </c>
      <c r="J8" s="0" t="s">
        <v>52</v>
      </c>
      <c r="K8" s="0" t="s">
        <v>55</v>
      </c>
    </row>
    <row r="10" customFormat="false" ht="15" hidden="false" customHeight="false" outlineLevel="0" collapsed="false">
      <c r="A10" s="0" t="s">
        <v>56</v>
      </c>
      <c r="B10" s="0" t="s">
        <v>57</v>
      </c>
      <c r="C10" s="0" t="s">
        <v>58</v>
      </c>
      <c r="D10" s="0" t="s">
        <v>59</v>
      </c>
      <c r="E10" s="0" t="s">
        <v>60</v>
      </c>
      <c r="F10" s="0" t="s">
        <v>61</v>
      </c>
      <c r="G10" s="0" t="s">
        <v>62</v>
      </c>
    </row>
    <row r="11" customFormat="false" ht="15" hidden="false" customHeight="false" outlineLevel="0" collapsed="false">
      <c r="B11" s="0" t="s">
        <v>63</v>
      </c>
      <c r="C11" s="0" t="s">
        <v>63</v>
      </c>
      <c r="D11" s="0" t="s">
        <v>63</v>
      </c>
      <c r="E11" s="0" t="s">
        <v>63</v>
      </c>
    </row>
    <row r="12" customFormat="false" ht="15" hidden="false" customHeight="false" outlineLevel="0" collapsed="false">
      <c r="B12" s="0" t="n">
        <v>0</v>
      </c>
      <c r="C12" s="0" t="n">
        <v>0</v>
      </c>
      <c r="D12" s="0" t="n">
        <v>500000</v>
      </c>
      <c r="E12" s="0" t="n">
        <v>6651566.71</v>
      </c>
      <c r="F12" s="0" t="s">
        <v>64</v>
      </c>
      <c r="G12" s="0" t="s">
        <v>65</v>
      </c>
    </row>
    <row r="14" customFormat="false" ht="15" hidden="false" customHeight="false" outlineLevel="0" collapsed="false">
      <c r="A14" s="0" t="s">
        <v>66</v>
      </c>
    </row>
    <row r="15" customFormat="false" ht="15" hidden="false" customHeight="false" outlineLevel="0" collapsed="false">
      <c r="A15" s="0" t="s">
        <v>66</v>
      </c>
    </row>
    <row r="16" customFormat="false" ht="15" hidden="false" customHeight="false" outlineLevel="0" collapsed="false">
      <c r="B16" s="0" t="s">
        <v>67</v>
      </c>
      <c r="C16" s="0" t="s">
        <v>68</v>
      </c>
      <c r="D16" s="0" t="s">
        <v>69</v>
      </c>
      <c r="E16" s="8" t="s">
        <v>70</v>
      </c>
      <c r="F16" s="0" t="s">
        <v>71</v>
      </c>
      <c r="G16" s="0" t="s">
        <v>72</v>
      </c>
      <c r="H16" s="0" t="s">
        <v>73</v>
      </c>
      <c r="I16" s="0" t="s">
        <v>74</v>
      </c>
      <c r="J16" s="0" t="s">
        <v>75</v>
      </c>
    </row>
    <row r="17" customFormat="false" ht="15" hidden="false" customHeight="false" outlineLevel="0" collapsed="false">
      <c r="B17" s="0" t="s">
        <v>63</v>
      </c>
      <c r="C17" s="0" t="s">
        <v>76</v>
      </c>
      <c r="D17" s="0" t="s">
        <v>76</v>
      </c>
      <c r="E17" s="8" t="s">
        <v>63</v>
      </c>
      <c r="F17" s="0" t="s">
        <v>63</v>
      </c>
      <c r="G17" s="0" t="s">
        <v>63</v>
      </c>
    </row>
    <row r="18" customFormat="false" ht="15" hidden="false" customHeight="false" outlineLevel="0" collapsed="false">
      <c r="B18" s="0" t="n">
        <v>0</v>
      </c>
      <c r="C18" s="8" t="n">
        <v>0</v>
      </c>
      <c r="D18" s="8" t="n">
        <v>0</v>
      </c>
      <c r="E18" s="8" t="n">
        <v>0</v>
      </c>
      <c r="F18" s="8" t="n">
        <v>0</v>
      </c>
      <c r="G18" s="8" t="n">
        <v>0</v>
      </c>
      <c r="H18" s="9" t="n">
        <v>0</v>
      </c>
      <c r="I18" s="9" t="n">
        <v>0</v>
      </c>
      <c r="J18" s="9" t="n">
        <v>0</v>
      </c>
    </row>
    <row r="19" customFormat="false" ht="15" hidden="false" customHeight="false" outlineLevel="0" collapsed="false">
      <c r="B19" s="0" t="n">
        <v>1</v>
      </c>
      <c r="C19" s="8" t="n">
        <v>0</v>
      </c>
      <c r="D19" s="8" t="n">
        <v>0</v>
      </c>
      <c r="E19" s="8" t="n">
        <v>1</v>
      </c>
      <c r="F19" s="8" t="n">
        <v>0</v>
      </c>
      <c r="G19" s="8" t="n">
        <v>0</v>
      </c>
      <c r="H19" s="9" t="n">
        <v>0.0017</v>
      </c>
      <c r="I19" s="9" t="n">
        <v>0.0017</v>
      </c>
      <c r="J19" s="9" t="n">
        <v>0.35</v>
      </c>
    </row>
    <row r="20" customFormat="false" ht="15" hidden="false" customHeight="false" outlineLevel="0" collapsed="false">
      <c r="B20" s="0" t="n">
        <v>30</v>
      </c>
      <c r="C20" s="8" t="n">
        <v>0</v>
      </c>
      <c r="D20" s="8" t="n">
        <v>0</v>
      </c>
      <c r="E20" s="8" t="n">
        <v>30</v>
      </c>
      <c r="F20" s="8" t="n">
        <v>0</v>
      </c>
      <c r="G20" s="8" t="n">
        <v>0</v>
      </c>
      <c r="H20" s="9" t="n">
        <v>0.0537</v>
      </c>
      <c r="I20" s="9" t="n">
        <v>0.0537</v>
      </c>
      <c r="J20" s="9" t="n">
        <v>0.3504</v>
      </c>
    </row>
    <row r="21" customFormat="false" ht="15" hidden="false" customHeight="false" outlineLevel="0" collapsed="false">
      <c r="B21" s="0" t="n">
        <v>60</v>
      </c>
      <c r="C21" s="8" t="n">
        <v>0</v>
      </c>
      <c r="D21" s="8" t="n">
        <v>0</v>
      </c>
      <c r="E21" s="8" t="n">
        <v>60</v>
      </c>
      <c r="F21" s="8" t="n">
        <v>0</v>
      </c>
      <c r="G21" s="8" t="n">
        <v>0</v>
      </c>
      <c r="H21" s="9" t="n">
        <v>0.1074</v>
      </c>
      <c r="I21" s="9" t="n">
        <v>0.1074</v>
      </c>
      <c r="J21" s="9" t="n">
        <v>0.3516</v>
      </c>
    </row>
    <row r="22" customFormat="false" ht="15" hidden="false" customHeight="false" outlineLevel="0" collapsed="false">
      <c r="B22" s="0" t="n">
        <v>90</v>
      </c>
      <c r="C22" s="8" t="n">
        <v>0</v>
      </c>
      <c r="D22" s="8" t="n">
        <v>0</v>
      </c>
      <c r="E22" s="8" t="n">
        <v>90</v>
      </c>
      <c r="F22" s="8" t="n">
        <v>0</v>
      </c>
      <c r="G22" s="8" t="n">
        <v>0</v>
      </c>
      <c r="H22" s="9" t="n">
        <v>0.1612</v>
      </c>
      <c r="I22" s="9" t="n">
        <v>0.1612</v>
      </c>
      <c r="J22" s="9" t="n">
        <v>0.3536</v>
      </c>
    </row>
    <row r="23" customFormat="false" ht="15" hidden="false" customHeight="false" outlineLevel="0" collapsed="false">
      <c r="B23" s="0" t="n">
        <v>120</v>
      </c>
      <c r="C23" s="8" t="n">
        <v>0</v>
      </c>
      <c r="D23" s="8" t="n">
        <v>0</v>
      </c>
      <c r="E23" s="8" t="n">
        <v>120</v>
      </c>
      <c r="F23" s="8" t="n">
        <v>0</v>
      </c>
      <c r="G23" s="8" t="n">
        <v>0</v>
      </c>
      <c r="H23" s="9" t="n">
        <v>0.215</v>
      </c>
      <c r="I23" s="9" t="n">
        <v>0.215</v>
      </c>
      <c r="J23" s="9" t="n">
        <v>0.3564</v>
      </c>
    </row>
    <row r="24" customFormat="false" ht="15" hidden="false" customHeight="false" outlineLevel="0" collapsed="false">
      <c r="B24" s="0" t="n">
        <v>150</v>
      </c>
      <c r="C24" s="8" t="n">
        <v>0</v>
      </c>
      <c r="D24" s="8" t="n">
        <v>0</v>
      </c>
      <c r="E24" s="8" t="n">
        <v>150</v>
      </c>
      <c r="F24" s="8" t="n">
        <v>0</v>
      </c>
      <c r="G24" s="8" t="n">
        <v>0</v>
      </c>
      <c r="H24" s="9" t="n">
        <v>0.2688</v>
      </c>
      <c r="I24" s="9" t="n">
        <v>0.2688</v>
      </c>
      <c r="J24" s="9" t="n">
        <v>0.36</v>
      </c>
    </row>
    <row r="25" customFormat="false" ht="15" hidden="false" customHeight="false" outlineLevel="0" collapsed="false">
      <c r="B25" s="0" t="n">
        <v>180</v>
      </c>
      <c r="C25" s="8" t="n">
        <v>0</v>
      </c>
      <c r="D25" s="8" t="n">
        <v>0</v>
      </c>
      <c r="E25" s="8" t="n">
        <v>180</v>
      </c>
      <c r="F25" s="8" t="n">
        <v>0</v>
      </c>
      <c r="G25" s="8" t="n">
        <v>0</v>
      </c>
      <c r="H25" s="9" t="n">
        <v>0.3225</v>
      </c>
      <c r="I25" s="9" t="n">
        <v>0.3225</v>
      </c>
      <c r="J25" s="9" t="n">
        <v>0.3643</v>
      </c>
    </row>
    <row r="26" customFormat="false" ht="15" hidden="false" customHeight="false" outlineLevel="0" collapsed="false">
      <c r="B26" s="0" t="n">
        <v>210</v>
      </c>
      <c r="C26" s="8" t="n">
        <v>0</v>
      </c>
      <c r="D26" s="8" t="n">
        <v>0</v>
      </c>
      <c r="E26" s="8" t="n">
        <v>210</v>
      </c>
      <c r="F26" s="8" t="n">
        <v>0</v>
      </c>
      <c r="G26" s="8" t="n">
        <v>0</v>
      </c>
      <c r="H26" s="9" t="n">
        <v>0.3763</v>
      </c>
      <c r="I26" s="9" t="n">
        <v>0.3763</v>
      </c>
      <c r="J26" s="9" t="n">
        <v>0.3694</v>
      </c>
    </row>
    <row r="27" customFormat="false" ht="15" hidden="false" customHeight="false" outlineLevel="0" collapsed="false">
      <c r="B27" s="0" t="n">
        <v>240</v>
      </c>
      <c r="C27" s="8" t="n">
        <v>0</v>
      </c>
      <c r="D27" s="8" t="n">
        <v>0</v>
      </c>
      <c r="E27" s="8" t="n">
        <v>240</v>
      </c>
      <c r="F27" s="8" t="n">
        <v>0</v>
      </c>
      <c r="G27" s="8" t="n">
        <v>0</v>
      </c>
      <c r="H27" s="9" t="n">
        <v>0.4301</v>
      </c>
      <c r="I27" s="9" t="n">
        <v>0.4301</v>
      </c>
      <c r="J27" s="9" t="n">
        <v>0.3752</v>
      </c>
    </row>
    <row r="28" customFormat="false" ht="15" hidden="false" customHeight="false" outlineLevel="0" collapsed="false">
      <c r="B28" s="0" t="n">
        <v>270</v>
      </c>
      <c r="C28" s="8" t="n">
        <v>0</v>
      </c>
      <c r="D28" s="8" t="n">
        <v>0</v>
      </c>
      <c r="E28" s="8" t="n">
        <v>270</v>
      </c>
      <c r="F28" s="8" t="n">
        <v>0</v>
      </c>
      <c r="G28" s="8" t="n">
        <v>0</v>
      </c>
      <c r="H28" s="9" t="n">
        <v>0.4838</v>
      </c>
      <c r="I28" s="9" t="n">
        <v>0.4838</v>
      </c>
      <c r="J28" s="9" t="n">
        <v>0.3817</v>
      </c>
    </row>
    <row r="29" customFormat="false" ht="15" hidden="false" customHeight="false" outlineLevel="0" collapsed="false">
      <c r="B29" s="0" t="n">
        <v>300</v>
      </c>
      <c r="C29" s="8" t="n">
        <v>0</v>
      </c>
      <c r="D29" s="8" t="n">
        <v>0</v>
      </c>
      <c r="E29" s="8" t="n">
        <v>300</v>
      </c>
      <c r="F29" s="8" t="n">
        <v>0</v>
      </c>
      <c r="G29" s="8" t="n">
        <v>0</v>
      </c>
      <c r="H29" s="9" t="n">
        <v>0.5376</v>
      </c>
      <c r="I29" s="9" t="n">
        <v>0.5376</v>
      </c>
      <c r="J29" s="9" t="n">
        <v>0.3889</v>
      </c>
    </row>
    <row r="30" customFormat="false" ht="15" hidden="false" customHeight="false" outlineLevel="0" collapsed="false">
      <c r="B30" s="0" t="n">
        <v>330</v>
      </c>
      <c r="C30" s="8" t="n">
        <v>0</v>
      </c>
      <c r="D30" s="8" t="n">
        <v>0</v>
      </c>
      <c r="E30" s="8" t="n">
        <v>330</v>
      </c>
      <c r="F30" s="8" t="n">
        <v>0</v>
      </c>
      <c r="G30" s="8" t="n">
        <v>0</v>
      </c>
      <c r="H30" s="9" t="n">
        <v>0.5914</v>
      </c>
      <c r="I30" s="9" t="n">
        <v>0.5914</v>
      </c>
      <c r="J30" s="9" t="n">
        <v>0.3967</v>
      </c>
    </row>
    <row r="31" customFormat="false" ht="15" hidden="false" customHeight="false" outlineLevel="0" collapsed="false">
      <c r="B31" s="0" t="n">
        <v>360</v>
      </c>
      <c r="C31" s="8" t="n">
        <v>0</v>
      </c>
      <c r="D31" s="8" t="n">
        <v>0</v>
      </c>
      <c r="E31" s="8" t="n">
        <v>360</v>
      </c>
      <c r="F31" s="8" t="n">
        <v>0</v>
      </c>
      <c r="G31" s="8" t="n">
        <v>0</v>
      </c>
      <c r="H31" s="9" t="n">
        <v>0.6452</v>
      </c>
      <c r="I31" s="9" t="n">
        <v>0.6452</v>
      </c>
      <c r="J31" s="9" t="n">
        <v>0.4052</v>
      </c>
    </row>
    <row r="32" customFormat="false" ht="15" hidden="false" customHeight="false" outlineLevel="0" collapsed="false">
      <c r="B32" s="0" t="n">
        <v>390</v>
      </c>
      <c r="C32" s="8" t="n">
        <v>0</v>
      </c>
      <c r="D32" s="8" t="n">
        <v>0</v>
      </c>
      <c r="E32" s="8" t="n">
        <v>390</v>
      </c>
      <c r="F32" s="8" t="n">
        <v>0</v>
      </c>
      <c r="G32" s="8" t="n">
        <v>0</v>
      </c>
      <c r="H32" s="9" t="n">
        <v>0.6989</v>
      </c>
      <c r="I32" s="9" t="n">
        <v>0.6989</v>
      </c>
      <c r="J32" s="9" t="n">
        <v>0.4143</v>
      </c>
    </row>
    <row r="33" customFormat="false" ht="15" hidden="false" customHeight="false" outlineLevel="0" collapsed="false">
      <c r="B33" s="0" t="n">
        <v>420</v>
      </c>
      <c r="C33" s="8" t="n">
        <v>0</v>
      </c>
      <c r="D33" s="8" t="n">
        <v>0</v>
      </c>
      <c r="E33" s="8" t="n">
        <v>420</v>
      </c>
      <c r="F33" s="8" t="n">
        <v>0</v>
      </c>
      <c r="G33" s="8" t="n">
        <v>0</v>
      </c>
      <c r="H33" s="9" t="n">
        <v>0.7527</v>
      </c>
      <c r="I33" s="9" t="n">
        <v>0.7527</v>
      </c>
      <c r="J33" s="9" t="n">
        <v>0.424</v>
      </c>
    </row>
    <row r="34" customFormat="false" ht="15" hidden="false" customHeight="false" outlineLevel="0" collapsed="false">
      <c r="B34" s="0" t="n">
        <v>450</v>
      </c>
      <c r="C34" s="8" t="n">
        <v>0</v>
      </c>
      <c r="D34" s="8" t="n">
        <v>0</v>
      </c>
      <c r="E34" s="8" t="n">
        <v>450</v>
      </c>
      <c r="F34" s="8" t="n">
        <v>0</v>
      </c>
      <c r="G34" s="8" t="n">
        <v>0</v>
      </c>
      <c r="H34" s="9" t="n">
        <v>0.8065</v>
      </c>
      <c r="I34" s="9" t="n">
        <v>0.8065</v>
      </c>
      <c r="J34" s="9" t="n">
        <v>0.4342</v>
      </c>
    </row>
    <row r="35" customFormat="false" ht="15" hidden="false" customHeight="false" outlineLevel="0" collapsed="false">
      <c r="B35" s="0" t="n">
        <v>480</v>
      </c>
      <c r="C35" s="8" t="n">
        <v>0</v>
      </c>
      <c r="D35" s="8" t="n">
        <v>0</v>
      </c>
      <c r="E35" s="8" t="n">
        <v>480</v>
      </c>
      <c r="F35" s="8" t="n">
        <v>0</v>
      </c>
      <c r="G35" s="8" t="n">
        <v>0</v>
      </c>
      <c r="H35" s="9" t="n">
        <v>0.8602</v>
      </c>
      <c r="I35" s="9" t="n">
        <v>0.8602</v>
      </c>
      <c r="J35" s="9" t="n">
        <v>0.4451</v>
      </c>
    </row>
    <row r="36" customFormat="false" ht="15" hidden="false" customHeight="false" outlineLevel="0" collapsed="false">
      <c r="B36" s="0" t="n">
        <v>510</v>
      </c>
      <c r="C36" s="8" t="n">
        <v>0</v>
      </c>
      <c r="D36" s="8" t="n">
        <v>0</v>
      </c>
      <c r="E36" s="8" t="n">
        <v>510</v>
      </c>
      <c r="F36" s="8" t="n">
        <v>0</v>
      </c>
      <c r="G36" s="8" t="n">
        <v>0</v>
      </c>
      <c r="H36" s="9" t="n">
        <v>0.914</v>
      </c>
      <c r="I36" s="9" t="n">
        <v>0.914</v>
      </c>
      <c r="J36" s="9" t="n">
        <v>0.4564</v>
      </c>
    </row>
    <row r="37" customFormat="false" ht="15" hidden="false" customHeight="false" outlineLevel="0" collapsed="false">
      <c r="B37" s="0" t="n">
        <v>540</v>
      </c>
      <c r="C37" s="8" t="n">
        <v>0</v>
      </c>
      <c r="D37" s="8" t="n">
        <v>0</v>
      </c>
      <c r="E37" s="8" t="n">
        <v>540</v>
      </c>
      <c r="F37" s="8" t="n">
        <v>0</v>
      </c>
      <c r="G37" s="8" t="n">
        <v>0</v>
      </c>
      <c r="H37" s="9" t="n">
        <v>0.9678</v>
      </c>
      <c r="I37" s="9" t="n">
        <v>0.9678</v>
      </c>
      <c r="J37" s="9" t="n">
        <v>0.4683</v>
      </c>
    </row>
    <row r="38" customFormat="false" ht="15" hidden="false" customHeight="false" outlineLevel="0" collapsed="false">
      <c r="B38" s="0" t="n">
        <v>570</v>
      </c>
      <c r="C38" s="8" t="n">
        <v>0</v>
      </c>
      <c r="D38" s="8" t="n">
        <v>0</v>
      </c>
      <c r="E38" s="8" t="n">
        <v>570</v>
      </c>
      <c r="F38" s="8" t="n">
        <v>0</v>
      </c>
      <c r="G38" s="8" t="n">
        <v>0</v>
      </c>
      <c r="H38" s="9" t="n">
        <v>1.0216</v>
      </c>
      <c r="I38" s="9" t="n">
        <v>1.0216</v>
      </c>
      <c r="J38" s="9" t="n">
        <v>0.4806</v>
      </c>
    </row>
    <row r="39" customFormat="false" ht="15" hidden="false" customHeight="false" outlineLevel="0" collapsed="false">
      <c r="B39" s="0" t="n">
        <v>600</v>
      </c>
      <c r="C39" s="8" t="n">
        <v>0</v>
      </c>
      <c r="D39" s="8" t="n">
        <v>0</v>
      </c>
      <c r="E39" s="8" t="n">
        <v>600</v>
      </c>
      <c r="F39" s="8" t="n">
        <v>0</v>
      </c>
      <c r="G39" s="8" t="n">
        <v>0</v>
      </c>
      <c r="H39" s="9" t="n">
        <v>1.0753</v>
      </c>
      <c r="I39" s="9" t="n">
        <v>1.0753</v>
      </c>
      <c r="J39" s="9" t="n">
        <v>0.4935</v>
      </c>
    </row>
    <row r="40" customFormat="false" ht="15" hidden="false" customHeight="false" outlineLevel="0" collapsed="false">
      <c r="B40" s="0" t="n">
        <v>630</v>
      </c>
      <c r="C40" s="8" t="n">
        <v>0</v>
      </c>
      <c r="D40" s="8" t="n">
        <v>0</v>
      </c>
      <c r="E40" s="8" t="n">
        <v>630</v>
      </c>
      <c r="F40" s="8" t="n">
        <v>0</v>
      </c>
      <c r="G40" s="8" t="n">
        <v>0</v>
      </c>
      <c r="H40" s="9" t="n">
        <v>1.1291</v>
      </c>
      <c r="I40" s="9" t="n">
        <v>1.1291</v>
      </c>
      <c r="J40" s="9" t="n">
        <v>0.5068</v>
      </c>
    </row>
    <row r="41" customFormat="false" ht="15" hidden="false" customHeight="false" outlineLevel="0" collapsed="false">
      <c r="B41" s="0" t="n">
        <v>660</v>
      </c>
      <c r="C41" s="8" t="n">
        <v>0</v>
      </c>
      <c r="D41" s="8" t="n">
        <v>0</v>
      </c>
      <c r="E41" s="8" t="n">
        <v>660</v>
      </c>
      <c r="F41" s="8" t="n">
        <v>0</v>
      </c>
      <c r="G41" s="8" t="n">
        <v>0</v>
      </c>
      <c r="H41" s="9" t="n">
        <v>1.1829</v>
      </c>
      <c r="I41" s="9" t="n">
        <v>1.1829</v>
      </c>
      <c r="J41" s="9" t="n">
        <v>0.5205</v>
      </c>
    </row>
    <row r="42" customFormat="false" ht="15" hidden="false" customHeight="false" outlineLevel="0" collapsed="false">
      <c r="B42" s="0" t="n">
        <v>690</v>
      </c>
      <c r="C42" s="8" t="n">
        <v>0</v>
      </c>
      <c r="D42" s="8" t="n">
        <v>0</v>
      </c>
      <c r="E42" s="8" t="n">
        <v>690</v>
      </c>
      <c r="F42" s="8" t="n">
        <v>0</v>
      </c>
      <c r="G42" s="8" t="n">
        <v>0</v>
      </c>
      <c r="H42" s="9" t="n">
        <v>1.2366</v>
      </c>
      <c r="I42" s="9" t="n">
        <v>1.2366</v>
      </c>
      <c r="J42" s="9" t="n">
        <v>0.5348</v>
      </c>
    </row>
    <row r="43" customFormat="false" ht="15" hidden="false" customHeight="false" outlineLevel="0" collapsed="false">
      <c r="B43" s="0" t="n">
        <v>720</v>
      </c>
      <c r="C43" s="8" t="n">
        <v>0</v>
      </c>
      <c r="D43" s="8" t="n">
        <v>0</v>
      </c>
      <c r="E43" s="8" t="n">
        <v>720</v>
      </c>
      <c r="F43" s="8" t="n">
        <v>0</v>
      </c>
      <c r="G43" s="8" t="n">
        <v>0</v>
      </c>
      <c r="H43" s="9" t="n">
        <v>1.2904</v>
      </c>
      <c r="I43" s="9" t="n">
        <v>1.2904</v>
      </c>
      <c r="J43" s="9" t="n">
        <v>0.5494</v>
      </c>
    </row>
    <row r="44" customFormat="false" ht="15" hidden="false" customHeight="false" outlineLevel="0" collapsed="false">
      <c r="B44" s="0" t="n">
        <v>750</v>
      </c>
      <c r="C44" s="8" t="n">
        <v>0</v>
      </c>
      <c r="D44" s="8" t="n">
        <v>0</v>
      </c>
      <c r="E44" s="8" t="n">
        <v>750</v>
      </c>
      <c r="F44" s="8" t="n">
        <v>0</v>
      </c>
      <c r="G44" s="8" t="n">
        <v>0</v>
      </c>
      <c r="H44" s="9" t="n">
        <v>1.3442</v>
      </c>
      <c r="I44" s="9" t="n">
        <v>1.3442</v>
      </c>
      <c r="J44" s="9" t="n">
        <v>0.5645</v>
      </c>
    </row>
    <row r="45" customFormat="false" ht="15" hidden="false" customHeight="false" outlineLevel="0" collapsed="false">
      <c r="B45" s="0" t="n">
        <v>780</v>
      </c>
      <c r="C45" s="8" t="n">
        <v>0</v>
      </c>
      <c r="D45" s="8" t="n">
        <v>0</v>
      </c>
      <c r="E45" s="8" t="n">
        <v>780</v>
      </c>
      <c r="F45" s="8" t="n">
        <v>0</v>
      </c>
      <c r="G45" s="8" t="n">
        <v>0</v>
      </c>
      <c r="H45" s="9" t="n">
        <v>1.3979</v>
      </c>
      <c r="I45" s="9" t="n">
        <v>1.3979</v>
      </c>
      <c r="J45" s="9" t="n">
        <v>0.58</v>
      </c>
    </row>
    <row r="46" customFormat="false" ht="15" hidden="false" customHeight="false" outlineLevel="0" collapsed="false">
      <c r="B46" s="0" t="n">
        <v>810</v>
      </c>
      <c r="C46" s="8" t="n">
        <v>0</v>
      </c>
      <c r="D46" s="8" t="n">
        <v>0</v>
      </c>
      <c r="E46" s="8" t="n">
        <v>810</v>
      </c>
      <c r="F46" s="8" t="n">
        <v>0</v>
      </c>
      <c r="G46" s="8" t="n">
        <v>0</v>
      </c>
      <c r="H46" s="9" t="n">
        <v>1.4517</v>
      </c>
      <c r="I46" s="9" t="n">
        <v>1.4517</v>
      </c>
      <c r="J46" s="9" t="n">
        <v>0.596</v>
      </c>
    </row>
    <row r="47" customFormat="false" ht="15" hidden="false" customHeight="false" outlineLevel="0" collapsed="false">
      <c r="B47" s="0" t="n">
        <v>840</v>
      </c>
      <c r="C47" s="8" t="n">
        <v>0</v>
      </c>
      <c r="D47" s="8" t="n">
        <v>0</v>
      </c>
      <c r="E47" s="8" t="n">
        <v>840</v>
      </c>
      <c r="F47" s="8" t="n">
        <v>0</v>
      </c>
      <c r="G47" s="8" t="n">
        <v>0</v>
      </c>
      <c r="H47" s="9" t="n">
        <v>1.5055</v>
      </c>
      <c r="I47" s="9" t="n">
        <v>1.5055</v>
      </c>
      <c r="J47" s="9" t="n">
        <v>0.6123</v>
      </c>
    </row>
    <row r="48" customFormat="false" ht="15" hidden="false" customHeight="false" outlineLevel="0" collapsed="false">
      <c r="B48" s="0" t="n">
        <v>870</v>
      </c>
      <c r="C48" s="8" t="n">
        <v>0</v>
      </c>
      <c r="D48" s="8" t="n">
        <v>0</v>
      </c>
      <c r="E48" s="8" t="n">
        <v>870</v>
      </c>
      <c r="F48" s="8" t="n">
        <v>0</v>
      </c>
      <c r="G48" s="8" t="n">
        <v>0</v>
      </c>
      <c r="H48" s="9" t="n">
        <v>1.5593</v>
      </c>
      <c r="I48" s="9" t="n">
        <v>1.5593</v>
      </c>
      <c r="J48" s="9" t="n">
        <v>0.629</v>
      </c>
    </row>
    <row r="49" customFormat="false" ht="15" hidden="false" customHeight="false" outlineLevel="0" collapsed="false">
      <c r="B49" s="0" t="n">
        <v>900</v>
      </c>
      <c r="C49" s="8" t="n">
        <v>0</v>
      </c>
      <c r="D49" s="8" t="n">
        <v>0</v>
      </c>
      <c r="E49" s="8" t="n">
        <v>900</v>
      </c>
      <c r="F49" s="8" t="n">
        <v>0</v>
      </c>
      <c r="G49" s="8" t="n">
        <v>0</v>
      </c>
      <c r="H49" s="9" t="n">
        <v>1.613</v>
      </c>
      <c r="I49" s="9" t="n">
        <v>1.613</v>
      </c>
      <c r="J49" s="9" t="n">
        <v>0.6462</v>
      </c>
    </row>
    <row r="50" customFormat="false" ht="15" hidden="false" customHeight="false" outlineLevel="0" collapsed="false">
      <c r="B50" s="0" t="n">
        <v>930</v>
      </c>
      <c r="C50" s="8" t="n">
        <v>0</v>
      </c>
      <c r="D50" s="8" t="n">
        <v>0</v>
      </c>
      <c r="E50" s="8" t="n">
        <v>930</v>
      </c>
      <c r="F50" s="8" t="n">
        <v>0</v>
      </c>
      <c r="G50" s="8" t="n">
        <v>0</v>
      </c>
      <c r="H50" s="9" t="n">
        <v>1.6668</v>
      </c>
      <c r="I50" s="9" t="n">
        <v>1.6668</v>
      </c>
      <c r="J50" s="9" t="n">
        <v>0.6637</v>
      </c>
    </row>
    <row r="51" customFormat="false" ht="15" hidden="false" customHeight="false" outlineLevel="0" collapsed="false">
      <c r="B51" s="0" t="n">
        <v>960</v>
      </c>
      <c r="C51" s="8" t="n">
        <v>0</v>
      </c>
      <c r="D51" s="8" t="n">
        <v>0</v>
      </c>
      <c r="E51" s="8" t="n">
        <v>960</v>
      </c>
      <c r="F51" s="8" t="n">
        <v>0</v>
      </c>
      <c r="G51" s="8" t="n">
        <v>0</v>
      </c>
      <c r="H51" s="9" t="n">
        <v>1.7206</v>
      </c>
      <c r="I51" s="9" t="n">
        <v>1.7206</v>
      </c>
      <c r="J51" s="9" t="n">
        <v>0.6816</v>
      </c>
    </row>
    <row r="52" customFormat="false" ht="15" hidden="false" customHeight="false" outlineLevel="0" collapsed="false">
      <c r="B52" s="0" t="n">
        <v>990</v>
      </c>
      <c r="C52" s="8" t="n">
        <v>0</v>
      </c>
      <c r="D52" s="8" t="n">
        <v>0</v>
      </c>
      <c r="E52" s="8" t="n">
        <v>990</v>
      </c>
      <c r="F52" s="8" t="n">
        <v>0</v>
      </c>
      <c r="G52" s="8" t="n">
        <v>0</v>
      </c>
      <c r="H52" s="9" t="n">
        <v>1.7743</v>
      </c>
      <c r="I52" s="9" t="n">
        <v>1.7743</v>
      </c>
      <c r="J52" s="9" t="n">
        <v>0.6999</v>
      </c>
    </row>
    <row r="53" customFormat="false" ht="15" hidden="false" customHeight="false" outlineLevel="0" collapsed="false">
      <c r="B53" s="0" t="n">
        <v>1020</v>
      </c>
      <c r="C53" s="8" t="n">
        <v>1.33</v>
      </c>
      <c r="D53" s="8" t="n">
        <v>180</v>
      </c>
      <c r="E53" s="8" t="n">
        <v>1020</v>
      </c>
      <c r="F53" s="8" t="n">
        <v>-0.35</v>
      </c>
      <c r="G53" s="8" t="n">
        <v>0</v>
      </c>
      <c r="H53" s="9" t="n">
        <v>1.8249</v>
      </c>
      <c r="I53" s="9" t="n">
        <v>1.8253</v>
      </c>
      <c r="J53" s="9" t="n">
        <v>0.7197</v>
      </c>
    </row>
    <row r="54" customFormat="false" ht="15" hidden="false" customHeight="false" outlineLevel="0" collapsed="false">
      <c r="B54" s="0" t="n">
        <v>1050</v>
      </c>
      <c r="C54" s="8" t="n">
        <v>3.33</v>
      </c>
      <c r="D54" s="8" t="n">
        <v>180</v>
      </c>
      <c r="E54" s="8" t="n">
        <v>1049.97</v>
      </c>
      <c r="F54" s="8" t="n">
        <v>-1.57</v>
      </c>
      <c r="G54" s="8" t="n">
        <v>0</v>
      </c>
      <c r="H54" s="9" t="n">
        <v>1.8712</v>
      </c>
      <c r="I54" s="9" t="n">
        <v>1.8735</v>
      </c>
      <c r="J54" s="9" t="n">
        <v>0.7444</v>
      </c>
    </row>
    <row r="55" customFormat="false" ht="15" hidden="false" customHeight="false" outlineLevel="0" collapsed="false">
      <c r="B55" s="0" t="n">
        <v>1080</v>
      </c>
      <c r="C55" s="8" t="n">
        <v>5.33</v>
      </c>
      <c r="D55" s="8" t="n">
        <v>180</v>
      </c>
      <c r="E55" s="8" t="n">
        <v>1079.88</v>
      </c>
      <c r="F55" s="8" t="n">
        <v>-3.83</v>
      </c>
      <c r="G55" s="8" t="n">
        <v>0</v>
      </c>
      <c r="H55" s="9" t="n">
        <v>1.9156</v>
      </c>
      <c r="I55" s="9" t="n">
        <v>1.922</v>
      </c>
      <c r="J55" s="9" t="n">
        <v>0.7741</v>
      </c>
    </row>
    <row r="56" customFormat="false" ht="15" hidden="false" customHeight="false" outlineLevel="0" collapsed="false">
      <c r="B56" s="0" t="n">
        <v>1110</v>
      </c>
      <c r="C56" s="8" t="n">
        <v>7.33</v>
      </c>
      <c r="D56" s="8" t="n">
        <v>180</v>
      </c>
      <c r="E56" s="8" t="n">
        <v>1109.7</v>
      </c>
      <c r="F56" s="8" t="n">
        <v>-7.14</v>
      </c>
      <c r="G56" s="8" t="n">
        <v>0</v>
      </c>
      <c r="H56" s="9" t="n">
        <v>1.9582</v>
      </c>
      <c r="I56" s="9" t="n">
        <v>1.9709</v>
      </c>
      <c r="J56" s="9" t="n">
        <v>0.8087</v>
      </c>
    </row>
    <row r="57" customFormat="false" ht="15" hidden="false" customHeight="false" outlineLevel="0" collapsed="false">
      <c r="B57" s="0" t="n">
        <v>1140</v>
      </c>
      <c r="C57" s="8" t="n">
        <v>9.33</v>
      </c>
      <c r="D57" s="8" t="n">
        <v>180</v>
      </c>
      <c r="E57" s="8" t="n">
        <v>1139.38</v>
      </c>
      <c r="F57" s="8" t="n">
        <v>-11.49</v>
      </c>
      <c r="G57" s="8" t="n">
        <v>0</v>
      </c>
      <c r="H57" s="9" t="n">
        <v>1.9988</v>
      </c>
      <c r="I57" s="9" t="n">
        <v>2.0207</v>
      </c>
      <c r="J57" s="9" t="n">
        <v>0.8477</v>
      </c>
    </row>
    <row r="58" customFormat="false" ht="15" hidden="false" customHeight="false" outlineLevel="0" collapsed="false">
      <c r="B58" s="0" t="n">
        <v>1170</v>
      </c>
      <c r="C58" s="8" t="n">
        <v>11.33</v>
      </c>
      <c r="D58" s="8" t="n">
        <v>180</v>
      </c>
      <c r="E58" s="8" t="n">
        <v>1168.89</v>
      </c>
      <c r="F58" s="8" t="n">
        <v>-16.87</v>
      </c>
      <c r="G58" s="8" t="n">
        <v>0</v>
      </c>
      <c r="H58" s="9" t="n">
        <v>2.0376</v>
      </c>
      <c r="I58" s="9" t="n">
        <v>2.0717</v>
      </c>
      <c r="J58" s="9" t="n">
        <v>0.8909</v>
      </c>
    </row>
    <row r="59" customFormat="false" ht="15" hidden="false" customHeight="false" outlineLevel="0" collapsed="false">
      <c r="B59" s="0" t="n">
        <v>1200</v>
      </c>
      <c r="C59" s="8" t="n">
        <v>13.33</v>
      </c>
      <c r="D59" s="8" t="n">
        <v>180</v>
      </c>
      <c r="E59" s="8" t="n">
        <v>1198.2</v>
      </c>
      <c r="F59" s="8" t="n">
        <v>-23.27</v>
      </c>
      <c r="G59" s="8" t="n">
        <v>0</v>
      </c>
      <c r="H59" s="9" t="n">
        <v>2.0744</v>
      </c>
      <c r="I59" s="9" t="n">
        <v>2.1247</v>
      </c>
      <c r="J59" s="9" t="n">
        <v>0.9378</v>
      </c>
    </row>
    <row r="60" customFormat="false" ht="15" hidden="false" customHeight="false" outlineLevel="0" collapsed="false">
      <c r="B60" s="0" t="n">
        <v>1230</v>
      </c>
      <c r="C60" s="8" t="n">
        <v>15.33</v>
      </c>
      <c r="D60" s="8" t="n">
        <v>180</v>
      </c>
      <c r="E60" s="8" t="n">
        <v>1227.27</v>
      </c>
      <c r="F60" s="8" t="n">
        <v>-30.7</v>
      </c>
      <c r="G60" s="8" t="n">
        <v>0</v>
      </c>
      <c r="H60" s="9" t="n">
        <v>2.1093</v>
      </c>
      <c r="I60" s="9" t="n">
        <v>2.18</v>
      </c>
      <c r="J60" s="9" t="n">
        <v>0.9882</v>
      </c>
    </row>
    <row r="61" customFormat="false" ht="15" hidden="false" customHeight="false" outlineLevel="0" collapsed="false">
      <c r="B61" s="0" t="n">
        <v>1260</v>
      </c>
      <c r="C61" s="8" t="n">
        <v>17.33</v>
      </c>
      <c r="D61" s="8" t="n">
        <v>180</v>
      </c>
      <c r="E61" s="8" t="n">
        <v>1256.05</v>
      </c>
      <c r="F61" s="8" t="n">
        <v>-39.13</v>
      </c>
      <c r="G61" s="8" t="n">
        <v>0</v>
      </c>
      <c r="H61" s="9" t="n">
        <v>2.1423</v>
      </c>
      <c r="I61" s="9" t="n">
        <v>2.2385</v>
      </c>
      <c r="J61" s="9" t="n">
        <v>1.0415</v>
      </c>
    </row>
    <row r="62" customFormat="false" ht="15" hidden="false" customHeight="false" outlineLevel="0" collapsed="false">
      <c r="B62" s="0" t="n">
        <v>1290</v>
      </c>
      <c r="C62" s="8" t="n">
        <v>19.33</v>
      </c>
      <c r="D62" s="8" t="n">
        <v>180</v>
      </c>
      <c r="E62" s="8" t="n">
        <v>1284.53</v>
      </c>
      <c r="F62" s="8" t="n">
        <v>-48.57</v>
      </c>
      <c r="G62" s="8" t="n">
        <v>0</v>
      </c>
      <c r="H62" s="9" t="n">
        <v>2.1735</v>
      </c>
      <c r="I62" s="9" t="n">
        <v>2.3007</v>
      </c>
      <c r="J62" s="9" t="n">
        <v>1.0976</v>
      </c>
    </row>
    <row r="63" customFormat="false" ht="15" hidden="false" customHeight="false" outlineLevel="0" collapsed="false">
      <c r="B63" s="0" t="n">
        <v>1320</v>
      </c>
      <c r="C63" s="8" t="n">
        <v>21.33</v>
      </c>
      <c r="D63" s="8" t="n">
        <v>180</v>
      </c>
      <c r="E63" s="8" t="n">
        <v>1312.66</v>
      </c>
      <c r="F63" s="8" t="n">
        <v>-58.99</v>
      </c>
      <c r="G63" s="8" t="n">
        <v>0</v>
      </c>
      <c r="H63" s="9" t="n">
        <v>2.203</v>
      </c>
      <c r="I63" s="9" t="n">
        <v>2.3674</v>
      </c>
      <c r="J63" s="9" t="n">
        <v>1.1561</v>
      </c>
    </row>
    <row r="64" customFormat="false" ht="15" hidden="false" customHeight="false" outlineLevel="0" collapsed="false">
      <c r="B64" s="0" t="n">
        <v>1350</v>
      </c>
      <c r="C64" s="8" t="n">
        <v>23.33</v>
      </c>
      <c r="D64" s="8" t="n">
        <v>180</v>
      </c>
      <c r="E64" s="8" t="n">
        <v>1340.41</v>
      </c>
      <c r="F64" s="8" t="n">
        <v>-70.38</v>
      </c>
      <c r="G64" s="8" t="n">
        <v>0</v>
      </c>
      <c r="H64" s="9" t="n">
        <v>2.2309</v>
      </c>
      <c r="I64" s="9" t="n">
        <v>2.4392</v>
      </c>
      <c r="J64" s="9" t="n">
        <v>1.2167</v>
      </c>
    </row>
    <row r="65" customFormat="false" ht="15" hidden="false" customHeight="false" outlineLevel="0" collapsed="false">
      <c r="B65" s="0" t="n">
        <v>1380</v>
      </c>
      <c r="C65" s="8" t="n">
        <v>25.33</v>
      </c>
      <c r="D65" s="8" t="n">
        <v>180</v>
      </c>
      <c r="E65" s="8" t="n">
        <v>1367.74</v>
      </c>
      <c r="F65" s="8" t="n">
        <v>-82.74</v>
      </c>
      <c r="G65" s="8" t="n">
        <v>0</v>
      </c>
      <c r="H65" s="9" t="n">
        <v>2.2571</v>
      </c>
      <c r="I65" s="9" t="n">
        <v>2.5167</v>
      </c>
      <c r="J65" s="9" t="n">
        <v>1.2792</v>
      </c>
    </row>
    <row r="66" customFormat="false" ht="15" hidden="false" customHeight="false" outlineLevel="0" collapsed="false">
      <c r="B66" s="0" t="n">
        <v>1410</v>
      </c>
      <c r="C66" s="8" t="n">
        <v>27.33</v>
      </c>
      <c r="D66" s="8" t="n">
        <v>180</v>
      </c>
      <c r="E66" s="8" t="n">
        <v>1394.63</v>
      </c>
      <c r="F66" s="8" t="n">
        <v>-96.05</v>
      </c>
      <c r="G66" s="8" t="n">
        <v>0</v>
      </c>
      <c r="H66" s="9" t="n">
        <v>2.282</v>
      </c>
      <c r="I66" s="9" t="n">
        <v>2.6006</v>
      </c>
      <c r="J66" s="9" t="n">
        <v>1.3433</v>
      </c>
    </row>
    <row r="67" customFormat="false" ht="15" hidden="false" customHeight="false" outlineLevel="0" collapsed="false">
      <c r="B67" s="0" t="n">
        <v>1440</v>
      </c>
      <c r="C67" s="8" t="n">
        <v>29.33</v>
      </c>
      <c r="D67" s="8" t="n">
        <v>180</v>
      </c>
      <c r="E67" s="8" t="n">
        <v>1421.03</v>
      </c>
      <c r="F67" s="8" t="n">
        <v>-110.29</v>
      </c>
      <c r="G67" s="8" t="n">
        <v>0</v>
      </c>
      <c r="H67" s="9" t="n">
        <v>2.3055</v>
      </c>
      <c r="I67" s="9" t="n">
        <v>2.6915</v>
      </c>
      <c r="J67" s="9" t="n">
        <v>1.4088</v>
      </c>
    </row>
    <row r="68" customFormat="false" ht="15" hidden="false" customHeight="false" outlineLevel="0" collapsed="false">
      <c r="B68" s="0" t="n">
        <v>1470</v>
      </c>
      <c r="C68" s="8" t="n">
        <v>31.33</v>
      </c>
      <c r="D68" s="8" t="n">
        <v>180</v>
      </c>
      <c r="E68" s="8" t="n">
        <v>1446.93</v>
      </c>
      <c r="F68" s="8" t="n">
        <v>-125.43</v>
      </c>
      <c r="G68" s="8" t="n">
        <v>0</v>
      </c>
      <c r="H68" s="9" t="n">
        <v>2.3278</v>
      </c>
      <c r="I68" s="9" t="n">
        <v>2.7897</v>
      </c>
      <c r="J68" s="9" t="n">
        <v>1.4755</v>
      </c>
    </row>
    <row r="69" customFormat="false" ht="15" hidden="false" customHeight="false" outlineLevel="0" collapsed="false">
      <c r="B69" s="0" t="n">
        <v>1500</v>
      </c>
      <c r="C69" s="8" t="n">
        <v>33.33</v>
      </c>
      <c r="D69" s="8" t="n">
        <v>180</v>
      </c>
      <c r="E69" s="8" t="n">
        <v>1472.28</v>
      </c>
      <c r="F69" s="8" t="n">
        <v>-141.48</v>
      </c>
      <c r="G69" s="8" t="n">
        <v>0</v>
      </c>
      <c r="H69" s="9" t="n">
        <v>2.3491</v>
      </c>
      <c r="I69" s="9" t="n">
        <v>2.8958</v>
      </c>
      <c r="J69" s="9" t="n">
        <v>1.5433</v>
      </c>
    </row>
    <row r="70" customFormat="false" ht="15" hidden="false" customHeight="false" outlineLevel="0" collapsed="false">
      <c r="B70" s="0" t="n">
        <v>1530</v>
      </c>
      <c r="C70" s="8" t="n">
        <v>35.33</v>
      </c>
      <c r="D70" s="8" t="n">
        <v>180</v>
      </c>
      <c r="E70" s="8" t="n">
        <v>1497.05</v>
      </c>
      <c r="F70" s="8" t="n">
        <v>-158.39</v>
      </c>
      <c r="G70" s="8" t="n">
        <v>0</v>
      </c>
      <c r="H70" s="9" t="n">
        <v>2.3695</v>
      </c>
      <c r="I70" s="9" t="n">
        <v>3.0099</v>
      </c>
      <c r="J70" s="9" t="n">
        <v>1.612</v>
      </c>
    </row>
    <row r="71" customFormat="false" ht="15" hidden="false" customHeight="false" outlineLevel="0" collapsed="false">
      <c r="B71" s="0" t="n">
        <v>1560</v>
      </c>
      <c r="C71" s="8" t="n">
        <v>37.33</v>
      </c>
      <c r="D71" s="8" t="n">
        <v>180</v>
      </c>
      <c r="E71" s="8" t="n">
        <v>1521.22</v>
      </c>
      <c r="F71" s="8" t="n">
        <v>-176.17</v>
      </c>
      <c r="G71" s="8" t="n">
        <v>0</v>
      </c>
      <c r="H71" s="9" t="n">
        <v>2.3892</v>
      </c>
      <c r="I71" s="9" t="n">
        <v>3.1325</v>
      </c>
      <c r="J71" s="9" t="n">
        <v>1.6813</v>
      </c>
    </row>
    <row r="72" customFormat="false" ht="15" hidden="false" customHeight="false" outlineLevel="0" collapsed="false">
      <c r="B72" s="0" t="n">
        <v>1590</v>
      </c>
      <c r="C72" s="8" t="n">
        <v>39.33</v>
      </c>
      <c r="D72" s="8" t="n">
        <v>180</v>
      </c>
      <c r="E72" s="8" t="n">
        <v>1544.75</v>
      </c>
      <c r="F72" s="8" t="n">
        <v>-194.77</v>
      </c>
      <c r="G72" s="8" t="n">
        <v>0</v>
      </c>
      <c r="H72" s="9" t="n">
        <v>2.4083</v>
      </c>
      <c r="I72" s="9" t="n">
        <v>3.2635</v>
      </c>
      <c r="J72" s="9" t="n">
        <v>1.7513</v>
      </c>
    </row>
    <row r="73" customFormat="false" ht="15" hidden="false" customHeight="false" outlineLevel="0" collapsed="false">
      <c r="B73" s="0" t="n">
        <v>1620</v>
      </c>
      <c r="C73" s="8" t="n">
        <v>41.33</v>
      </c>
      <c r="D73" s="8" t="n">
        <v>180</v>
      </c>
      <c r="E73" s="8" t="n">
        <v>1567.62</v>
      </c>
      <c r="F73" s="8" t="n">
        <v>-214.19</v>
      </c>
      <c r="G73" s="8" t="n">
        <v>0</v>
      </c>
      <c r="H73" s="9" t="n">
        <v>2.4269</v>
      </c>
      <c r="I73" s="9" t="n">
        <v>3.4032</v>
      </c>
      <c r="J73" s="9" t="n">
        <v>1.8217</v>
      </c>
    </row>
    <row r="74" customFormat="false" ht="15" hidden="false" customHeight="false" outlineLevel="0" collapsed="false">
      <c r="B74" s="0" t="n">
        <v>1650</v>
      </c>
      <c r="C74" s="8" t="n">
        <v>43.33</v>
      </c>
      <c r="D74" s="8" t="n">
        <v>180</v>
      </c>
      <c r="E74" s="8" t="n">
        <v>1589.79</v>
      </c>
      <c r="F74" s="8" t="n">
        <v>-234.39</v>
      </c>
      <c r="G74" s="8" t="n">
        <v>0</v>
      </c>
      <c r="H74" s="9" t="n">
        <v>2.4453</v>
      </c>
      <c r="I74" s="9" t="n">
        <v>3.5515</v>
      </c>
      <c r="J74" s="9" t="n">
        <v>1.8925</v>
      </c>
    </row>
    <row r="75" customFormat="false" ht="15" hidden="false" customHeight="false" outlineLevel="0" collapsed="false">
      <c r="B75" s="0" t="n">
        <v>1680</v>
      </c>
      <c r="C75" s="8" t="n">
        <v>45.33</v>
      </c>
      <c r="D75" s="8" t="n">
        <v>180</v>
      </c>
      <c r="E75" s="8" t="n">
        <v>1611.25</v>
      </c>
      <c r="F75" s="8" t="n">
        <v>-255.35</v>
      </c>
      <c r="G75" s="8" t="n">
        <v>0</v>
      </c>
      <c r="H75" s="9" t="n">
        <v>2.4636</v>
      </c>
      <c r="I75" s="9" t="n">
        <v>3.7083</v>
      </c>
      <c r="J75" s="9" t="n">
        <v>1.9634</v>
      </c>
    </row>
    <row r="76" customFormat="false" ht="15" hidden="false" customHeight="false" outlineLevel="0" collapsed="false">
      <c r="B76" s="0" t="n">
        <v>1710</v>
      </c>
      <c r="C76" s="8" t="n">
        <v>47.33</v>
      </c>
      <c r="D76" s="8" t="n">
        <v>180</v>
      </c>
      <c r="E76" s="8" t="n">
        <v>1631.97</v>
      </c>
      <c r="F76" s="8" t="n">
        <v>-277.05</v>
      </c>
      <c r="G76" s="8" t="n">
        <v>0</v>
      </c>
      <c r="H76" s="9" t="n">
        <v>2.482</v>
      </c>
      <c r="I76" s="9" t="n">
        <v>3.8736</v>
      </c>
      <c r="J76" s="9" t="n">
        <v>2.0346</v>
      </c>
    </row>
    <row r="77" customFormat="false" ht="15" hidden="false" customHeight="false" outlineLevel="0" collapsed="false">
      <c r="B77" s="0" t="n">
        <v>1740</v>
      </c>
      <c r="C77" s="8" t="n">
        <v>49.33</v>
      </c>
      <c r="D77" s="8" t="n">
        <v>180</v>
      </c>
      <c r="E77" s="8" t="n">
        <v>1651.91</v>
      </c>
      <c r="F77" s="8" t="n">
        <v>-299.46</v>
      </c>
      <c r="G77" s="8" t="n">
        <v>0</v>
      </c>
      <c r="H77" s="9" t="n">
        <v>2.5005</v>
      </c>
      <c r="I77" s="9" t="n">
        <v>4.0472</v>
      </c>
      <c r="J77" s="9" t="n">
        <v>2.1057</v>
      </c>
    </row>
    <row r="78" customFormat="false" ht="15" hidden="false" customHeight="false" outlineLevel="0" collapsed="false">
      <c r="B78" s="0" t="n">
        <v>1770</v>
      </c>
      <c r="C78" s="8" t="n">
        <v>51.33</v>
      </c>
      <c r="D78" s="8" t="n">
        <v>180</v>
      </c>
      <c r="E78" s="8" t="n">
        <v>1671.06</v>
      </c>
      <c r="F78" s="8" t="n">
        <v>-322.55</v>
      </c>
      <c r="G78" s="8" t="n">
        <v>0</v>
      </c>
      <c r="H78" s="9" t="n">
        <v>2.5194</v>
      </c>
      <c r="I78" s="9" t="n">
        <v>4.2288</v>
      </c>
      <c r="J78" s="9" t="n">
        <v>2.1768</v>
      </c>
    </row>
    <row r="79" customFormat="false" ht="15" hidden="false" customHeight="false" outlineLevel="0" collapsed="false">
      <c r="B79" s="0" t="n">
        <v>1800</v>
      </c>
      <c r="C79" s="8" t="n">
        <v>53.33</v>
      </c>
      <c r="D79" s="8" t="n">
        <v>180</v>
      </c>
      <c r="E79" s="8" t="n">
        <v>1689.39</v>
      </c>
      <c r="F79" s="8" t="n">
        <v>-346.29</v>
      </c>
      <c r="G79" s="8" t="n">
        <v>0</v>
      </c>
      <c r="H79" s="9" t="n">
        <v>2.5388</v>
      </c>
      <c r="I79" s="9" t="n">
        <v>4.4182</v>
      </c>
      <c r="J79" s="9" t="n">
        <v>2.2478</v>
      </c>
    </row>
    <row r="80" customFormat="false" ht="15" hidden="false" customHeight="false" outlineLevel="0" collapsed="false">
      <c r="B80" s="0" t="n">
        <v>1830</v>
      </c>
      <c r="C80" s="8" t="n">
        <v>55.33</v>
      </c>
      <c r="D80" s="8" t="n">
        <v>180</v>
      </c>
      <c r="E80" s="8" t="n">
        <v>1706.89</v>
      </c>
      <c r="F80" s="8" t="n">
        <v>-370.66</v>
      </c>
      <c r="G80" s="8" t="n">
        <v>0</v>
      </c>
      <c r="H80" s="9" t="n">
        <v>2.5588</v>
      </c>
      <c r="I80" s="9" t="n">
        <v>4.6152</v>
      </c>
      <c r="J80" s="9" t="n">
        <v>2.3186</v>
      </c>
    </row>
    <row r="81" customFormat="false" ht="15" hidden="false" customHeight="false" outlineLevel="0" collapsed="false">
      <c r="B81" s="0" t="n">
        <v>1860</v>
      </c>
      <c r="C81" s="8" t="n">
        <v>57.33</v>
      </c>
      <c r="D81" s="8" t="n">
        <v>180</v>
      </c>
      <c r="E81" s="8" t="n">
        <v>1723.52</v>
      </c>
      <c r="F81" s="8" t="n">
        <v>-395.63</v>
      </c>
      <c r="G81" s="8" t="n">
        <v>0</v>
      </c>
      <c r="H81" s="9" t="n">
        <v>2.5795</v>
      </c>
      <c r="I81" s="9" t="n">
        <v>4.8193</v>
      </c>
      <c r="J81" s="9" t="n">
        <v>2.3892</v>
      </c>
    </row>
    <row r="82" customFormat="false" ht="15" hidden="false" customHeight="false" outlineLevel="0" collapsed="false">
      <c r="B82" s="0" t="n">
        <v>1890</v>
      </c>
      <c r="C82" s="8" t="n">
        <v>59.33</v>
      </c>
      <c r="D82" s="8" t="n">
        <v>180</v>
      </c>
      <c r="E82" s="8" t="n">
        <v>1739.27</v>
      </c>
      <c r="F82" s="8" t="n">
        <v>-421.16</v>
      </c>
      <c r="G82" s="8" t="n">
        <v>0</v>
      </c>
      <c r="H82" s="9" t="n">
        <v>2.601</v>
      </c>
      <c r="I82" s="9" t="n">
        <v>5.0303</v>
      </c>
      <c r="J82" s="9" t="n">
        <v>2.4595</v>
      </c>
    </row>
    <row r="83" customFormat="false" ht="15" hidden="false" customHeight="false" outlineLevel="0" collapsed="false">
      <c r="B83" s="0" t="n">
        <v>1920</v>
      </c>
      <c r="C83" s="8" t="n">
        <v>61.33</v>
      </c>
      <c r="D83" s="8" t="n">
        <v>180</v>
      </c>
      <c r="E83" s="8" t="n">
        <v>1754.12</v>
      </c>
      <c r="F83" s="8" t="n">
        <v>-447.23</v>
      </c>
      <c r="G83" s="8" t="n">
        <v>0</v>
      </c>
      <c r="H83" s="9" t="n">
        <v>2.6235</v>
      </c>
      <c r="I83" s="9" t="n">
        <v>5.2478</v>
      </c>
      <c r="J83" s="9" t="n">
        <v>2.5294</v>
      </c>
    </row>
    <row r="84" customFormat="false" ht="15" hidden="false" customHeight="false" outlineLevel="0" collapsed="false">
      <c r="B84" s="0" t="n">
        <v>1950</v>
      </c>
      <c r="C84" s="8" t="n">
        <v>63.33</v>
      </c>
      <c r="D84" s="8" t="n">
        <v>180</v>
      </c>
      <c r="E84" s="8" t="n">
        <v>1768.05</v>
      </c>
      <c r="F84" s="8" t="n">
        <v>-473.79</v>
      </c>
      <c r="G84" s="8" t="n">
        <v>0</v>
      </c>
      <c r="H84" s="9" t="n">
        <v>2.647</v>
      </c>
      <c r="I84" s="9" t="n">
        <v>5.4715</v>
      </c>
      <c r="J84" s="9" t="n">
        <v>2.599</v>
      </c>
    </row>
    <row r="85" customFormat="false" ht="15" hidden="false" customHeight="false" outlineLevel="0" collapsed="false">
      <c r="B85" s="0" t="n">
        <v>1980</v>
      </c>
      <c r="C85" s="8" t="n">
        <v>65.33</v>
      </c>
      <c r="D85" s="8" t="n">
        <v>180</v>
      </c>
      <c r="E85" s="8" t="n">
        <v>1781.04</v>
      </c>
      <c r="F85" s="8" t="n">
        <v>-500.83</v>
      </c>
      <c r="G85" s="8" t="n">
        <v>0</v>
      </c>
      <c r="H85" s="9" t="n">
        <v>2.6715</v>
      </c>
      <c r="I85" s="9" t="n">
        <v>5.701</v>
      </c>
      <c r="J85" s="9" t="n">
        <v>2.6681</v>
      </c>
    </row>
    <row r="86" customFormat="false" ht="15" hidden="false" customHeight="false" outlineLevel="0" collapsed="false">
      <c r="B86" s="0" t="n">
        <v>2010</v>
      </c>
      <c r="C86" s="8" t="n">
        <v>67.33</v>
      </c>
      <c r="D86" s="8" t="n">
        <v>180</v>
      </c>
      <c r="E86" s="8" t="n">
        <v>1793.09</v>
      </c>
      <c r="F86" s="8" t="n">
        <v>-528.31</v>
      </c>
      <c r="G86" s="8" t="n">
        <v>0</v>
      </c>
      <c r="H86" s="9" t="n">
        <v>2.6971</v>
      </c>
      <c r="I86" s="9" t="n">
        <v>5.9358</v>
      </c>
      <c r="J86" s="9" t="n">
        <v>2.7368</v>
      </c>
    </row>
    <row r="87" customFormat="false" ht="15" hidden="false" customHeight="false" outlineLevel="0" collapsed="false">
      <c r="B87" s="0" t="n">
        <v>2040</v>
      </c>
      <c r="C87" s="8" t="n">
        <v>69.33</v>
      </c>
      <c r="D87" s="8" t="n">
        <v>180</v>
      </c>
      <c r="E87" s="8" t="n">
        <v>1804.16</v>
      </c>
      <c r="F87" s="8" t="n">
        <v>-556.19</v>
      </c>
      <c r="G87" s="8" t="n">
        <v>0</v>
      </c>
      <c r="H87" s="9" t="n">
        <v>2.7239</v>
      </c>
      <c r="I87" s="9" t="n">
        <v>6.1756</v>
      </c>
      <c r="J87" s="9" t="n">
        <v>2.8049</v>
      </c>
    </row>
    <row r="88" customFormat="false" ht="15" hidden="false" customHeight="false" outlineLevel="0" collapsed="false">
      <c r="B88" s="0" t="n">
        <v>2070</v>
      </c>
      <c r="C88" s="8" t="n">
        <v>71.33</v>
      </c>
      <c r="D88" s="8" t="n">
        <v>180</v>
      </c>
      <c r="E88" s="8" t="n">
        <v>1814.26</v>
      </c>
      <c r="F88" s="8" t="n">
        <v>-584.43</v>
      </c>
      <c r="G88" s="8" t="n">
        <v>0</v>
      </c>
      <c r="H88" s="9" t="n">
        <v>2.7518</v>
      </c>
      <c r="I88" s="9" t="n">
        <v>6.42</v>
      </c>
      <c r="J88" s="9" t="n">
        <v>2.8726</v>
      </c>
    </row>
    <row r="89" customFormat="false" ht="15" hidden="false" customHeight="false" outlineLevel="0" collapsed="false">
      <c r="B89" s="0" t="n">
        <v>2100</v>
      </c>
      <c r="C89" s="8" t="n">
        <v>73.33</v>
      </c>
      <c r="D89" s="8" t="n">
        <v>180</v>
      </c>
      <c r="E89" s="8" t="n">
        <v>1823.37</v>
      </c>
      <c r="F89" s="8" t="n">
        <v>-613.02</v>
      </c>
      <c r="G89" s="8" t="n">
        <v>0</v>
      </c>
      <c r="H89" s="9" t="n">
        <v>2.7808</v>
      </c>
      <c r="I89" s="9" t="n">
        <v>6.6686</v>
      </c>
      <c r="J89" s="9" t="n">
        <v>2.9397</v>
      </c>
    </row>
    <row r="90" customFormat="false" ht="15" hidden="false" customHeight="false" outlineLevel="0" collapsed="false">
      <c r="B90" s="0" t="n">
        <v>2130</v>
      </c>
      <c r="C90" s="8" t="n">
        <v>75.33</v>
      </c>
      <c r="D90" s="8" t="n">
        <v>180</v>
      </c>
      <c r="E90" s="8" t="n">
        <v>1831.47</v>
      </c>
      <c r="F90" s="8" t="n">
        <v>-641.9</v>
      </c>
      <c r="G90" s="8" t="n">
        <v>0</v>
      </c>
      <c r="H90" s="9" t="n">
        <v>2.8109</v>
      </c>
      <c r="I90" s="9" t="n">
        <v>6.921</v>
      </c>
      <c r="J90" s="9" t="n">
        <v>3.0063</v>
      </c>
    </row>
    <row r="91" customFormat="false" ht="15" hidden="false" customHeight="false" outlineLevel="0" collapsed="false">
      <c r="B91" s="0" t="n">
        <v>2160</v>
      </c>
      <c r="C91" s="8" t="n">
        <v>77.33</v>
      </c>
      <c r="D91" s="8" t="n">
        <v>180</v>
      </c>
      <c r="E91" s="8" t="n">
        <v>1838.56</v>
      </c>
      <c r="F91" s="8" t="n">
        <v>-671.05</v>
      </c>
      <c r="G91" s="8" t="n">
        <v>0</v>
      </c>
      <c r="H91" s="9" t="n">
        <v>2.8421</v>
      </c>
      <c r="I91" s="9" t="n">
        <v>7.1767</v>
      </c>
      <c r="J91" s="9" t="n">
        <v>3.0724</v>
      </c>
    </row>
    <row r="92" customFormat="false" ht="15" hidden="false" customHeight="false" outlineLevel="0" collapsed="false">
      <c r="B92" s="0" t="n">
        <v>2190</v>
      </c>
      <c r="C92" s="8" t="n">
        <v>79.33</v>
      </c>
      <c r="D92" s="8" t="n">
        <v>180</v>
      </c>
      <c r="E92" s="8" t="n">
        <v>1844.63</v>
      </c>
      <c r="F92" s="8" t="n">
        <v>-700.43</v>
      </c>
      <c r="G92" s="8" t="n">
        <v>0</v>
      </c>
      <c r="H92" s="9" t="n">
        <v>2.8742</v>
      </c>
      <c r="I92" s="9" t="n">
        <v>7.4353</v>
      </c>
      <c r="J92" s="9" t="n">
        <v>3.1378</v>
      </c>
    </row>
    <row r="93" customFormat="false" ht="15" hidden="false" customHeight="false" outlineLevel="0" collapsed="false">
      <c r="B93" s="0" t="n">
        <v>2220</v>
      </c>
      <c r="C93" s="8" t="n">
        <v>81.33</v>
      </c>
      <c r="D93" s="8" t="n">
        <v>180</v>
      </c>
      <c r="E93" s="8" t="n">
        <v>1849.66</v>
      </c>
      <c r="F93" s="8" t="n">
        <v>-730</v>
      </c>
      <c r="G93" s="8" t="n">
        <v>0</v>
      </c>
      <c r="H93" s="9" t="n">
        <v>2.9074</v>
      </c>
      <c r="I93" s="9" t="n">
        <v>7.6965</v>
      </c>
      <c r="J93" s="9" t="n">
        <v>3.2027</v>
      </c>
    </row>
    <row r="94" customFormat="false" ht="15" hidden="false" customHeight="false" outlineLevel="0" collapsed="false">
      <c r="B94" s="0" t="n">
        <v>2250</v>
      </c>
      <c r="C94" s="8" t="n">
        <v>83.33</v>
      </c>
      <c r="D94" s="8" t="n">
        <v>180</v>
      </c>
      <c r="E94" s="8" t="n">
        <v>1853.67</v>
      </c>
      <c r="F94" s="8" t="n">
        <v>-759.73</v>
      </c>
      <c r="G94" s="8" t="n">
        <v>0</v>
      </c>
      <c r="H94" s="9" t="n">
        <v>2.9413</v>
      </c>
      <c r="I94" s="9" t="n">
        <v>7.9598</v>
      </c>
      <c r="J94" s="9" t="n">
        <v>3.2671</v>
      </c>
    </row>
    <row r="95" customFormat="false" ht="15" hidden="false" customHeight="false" outlineLevel="0" collapsed="false">
      <c r="B95" s="0" t="n">
        <v>2280</v>
      </c>
      <c r="C95" s="8" t="n">
        <v>85</v>
      </c>
      <c r="D95" s="8" t="n">
        <v>180</v>
      </c>
      <c r="E95" s="8" t="n">
        <v>1856.72</v>
      </c>
      <c r="F95" s="8" t="n">
        <v>-789.57</v>
      </c>
      <c r="G95" s="8" t="n">
        <v>0</v>
      </c>
      <c r="H95" s="9" t="n">
        <v>2.9869</v>
      </c>
      <c r="I95" s="9" t="n">
        <v>8.2248</v>
      </c>
      <c r="J95" s="9" t="n">
        <v>3.3213</v>
      </c>
    </row>
    <row r="96" customFormat="false" ht="15" hidden="false" customHeight="false" outlineLevel="0" collapsed="false">
      <c r="B96" s="0" t="n">
        <v>2310</v>
      </c>
      <c r="C96" s="8" t="n">
        <v>85</v>
      </c>
      <c r="D96" s="8" t="n">
        <v>180</v>
      </c>
      <c r="E96" s="8" t="n">
        <v>1859.33</v>
      </c>
      <c r="F96" s="8" t="n">
        <v>-819.46</v>
      </c>
      <c r="G96" s="8" t="n">
        <v>0</v>
      </c>
      <c r="H96" s="9" t="n">
        <v>3.0878</v>
      </c>
      <c r="I96" s="9" t="n">
        <v>8.4912</v>
      </c>
      <c r="J96" s="9" t="n">
        <v>3.3268</v>
      </c>
    </row>
    <row r="97" customFormat="false" ht="15" hidden="false" customHeight="false" outlineLevel="0" collapsed="false">
      <c r="B97" s="0" t="n">
        <v>2340</v>
      </c>
      <c r="C97" s="8" t="n">
        <v>85</v>
      </c>
      <c r="D97" s="8" t="n">
        <v>180</v>
      </c>
      <c r="E97" s="8" t="n">
        <v>1861.95</v>
      </c>
      <c r="F97" s="8" t="n">
        <v>-849.34</v>
      </c>
      <c r="G97" s="8" t="n">
        <v>0</v>
      </c>
      <c r="H97" s="9" t="n">
        <v>3.1898</v>
      </c>
      <c r="I97" s="9" t="n">
        <v>8.759</v>
      </c>
      <c r="J97" s="9" t="n">
        <v>3.3324</v>
      </c>
    </row>
    <row r="98" customFormat="false" ht="15" hidden="false" customHeight="false" outlineLevel="0" collapsed="false">
      <c r="B98" s="0" t="n">
        <v>2370</v>
      </c>
      <c r="C98" s="8" t="n">
        <v>85</v>
      </c>
      <c r="D98" s="8" t="n">
        <v>180</v>
      </c>
      <c r="E98" s="8" t="n">
        <v>1864.56</v>
      </c>
      <c r="F98" s="8" t="n">
        <v>-879.23</v>
      </c>
      <c r="G98" s="8" t="n">
        <v>0</v>
      </c>
      <c r="H98" s="9" t="n">
        <v>3.2929</v>
      </c>
      <c r="I98" s="9" t="n">
        <v>9.0279</v>
      </c>
      <c r="J98" s="9" t="n">
        <v>3.3381</v>
      </c>
    </row>
    <row r="99" customFormat="false" ht="15" hidden="false" customHeight="false" outlineLevel="0" collapsed="false">
      <c r="B99" s="0" t="n">
        <v>2400</v>
      </c>
      <c r="C99" s="8" t="n">
        <v>85</v>
      </c>
      <c r="D99" s="8" t="n">
        <v>180</v>
      </c>
      <c r="E99" s="8" t="n">
        <v>1867.18</v>
      </c>
      <c r="F99" s="8" t="n">
        <v>-909.12</v>
      </c>
      <c r="G99" s="8" t="n">
        <v>0</v>
      </c>
      <c r="H99" s="9" t="n">
        <v>3.3968</v>
      </c>
      <c r="I99" s="9" t="n">
        <v>9.2979</v>
      </c>
      <c r="J99" s="9" t="n">
        <v>3.344</v>
      </c>
    </row>
    <row r="100" customFormat="false" ht="15" hidden="false" customHeight="false" outlineLevel="0" collapsed="false">
      <c r="B100" s="0" t="n">
        <v>2430</v>
      </c>
      <c r="C100" s="8" t="n">
        <v>85</v>
      </c>
      <c r="D100" s="8" t="n">
        <v>180</v>
      </c>
      <c r="E100" s="8" t="n">
        <v>1869.79</v>
      </c>
      <c r="F100" s="8" t="n">
        <v>-939</v>
      </c>
      <c r="G100" s="8" t="n">
        <v>0</v>
      </c>
      <c r="H100" s="9" t="n">
        <v>3.5017</v>
      </c>
      <c r="I100" s="9" t="n">
        <v>9.569</v>
      </c>
      <c r="J100" s="9" t="n">
        <v>3.35</v>
      </c>
    </row>
    <row r="101" customFormat="false" ht="15" hidden="false" customHeight="false" outlineLevel="0" collapsed="false">
      <c r="B101" s="0" t="n">
        <v>2460</v>
      </c>
      <c r="C101" s="8" t="n">
        <v>85</v>
      </c>
      <c r="D101" s="8" t="n">
        <v>180</v>
      </c>
      <c r="E101" s="8" t="n">
        <v>1872.41</v>
      </c>
      <c r="F101" s="8" t="n">
        <v>-968.89</v>
      </c>
      <c r="G101" s="8" t="n">
        <v>0</v>
      </c>
      <c r="H101" s="9" t="n">
        <v>3.6073</v>
      </c>
      <c r="I101" s="9" t="n">
        <v>9.8409</v>
      </c>
      <c r="J101" s="9" t="n">
        <v>3.3562</v>
      </c>
    </row>
    <row r="102" customFormat="false" ht="15" hidden="false" customHeight="false" outlineLevel="0" collapsed="false">
      <c r="B102" s="0" t="n">
        <v>2490</v>
      </c>
      <c r="C102" s="8" t="n">
        <v>85</v>
      </c>
      <c r="D102" s="8" t="n">
        <v>180</v>
      </c>
      <c r="E102" s="8" t="n">
        <v>1875.02</v>
      </c>
      <c r="F102" s="8" t="n">
        <v>-998.77</v>
      </c>
      <c r="G102" s="8" t="n">
        <v>0</v>
      </c>
      <c r="H102" s="9" t="n">
        <v>3.7136</v>
      </c>
      <c r="I102" s="9" t="n">
        <v>10.1137</v>
      </c>
      <c r="J102" s="9" t="n">
        <v>3.3625</v>
      </c>
    </row>
    <row r="103" customFormat="false" ht="15" hidden="false" customHeight="false" outlineLevel="0" collapsed="false">
      <c r="B103" s="0" t="n">
        <v>2520</v>
      </c>
      <c r="C103" s="8" t="n">
        <v>85</v>
      </c>
      <c r="D103" s="8" t="n">
        <v>180</v>
      </c>
      <c r="E103" s="8" t="n">
        <v>1877.64</v>
      </c>
      <c r="F103" s="8" t="n">
        <v>-1028.66</v>
      </c>
      <c r="G103" s="8" t="n">
        <v>0</v>
      </c>
      <c r="H103" s="9" t="n">
        <v>3.8205</v>
      </c>
      <c r="I103" s="9" t="n">
        <v>10.3872</v>
      </c>
      <c r="J103" s="9" t="n">
        <v>3.369</v>
      </c>
    </row>
    <row r="104" customFormat="false" ht="15" hidden="false" customHeight="false" outlineLevel="0" collapsed="false">
      <c r="B104" s="0" t="n">
        <v>2550</v>
      </c>
      <c r="C104" s="8" t="n">
        <v>85</v>
      </c>
      <c r="D104" s="8" t="n">
        <v>180</v>
      </c>
      <c r="E104" s="8" t="n">
        <v>1880.25</v>
      </c>
      <c r="F104" s="8" t="n">
        <v>-1058.55</v>
      </c>
      <c r="G104" s="8" t="n">
        <v>0</v>
      </c>
      <c r="H104" s="9" t="n">
        <v>3.9281</v>
      </c>
      <c r="I104" s="9" t="n">
        <v>10.6615</v>
      </c>
      <c r="J104" s="9" t="n">
        <v>3.3757</v>
      </c>
    </row>
    <row r="105" customFormat="false" ht="15" hidden="false" customHeight="false" outlineLevel="0" collapsed="false">
      <c r="B105" s="0" t="n">
        <v>2580</v>
      </c>
      <c r="C105" s="8" t="n">
        <v>85</v>
      </c>
      <c r="D105" s="8" t="n">
        <v>180</v>
      </c>
      <c r="E105" s="8" t="n">
        <v>1882.87</v>
      </c>
      <c r="F105" s="8" t="n">
        <v>-1088.43</v>
      </c>
      <c r="G105" s="8" t="n">
        <v>0</v>
      </c>
      <c r="H105" s="9" t="n">
        <v>4.0362</v>
      </c>
      <c r="I105" s="9" t="n">
        <v>10.9364</v>
      </c>
      <c r="J105" s="9" t="n">
        <v>3.3825</v>
      </c>
    </row>
    <row r="106" customFormat="false" ht="15" hidden="false" customHeight="false" outlineLevel="0" collapsed="false">
      <c r="B106" s="0" t="n">
        <v>2610</v>
      </c>
      <c r="C106" s="8" t="n">
        <v>85</v>
      </c>
      <c r="D106" s="8" t="n">
        <v>180</v>
      </c>
      <c r="E106" s="8" t="n">
        <v>1885.48</v>
      </c>
      <c r="F106" s="8" t="n">
        <v>-1118.32</v>
      </c>
      <c r="G106" s="8" t="n">
        <v>0</v>
      </c>
      <c r="H106" s="9" t="n">
        <v>4.1448</v>
      </c>
      <c r="I106" s="9" t="n">
        <v>11.2119</v>
      </c>
      <c r="J106" s="9" t="n">
        <v>3.3895</v>
      </c>
    </row>
    <row r="107" customFormat="false" ht="15" hidden="false" customHeight="false" outlineLevel="0" collapsed="false">
      <c r="B107" s="0" t="n">
        <v>2640</v>
      </c>
      <c r="C107" s="8" t="n">
        <v>85</v>
      </c>
      <c r="D107" s="8" t="n">
        <v>180</v>
      </c>
      <c r="E107" s="8" t="n">
        <v>1888.09</v>
      </c>
      <c r="F107" s="8" t="n">
        <v>-1148.2</v>
      </c>
      <c r="G107" s="8" t="n">
        <v>0</v>
      </c>
      <c r="H107" s="9" t="n">
        <v>4.2539</v>
      </c>
      <c r="I107" s="9" t="n">
        <v>11.488</v>
      </c>
      <c r="J107" s="9" t="n">
        <v>3.3966</v>
      </c>
    </row>
    <row r="108" customFormat="false" ht="15" hidden="false" customHeight="false" outlineLevel="0" collapsed="false">
      <c r="B108" s="0" t="n">
        <v>2670</v>
      </c>
      <c r="C108" s="8" t="n">
        <v>85</v>
      </c>
      <c r="D108" s="8" t="n">
        <v>180</v>
      </c>
      <c r="E108" s="8" t="n">
        <v>1890.71</v>
      </c>
      <c r="F108" s="8" t="n">
        <v>-1178.09</v>
      </c>
      <c r="G108" s="8" t="n">
        <v>0</v>
      </c>
      <c r="H108" s="9" t="n">
        <v>4.3634</v>
      </c>
      <c r="I108" s="9" t="n">
        <v>11.7646</v>
      </c>
      <c r="J108" s="9" t="n">
        <v>3.4038</v>
      </c>
    </row>
    <row r="109" customFormat="false" ht="15" hidden="false" customHeight="false" outlineLevel="0" collapsed="false">
      <c r="B109" s="0" t="n">
        <v>2700</v>
      </c>
      <c r="C109" s="8" t="n">
        <v>85</v>
      </c>
      <c r="D109" s="8" t="n">
        <v>180</v>
      </c>
      <c r="E109" s="8" t="n">
        <v>1893.32</v>
      </c>
      <c r="F109" s="8" t="n">
        <v>-1207.97</v>
      </c>
      <c r="G109" s="8" t="n">
        <v>0</v>
      </c>
      <c r="H109" s="9" t="n">
        <v>4.4733</v>
      </c>
      <c r="I109" s="9" t="n">
        <v>12.0417</v>
      </c>
      <c r="J109" s="9" t="n">
        <v>3.4112</v>
      </c>
    </row>
    <row r="110" customFormat="false" ht="15" hidden="false" customHeight="false" outlineLevel="0" collapsed="false">
      <c r="B110" s="0" t="n">
        <v>2730</v>
      </c>
      <c r="C110" s="8" t="n">
        <v>85</v>
      </c>
      <c r="D110" s="8" t="n">
        <v>180</v>
      </c>
      <c r="E110" s="8" t="n">
        <v>1895.94</v>
      </c>
      <c r="F110" s="8" t="n">
        <v>-1237.86</v>
      </c>
      <c r="G110" s="8" t="n">
        <v>0</v>
      </c>
      <c r="H110" s="9" t="n">
        <v>4.5835</v>
      </c>
      <c r="I110" s="9" t="n">
        <v>12.3193</v>
      </c>
      <c r="J110" s="9" t="n">
        <v>3.4188</v>
      </c>
    </row>
    <row r="111" customFormat="false" ht="15" hidden="false" customHeight="false" outlineLevel="0" collapsed="false">
      <c r="B111" s="0" t="n">
        <v>2760</v>
      </c>
      <c r="C111" s="8" t="n">
        <v>85</v>
      </c>
      <c r="D111" s="8" t="n">
        <v>180</v>
      </c>
      <c r="E111" s="8" t="n">
        <v>1898.55</v>
      </c>
      <c r="F111" s="8" t="n">
        <v>-1267.75</v>
      </c>
      <c r="G111" s="8" t="n">
        <v>0</v>
      </c>
      <c r="H111" s="9" t="n">
        <v>4.6941</v>
      </c>
      <c r="I111" s="9" t="n">
        <v>12.5973</v>
      </c>
      <c r="J111" s="9" t="n">
        <v>3.4265</v>
      </c>
    </row>
    <row r="112" customFormat="false" ht="15" hidden="false" customHeight="false" outlineLevel="0" collapsed="false">
      <c r="B112" s="0" t="n">
        <v>2790</v>
      </c>
      <c r="C112" s="8" t="n">
        <v>86</v>
      </c>
      <c r="D112" s="8" t="n">
        <v>180</v>
      </c>
      <c r="E112" s="8" t="n">
        <v>1900.91</v>
      </c>
      <c r="F112" s="8" t="n">
        <v>-1297.65</v>
      </c>
      <c r="G112" s="8" t="n">
        <v>0</v>
      </c>
      <c r="H112" s="9" t="n">
        <v>4.7747</v>
      </c>
      <c r="I112" s="9" t="n">
        <v>12.8757</v>
      </c>
      <c r="J112" s="9" t="n">
        <v>3.4758</v>
      </c>
    </row>
    <row r="113" customFormat="false" ht="15" hidden="false" customHeight="false" outlineLevel="0" collapsed="false">
      <c r="B113" s="0" t="n">
        <v>2820</v>
      </c>
      <c r="C113" s="8" t="n">
        <v>88</v>
      </c>
      <c r="D113" s="8" t="n">
        <v>180</v>
      </c>
      <c r="E113" s="8" t="n">
        <v>1902.48</v>
      </c>
      <c r="F113" s="8" t="n">
        <v>-1327.61</v>
      </c>
      <c r="G113" s="8" t="n">
        <v>0</v>
      </c>
      <c r="H113" s="9" t="n">
        <v>4.8227</v>
      </c>
      <c r="I113" s="9" t="n">
        <v>13.1545</v>
      </c>
      <c r="J113" s="9" t="n">
        <v>3.5692</v>
      </c>
    </row>
    <row r="114" customFormat="false" ht="15" hidden="false" customHeight="false" outlineLevel="0" collapsed="false">
      <c r="B114" s="0" t="n">
        <v>2850</v>
      </c>
      <c r="C114" s="8" t="n">
        <v>90</v>
      </c>
      <c r="D114" s="8" t="n">
        <v>180</v>
      </c>
      <c r="E114" s="8" t="n">
        <v>1903</v>
      </c>
      <c r="F114" s="8" t="n">
        <v>-1357.6</v>
      </c>
      <c r="G114" s="8" t="n">
        <v>0</v>
      </c>
      <c r="H114" s="9" t="n">
        <v>4.8673</v>
      </c>
      <c r="I114" s="9" t="n">
        <v>13.4332</v>
      </c>
      <c r="J114" s="9" t="n">
        <v>3.6651</v>
      </c>
    </row>
    <row r="115" customFormat="false" ht="15" hidden="false" customHeight="false" outlineLevel="0" collapsed="false">
      <c r="B115" s="0" t="n">
        <v>2880</v>
      </c>
      <c r="C115" s="8" t="n">
        <v>90</v>
      </c>
      <c r="D115" s="8" t="n">
        <v>180</v>
      </c>
      <c r="E115" s="8" t="n">
        <v>1903</v>
      </c>
      <c r="F115" s="8" t="n">
        <v>-1387.6</v>
      </c>
      <c r="G115" s="8" t="n">
        <v>0</v>
      </c>
      <c r="H115" s="9" t="n">
        <v>4.9786</v>
      </c>
      <c r="I115" s="9" t="n">
        <v>13.7121</v>
      </c>
      <c r="J115" s="9" t="n">
        <v>3.6718</v>
      </c>
    </row>
    <row r="116" customFormat="false" ht="15" hidden="false" customHeight="false" outlineLevel="0" collapsed="false">
      <c r="B116" s="0" t="n">
        <v>2910</v>
      </c>
      <c r="C116" s="8" t="n">
        <v>90</v>
      </c>
      <c r="D116" s="8" t="n">
        <v>180</v>
      </c>
      <c r="E116" s="8" t="n">
        <v>1903</v>
      </c>
      <c r="F116" s="8" t="n">
        <v>-1417.6</v>
      </c>
      <c r="G116" s="8" t="n">
        <v>0</v>
      </c>
      <c r="H116" s="9" t="n">
        <v>5.0902</v>
      </c>
      <c r="I116" s="9" t="n">
        <v>13.9913</v>
      </c>
      <c r="J116" s="9" t="n">
        <v>3.6786</v>
      </c>
    </row>
    <row r="117" customFormat="false" ht="15" hidden="false" customHeight="false" outlineLevel="0" collapsed="false">
      <c r="B117" s="0" t="n">
        <v>2940</v>
      </c>
      <c r="C117" s="8" t="n">
        <v>90</v>
      </c>
      <c r="D117" s="8" t="n">
        <v>180</v>
      </c>
      <c r="E117" s="8" t="n">
        <v>1903</v>
      </c>
      <c r="F117" s="8" t="n">
        <v>-1447.6</v>
      </c>
      <c r="G117" s="8" t="n">
        <v>0</v>
      </c>
      <c r="H117" s="9" t="n">
        <v>5.2021</v>
      </c>
      <c r="I117" s="9" t="n">
        <v>14.2709</v>
      </c>
      <c r="J117" s="9" t="n">
        <v>3.6855</v>
      </c>
    </row>
  </sheetData>
  <sheetProtection sheet="true" password="dd1b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18.14"/>
  </cols>
  <sheetData>
    <row r="1" customFormat="false" ht="15" hidden="false" customHeight="false" outlineLevel="0" collapsed="false">
      <c r="A1" s="0" t="s">
        <v>33</v>
      </c>
      <c r="B1" s="0" t="s">
        <v>77</v>
      </c>
    </row>
    <row r="3" customFormat="false" ht="15" hidden="false" customHeight="false" outlineLevel="0" collapsed="false">
      <c r="A3" s="0" t="s">
        <v>35</v>
      </c>
    </row>
    <row r="4" customFormat="false" ht="15" hidden="false" customHeight="false" outlineLevel="0" collapsed="false">
      <c r="A4" s="0" t="s">
        <v>37</v>
      </c>
      <c r="B4" s="0" t="s">
        <v>38</v>
      </c>
    </row>
    <row r="5" customFormat="false" ht="15" hidden="false" customHeight="false" outlineLevel="0" collapsed="false">
      <c r="A5" s="0" t="s">
        <v>42</v>
      </c>
      <c r="B5" s="0" t="s">
        <v>43</v>
      </c>
    </row>
    <row r="6" customFormat="false" ht="15" hidden="false" customHeight="false" outlineLevel="0" collapsed="false">
      <c r="A6" s="0" t="s">
        <v>46</v>
      </c>
      <c r="B6" s="0" t="n">
        <v>0.9996</v>
      </c>
    </row>
    <row r="7" customFormat="false" ht="15" hidden="false" customHeight="false" outlineLevel="0" collapsed="false">
      <c r="A7" s="0" t="s">
        <v>49</v>
      </c>
      <c r="B7" s="0" t="s">
        <v>50</v>
      </c>
    </row>
    <row r="9" customFormat="false" ht="15" hidden="false" customHeight="false" outlineLevel="0" collapsed="false">
      <c r="A9" s="0" t="s">
        <v>56</v>
      </c>
      <c r="B9" s="0" t="s">
        <v>57</v>
      </c>
      <c r="C9" s="0" t="s">
        <v>58</v>
      </c>
      <c r="D9" s="0" t="s">
        <v>59</v>
      </c>
      <c r="E9" s="0" t="s">
        <v>60</v>
      </c>
      <c r="F9" s="0" t="s">
        <v>61</v>
      </c>
      <c r="G9" s="0" t="s">
        <v>62</v>
      </c>
    </row>
    <row r="10" customFormat="false" ht="15" hidden="false" customHeight="false" outlineLevel="0" collapsed="false">
      <c r="B10" s="0" t="s">
        <v>63</v>
      </c>
      <c r="C10" s="0" t="s">
        <v>63</v>
      </c>
      <c r="D10" s="0" t="s">
        <v>63</v>
      </c>
      <c r="E10" s="0" t="s">
        <v>63</v>
      </c>
    </row>
    <row r="11" customFormat="false" ht="15" hidden="false" customHeight="false" outlineLevel="0" collapsed="false">
      <c r="B11" s="0" t="n">
        <v>0</v>
      </c>
      <c r="C11" s="0" t="n">
        <v>100</v>
      </c>
      <c r="D11" s="0" t="n">
        <v>500099.96</v>
      </c>
      <c r="E11" s="0" t="n">
        <v>6651566.71</v>
      </c>
      <c r="F11" s="0" t="s">
        <v>64</v>
      </c>
      <c r="G11" s="0" t="s">
        <v>78</v>
      </c>
    </row>
    <row r="13" customFormat="false" ht="15" hidden="false" customHeight="false" outlineLevel="0" collapsed="false">
      <c r="A13" s="0" t="s">
        <v>66</v>
      </c>
    </row>
    <row r="14" customFormat="false" ht="15" hidden="false" customHeight="false" outlineLevel="0" collapsed="false">
      <c r="A14" s="0" t="s">
        <v>66</v>
      </c>
    </row>
    <row r="15" customFormat="false" ht="15" hidden="false" customHeight="false" outlineLevel="0" collapsed="false">
      <c r="B15" s="0" t="s">
        <v>67</v>
      </c>
      <c r="C15" s="0" t="s">
        <v>68</v>
      </c>
      <c r="D15" s="0" t="s">
        <v>69</v>
      </c>
      <c r="E15" s="0" t="s">
        <v>70</v>
      </c>
      <c r="F15" s="0" t="s">
        <v>71</v>
      </c>
      <c r="G15" s="0" t="s">
        <v>72</v>
      </c>
      <c r="H15" s="0" t="s">
        <v>73</v>
      </c>
      <c r="I15" s="0" t="s">
        <v>74</v>
      </c>
      <c r="J15" s="0" t="s">
        <v>75</v>
      </c>
    </row>
    <row r="16" customFormat="false" ht="15" hidden="false" customHeight="false" outlineLevel="0" collapsed="false">
      <c r="B16" s="0" t="s">
        <v>63</v>
      </c>
      <c r="C16" s="0" t="s">
        <v>76</v>
      </c>
      <c r="D16" s="0" t="s">
        <v>76</v>
      </c>
      <c r="E16" s="0" t="s">
        <v>63</v>
      </c>
      <c r="F16" s="0" t="s">
        <v>63</v>
      </c>
      <c r="G16" s="0" t="s">
        <v>63</v>
      </c>
    </row>
    <row r="17" customFormat="false" ht="15" hidden="false" customHeight="false" outlineLevel="0" collapsed="false">
      <c r="B17" s="0" t="n">
        <v>0</v>
      </c>
      <c r="C17" s="8" t="n">
        <v>0</v>
      </c>
      <c r="D17" s="8" t="n">
        <v>0</v>
      </c>
      <c r="E17" s="8" t="n">
        <v>0</v>
      </c>
      <c r="F17" s="8" t="n">
        <v>0</v>
      </c>
      <c r="G17" s="8" t="n">
        <v>100</v>
      </c>
      <c r="H17" s="9" t="n">
        <v>0</v>
      </c>
      <c r="I17" s="9" t="n">
        <v>0</v>
      </c>
      <c r="J17" s="9" t="n">
        <v>0</v>
      </c>
    </row>
    <row r="18" customFormat="false" ht="15" hidden="false" customHeight="false" outlineLevel="0" collapsed="false">
      <c r="B18" s="0" t="n">
        <v>1</v>
      </c>
      <c r="C18" s="8" t="n">
        <v>0</v>
      </c>
      <c r="D18" s="8" t="n">
        <v>0</v>
      </c>
      <c r="E18" s="8" t="n">
        <v>1</v>
      </c>
      <c r="F18" s="8" t="n">
        <v>0</v>
      </c>
      <c r="G18" s="8" t="n">
        <v>100</v>
      </c>
      <c r="H18" s="9" t="n">
        <v>0.0017</v>
      </c>
      <c r="I18" s="9" t="n">
        <v>0.0017</v>
      </c>
      <c r="J18" s="9" t="n">
        <v>0.35</v>
      </c>
    </row>
    <row r="19" customFormat="false" ht="15" hidden="false" customHeight="false" outlineLevel="0" collapsed="false">
      <c r="B19" s="0" t="n">
        <v>30</v>
      </c>
      <c r="C19" s="8" t="n">
        <v>0</v>
      </c>
      <c r="D19" s="8" t="n">
        <v>0</v>
      </c>
      <c r="E19" s="8" t="n">
        <v>30</v>
      </c>
      <c r="F19" s="8" t="n">
        <v>0</v>
      </c>
      <c r="G19" s="8" t="n">
        <v>100</v>
      </c>
      <c r="H19" s="9" t="n">
        <v>0.0537</v>
      </c>
      <c r="I19" s="9" t="n">
        <v>0.0537</v>
      </c>
      <c r="J19" s="9" t="n">
        <v>0.3504</v>
      </c>
    </row>
    <row r="20" customFormat="false" ht="15" hidden="false" customHeight="false" outlineLevel="0" collapsed="false">
      <c r="B20" s="0" t="n">
        <v>60</v>
      </c>
      <c r="C20" s="8" t="n">
        <v>0</v>
      </c>
      <c r="D20" s="8" t="n">
        <v>0</v>
      </c>
      <c r="E20" s="8" t="n">
        <v>60</v>
      </c>
      <c r="F20" s="8" t="n">
        <v>0</v>
      </c>
      <c r="G20" s="8" t="n">
        <v>100</v>
      </c>
      <c r="H20" s="9" t="n">
        <v>0.1074</v>
      </c>
      <c r="I20" s="9" t="n">
        <v>0.1074</v>
      </c>
      <c r="J20" s="9" t="n">
        <v>0.3516</v>
      </c>
    </row>
    <row r="21" customFormat="false" ht="15" hidden="false" customHeight="false" outlineLevel="0" collapsed="false">
      <c r="B21" s="0" t="n">
        <v>90</v>
      </c>
      <c r="C21" s="8" t="n">
        <v>0</v>
      </c>
      <c r="D21" s="8" t="n">
        <v>0</v>
      </c>
      <c r="E21" s="8" t="n">
        <v>90</v>
      </c>
      <c r="F21" s="8" t="n">
        <v>0</v>
      </c>
      <c r="G21" s="8" t="n">
        <v>100</v>
      </c>
      <c r="H21" s="9" t="n">
        <v>0.1612</v>
      </c>
      <c r="I21" s="9" t="n">
        <v>0.1612</v>
      </c>
      <c r="J21" s="9" t="n">
        <v>0.3536</v>
      </c>
    </row>
    <row r="22" customFormat="false" ht="15" hidden="false" customHeight="false" outlineLevel="0" collapsed="false">
      <c r="B22" s="0" t="n">
        <v>120</v>
      </c>
      <c r="C22" s="8" t="n">
        <v>0</v>
      </c>
      <c r="D22" s="8" t="n">
        <v>0</v>
      </c>
      <c r="E22" s="8" t="n">
        <v>120</v>
      </c>
      <c r="F22" s="8" t="n">
        <v>0</v>
      </c>
      <c r="G22" s="8" t="n">
        <v>100</v>
      </c>
      <c r="H22" s="9" t="n">
        <v>0.215</v>
      </c>
      <c r="I22" s="9" t="n">
        <v>0.215</v>
      </c>
      <c r="J22" s="9" t="n">
        <v>0.3564</v>
      </c>
    </row>
    <row r="23" customFormat="false" ht="15" hidden="false" customHeight="false" outlineLevel="0" collapsed="false">
      <c r="B23" s="0" t="n">
        <v>150</v>
      </c>
      <c r="C23" s="8" t="n">
        <v>0</v>
      </c>
      <c r="D23" s="8" t="n">
        <v>0</v>
      </c>
      <c r="E23" s="8" t="n">
        <v>150</v>
      </c>
      <c r="F23" s="8" t="n">
        <v>0</v>
      </c>
      <c r="G23" s="8" t="n">
        <v>100</v>
      </c>
      <c r="H23" s="9" t="n">
        <v>0.2688</v>
      </c>
      <c r="I23" s="9" t="n">
        <v>0.2688</v>
      </c>
      <c r="J23" s="9" t="n">
        <v>0.36</v>
      </c>
    </row>
    <row r="24" customFormat="false" ht="15" hidden="false" customHeight="false" outlineLevel="0" collapsed="false">
      <c r="B24" s="0" t="n">
        <v>180</v>
      </c>
      <c r="C24" s="8" t="n">
        <v>0</v>
      </c>
      <c r="D24" s="8" t="n">
        <v>0</v>
      </c>
      <c r="E24" s="8" t="n">
        <v>180</v>
      </c>
      <c r="F24" s="8" t="n">
        <v>0</v>
      </c>
      <c r="G24" s="8" t="n">
        <v>100</v>
      </c>
      <c r="H24" s="9" t="n">
        <v>0.3225</v>
      </c>
      <c r="I24" s="9" t="n">
        <v>0.3225</v>
      </c>
      <c r="J24" s="9" t="n">
        <v>0.3643</v>
      </c>
    </row>
    <row r="25" customFormat="false" ht="15" hidden="false" customHeight="false" outlineLevel="0" collapsed="false">
      <c r="B25" s="0" t="n">
        <v>210</v>
      </c>
      <c r="C25" s="8" t="n">
        <v>0</v>
      </c>
      <c r="D25" s="8" t="n">
        <v>0</v>
      </c>
      <c r="E25" s="8" t="n">
        <v>210</v>
      </c>
      <c r="F25" s="8" t="n">
        <v>0</v>
      </c>
      <c r="G25" s="8" t="n">
        <v>100</v>
      </c>
      <c r="H25" s="9" t="n">
        <v>0.3763</v>
      </c>
      <c r="I25" s="9" t="n">
        <v>0.3763</v>
      </c>
      <c r="J25" s="9" t="n">
        <v>0.3694</v>
      </c>
    </row>
    <row r="26" customFormat="false" ht="15" hidden="false" customHeight="false" outlineLevel="0" collapsed="false">
      <c r="B26" s="0" t="n">
        <v>240</v>
      </c>
      <c r="C26" s="8" t="n">
        <v>0</v>
      </c>
      <c r="D26" s="8" t="n">
        <v>0</v>
      </c>
      <c r="E26" s="8" t="n">
        <v>240</v>
      </c>
      <c r="F26" s="8" t="n">
        <v>0</v>
      </c>
      <c r="G26" s="8" t="n">
        <v>100</v>
      </c>
      <c r="H26" s="9" t="n">
        <v>0.4301</v>
      </c>
      <c r="I26" s="9" t="n">
        <v>0.4301</v>
      </c>
      <c r="J26" s="9" t="n">
        <v>0.3752</v>
      </c>
    </row>
    <row r="27" customFormat="false" ht="15" hidden="false" customHeight="false" outlineLevel="0" collapsed="false">
      <c r="B27" s="0" t="n">
        <v>270</v>
      </c>
      <c r="C27" s="8" t="n">
        <v>0</v>
      </c>
      <c r="D27" s="8" t="n">
        <v>0</v>
      </c>
      <c r="E27" s="8" t="n">
        <v>270</v>
      </c>
      <c r="F27" s="8" t="n">
        <v>0</v>
      </c>
      <c r="G27" s="8" t="n">
        <v>100</v>
      </c>
      <c r="H27" s="9" t="n">
        <v>0.4838</v>
      </c>
      <c r="I27" s="9" t="n">
        <v>0.4838</v>
      </c>
      <c r="J27" s="9" t="n">
        <v>0.3817</v>
      </c>
    </row>
    <row r="28" customFormat="false" ht="15" hidden="false" customHeight="false" outlineLevel="0" collapsed="false">
      <c r="B28" s="0" t="n">
        <v>300</v>
      </c>
      <c r="C28" s="8" t="n">
        <v>0</v>
      </c>
      <c r="D28" s="8" t="n">
        <v>0</v>
      </c>
      <c r="E28" s="8" t="n">
        <v>300</v>
      </c>
      <c r="F28" s="8" t="n">
        <v>0</v>
      </c>
      <c r="G28" s="8" t="n">
        <v>100</v>
      </c>
      <c r="H28" s="9" t="n">
        <v>0.5376</v>
      </c>
      <c r="I28" s="9" t="n">
        <v>0.5376</v>
      </c>
      <c r="J28" s="9" t="n">
        <v>0.3889</v>
      </c>
    </row>
    <row r="29" customFormat="false" ht="15" hidden="false" customHeight="false" outlineLevel="0" collapsed="false">
      <c r="B29" s="0" t="n">
        <v>330</v>
      </c>
      <c r="C29" s="8" t="n">
        <v>0</v>
      </c>
      <c r="D29" s="8" t="n">
        <v>0</v>
      </c>
      <c r="E29" s="8" t="n">
        <v>330</v>
      </c>
      <c r="F29" s="8" t="n">
        <v>0</v>
      </c>
      <c r="G29" s="8" t="n">
        <v>100</v>
      </c>
      <c r="H29" s="9" t="n">
        <v>0.5914</v>
      </c>
      <c r="I29" s="9" t="n">
        <v>0.5914</v>
      </c>
      <c r="J29" s="9" t="n">
        <v>0.3967</v>
      </c>
    </row>
    <row r="30" customFormat="false" ht="15" hidden="false" customHeight="false" outlineLevel="0" collapsed="false">
      <c r="B30" s="0" t="n">
        <v>360</v>
      </c>
      <c r="C30" s="8" t="n">
        <v>0</v>
      </c>
      <c r="D30" s="8" t="n">
        <v>0</v>
      </c>
      <c r="E30" s="8" t="n">
        <v>360</v>
      </c>
      <c r="F30" s="8" t="n">
        <v>0</v>
      </c>
      <c r="G30" s="8" t="n">
        <v>100</v>
      </c>
      <c r="H30" s="9" t="n">
        <v>0.6452</v>
      </c>
      <c r="I30" s="9" t="n">
        <v>0.6452</v>
      </c>
      <c r="J30" s="9" t="n">
        <v>0.4052</v>
      </c>
    </row>
    <row r="31" customFormat="false" ht="15" hidden="false" customHeight="false" outlineLevel="0" collapsed="false">
      <c r="B31" s="0" t="n">
        <v>390</v>
      </c>
      <c r="C31" s="8" t="n">
        <v>0</v>
      </c>
      <c r="D31" s="8" t="n">
        <v>0</v>
      </c>
      <c r="E31" s="8" t="n">
        <v>390</v>
      </c>
      <c r="F31" s="8" t="n">
        <v>0</v>
      </c>
      <c r="G31" s="8" t="n">
        <v>100</v>
      </c>
      <c r="H31" s="9" t="n">
        <v>0.6989</v>
      </c>
      <c r="I31" s="9" t="n">
        <v>0.6989</v>
      </c>
      <c r="J31" s="9" t="n">
        <v>0.4143</v>
      </c>
    </row>
    <row r="32" customFormat="false" ht="15" hidden="false" customHeight="false" outlineLevel="0" collapsed="false">
      <c r="B32" s="0" t="n">
        <v>420</v>
      </c>
      <c r="C32" s="8" t="n">
        <v>0</v>
      </c>
      <c r="D32" s="8" t="n">
        <v>0</v>
      </c>
      <c r="E32" s="8" t="n">
        <v>420</v>
      </c>
      <c r="F32" s="8" t="n">
        <v>0</v>
      </c>
      <c r="G32" s="8" t="n">
        <v>100</v>
      </c>
      <c r="H32" s="9" t="n">
        <v>0.7527</v>
      </c>
      <c r="I32" s="9" t="n">
        <v>0.7527</v>
      </c>
      <c r="J32" s="9" t="n">
        <v>0.424</v>
      </c>
    </row>
    <row r="33" customFormat="false" ht="15" hidden="false" customHeight="false" outlineLevel="0" collapsed="false">
      <c r="B33" s="0" t="n">
        <v>450</v>
      </c>
      <c r="C33" s="8" t="n">
        <v>0</v>
      </c>
      <c r="D33" s="8" t="n">
        <v>0</v>
      </c>
      <c r="E33" s="8" t="n">
        <v>450</v>
      </c>
      <c r="F33" s="8" t="n">
        <v>0</v>
      </c>
      <c r="G33" s="8" t="n">
        <v>100</v>
      </c>
      <c r="H33" s="9" t="n">
        <v>0.8065</v>
      </c>
      <c r="I33" s="9" t="n">
        <v>0.8065</v>
      </c>
      <c r="J33" s="9" t="n">
        <v>0.4342</v>
      </c>
    </row>
    <row r="34" customFormat="false" ht="15" hidden="false" customHeight="false" outlineLevel="0" collapsed="false">
      <c r="B34" s="0" t="n">
        <v>480</v>
      </c>
      <c r="C34" s="8" t="n">
        <v>0</v>
      </c>
      <c r="D34" s="8" t="n">
        <v>0</v>
      </c>
      <c r="E34" s="8" t="n">
        <v>480</v>
      </c>
      <c r="F34" s="8" t="n">
        <v>0</v>
      </c>
      <c r="G34" s="8" t="n">
        <v>100</v>
      </c>
      <c r="H34" s="9" t="n">
        <v>0.8602</v>
      </c>
      <c r="I34" s="9" t="n">
        <v>0.8602</v>
      </c>
      <c r="J34" s="9" t="n">
        <v>0.4451</v>
      </c>
    </row>
    <row r="35" customFormat="false" ht="15" hidden="false" customHeight="false" outlineLevel="0" collapsed="false">
      <c r="B35" s="0" t="n">
        <v>510</v>
      </c>
      <c r="C35" s="8" t="n">
        <v>0</v>
      </c>
      <c r="D35" s="8" t="n">
        <v>0</v>
      </c>
      <c r="E35" s="8" t="n">
        <v>510</v>
      </c>
      <c r="F35" s="8" t="n">
        <v>0</v>
      </c>
      <c r="G35" s="8" t="n">
        <v>100</v>
      </c>
      <c r="H35" s="9" t="n">
        <v>0.914</v>
      </c>
      <c r="I35" s="9" t="n">
        <v>0.914</v>
      </c>
      <c r="J35" s="9" t="n">
        <v>0.4564</v>
      </c>
    </row>
    <row r="36" customFormat="false" ht="15" hidden="false" customHeight="false" outlineLevel="0" collapsed="false">
      <c r="B36" s="0" t="n">
        <v>540</v>
      </c>
      <c r="C36" s="8" t="n">
        <v>0</v>
      </c>
      <c r="D36" s="8" t="n">
        <v>0</v>
      </c>
      <c r="E36" s="8" t="n">
        <v>540</v>
      </c>
      <c r="F36" s="8" t="n">
        <v>0</v>
      </c>
      <c r="G36" s="8" t="n">
        <v>100</v>
      </c>
      <c r="H36" s="9" t="n">
        <v>0.9678</v>
      </c>
      <c r="I36" s="9" t="n">
        <v>0.9678</v>
      </c>
      <c r="J36" s="9" t="n">
        <v>0.4683</v>
      </c>
    </row>
    <row r="37" customFormat="false" ht="15" hidden="false" customHeight="false" outlineLevel="0" collapsed="false">
      <c r="B37" s="0" t="n">
        <v>570</v>
      </c>
      <c r="C37" s="8" t="n">
        <v>0</v>
      </c>
      <c r="D37" s="8" t="n">
        <v>0</v>
      </c>
      <c r="E37" s="8" t="n">
        <v>570</v>
      </c>
      <c r="F37" s="8" t="n">
        <v>0</v>
      </c>
      <c r="G37" s="8" t="n">
        <v>100</v>
      </c>
      <c r="H37" s="9" t="n">
        <v>1.0216</v>
      </c>
      <c r="I37" s="9" t="n">
        <v>1.0216</v>
      </c>
      <c r="J37" s="9" t="n">
        <v>0.4806</v>
      </c>
    </row>
    <row r="38" customFormat="false" ht="15" hidden="false" customHeight="false" outlineLevel="0" collapsed="false">
      <c r="B38" s="0" t="n">
        <v>600</v>
      </c>
      <c r="C38" s="8" t="n">
        <v>0</v>
      </c>
      <c r="D38" s="8" t="n">
        <v>0</v>
      </c>
      <c r="E38" s="8" t="n">
        <v>600</v>
      </c>
      <c r="F38" s="8" t="n">
        <v>0</v>
      </c>
      <c r="G38" s="8" t="n">
        <v>100</v>
      </c>
      <c r="H38" s="9" t="n">
        <v>1.0753</v>
      </c>
      <c r="I38" s="9" t="n">
        <v>1.0753</v>
      </c>
      <c r="J38" s="9" t="n">
        <v>0.4935</v>
      </c>
    </row>
    <row r="39" customFormat="false" ht="15" hidden="false" customHeight="false" outlineLevel="0" collapsed="false">
      <c r="B39" s="0" t="n">
        <v>630</v>
      </c>
      <c r="C39" s="8" t="n">
        <v>0</v>
      </c>
      <c r="D39" s="8" t="n">
        <v>0</v>
      </c>
      <c r="E39" s="8" t="n">
        <v>630</v>
      </c>
      <c r="F39" s="8" t="n">
        <v>0</v>
      </c>
      <c r="G39" s="8" t="n">
        <v>100</v>
      </c>
      <c r="H39" s="9" t="n">
        <v>1.1291</v>
      </c>
      <c r="I39" s="9" t="n">
        <v>1.1291</v>
      </c>
      <c r="J39" s="9" t="n">
        <v>0.5068</v>
      </c>
    </row>
    <row r="40" customFormat="false" ht="15" hidden="false" customHeight="false" outlineLevel="0" collapsed="false">
      <c r="B40" s="0" t="n">
        <v>660</v>
      </c>
      <c r="C40" s="8" t="n">
        <v>0</v>
      </c>
      <c r="D40" s="8" t="n">
        <v>0</v>
      </c>
      <c r="E40" s="8" t="n">
        <v>660</v>
      </c>
      <c r="F40" s="8" t="n">
        <v>0</v>
      </c>
      <c r="G40" s="8" t="n">
        <v>100</v>
      </c>
      <c r="H40" s="9" t="n">
        <v>1.1829</v>
      </c>
      <c r="I40" s="9" t="n">
        <v>1.1829</v>
      </c>
      <c r="J40" s="9" t="n">
        <v>0.5205</v>
      </c>
    </row>
    <row r="41" customFormat="false" ht="15" hidden="false" customHeight="false" outlineLevel="0" collapsed="false">
      <c r="B41" s="0" t="n">
        <v>690</v>
      </c>
      <c r="C41" s="8" t="n">
        <v>0</v>
      </c>
      <c r="D41" s="8" t="n">
        <v>0</v>
      </c>
      <c r="E41" s="8" t="n">
        <v>690</v>
      </c>
      <c r="F41" s="8" t="n">
        <v>0</v>
      </c>
      <c r="G41" s="8" t="n">
        <v>100</v>
      </c>
      <c r="H41" s="9" t="n">
        <v>1.2366</v>
      </c>
      <c r="I41" s="9" t="n">
        <v>1.2366</v>
      </c>
      <c r="J41" s="9" t="n">
        <v>0.5348</v>
      </c>
    </row>
    <row r="42" customFormat="false" ht="15" hidden="false" customHeight="false" outlineLevel="0" collapsed="false">
      <c r="B42" s="0" t="n">
        <v>720</v>
      </c>
      <c r="C42" s="8" t="n">
        <v>0</v>
      </c>
      <c r="D42" s="8" t="n">
        <v>0</v>
      </c>
      <c r="E42" s="8" t="n">
        <v>720</v>
      </c>
      <c r="F42" s="8" t="n">
        <v>0</v>
      </c>
      <c r="G42" s="8" t="n">
        <v>100</v>
      </c>
      <c r="H42" s="9" t="n">
        <v>1.2904</v>
      </c>
      <c r="I42" s="9" t="n">
        <v>1.2904</v>
      </c>
      <c r="J42" s="9" t="n">
        <v>0.5494</v>
      </c>
    </row>
    <row r="43" customFormat="false" ht="15" hidden="false" customHeight="false" outlineLevel="0" collapsed="false">
      <c r="B43" s="0" t="n">
        <v>750</v>
      </c>
      <c r="C43" s="8" t="n">
        <v>0</v>
      </c>
      <c r="D43" s="8" t="n">
        <v>0</v>
      </c>
      <c r="E43" s="8" t="n">
        <v>750</v>
      </c>
      <c r="F43" s="8" t="n">
        <v>0</v>
      </c>
      <c r="G43" s="8" t="n">
        <v>100</v>
      </c>
      <c r="H43" s="9" t="n">
        <v>1.3442</v>
      </c>
      <c r="I43" s="9" t="n">
        <v>1.3442</v>
      </c>
      <c r="J43" s="9" t="n">
        <v>0.5645</v>
      </c>
    </row>
    <row r="44" customFormat="false" ht="15" hidden="false" customHeight="false" outlineLevel="0" collapsed="false">
      <c r="B44" s="0" t="n">
        <v>780</v>
      </c>
      <c r="C44" s="8" t="n">
        <v>0</v>
      </c>
      <c r="D44" s="8" t="n">
        <v>0</v>
      </c>
      <c r="E44" s="8" t="n">
        <v>780</v>
      </c>
      <c r="F44" s="8" t="n">
        <v>0</v>
      </c>
      <c r="G44" s="8" t="n">
        <v>100</v>
      </c>
      <c r="H44" s="9" t="n">
        <v>1.3979</v>
      </c>
      <c r="I44" s="9" t="n">
        <v>1.3979</v>
      </c>
      <c r="J44" s="9" t="n">
        <v>0.58</v>
      </c>
    </row>
    <row r="45" customFormat="false" ht="15" hidden="false" customHeight="false" outlineLevel="0" collapsed="false">
      <c r="B45" s="0" t="n">
        <v>810</v>
      </c>
      <c r="C45" s="8" t="n">
        <v>0</v>
      </c>
      <c r="D45" s="8" t="n">
        <v>0</v>
      </c>
      <c r="E45" s="8" t="n">
        <v>810</v>
      </c>
      <c r="F45" s="8" t="n">
        <v>0</v>
      </c>
      <c r="G45" s="8" t="n">
        <v>100</v>
      </c>
      <c r="H45" s="9" t="n">
        <v>1.4517</v>
      </c>
      <c r="I45" s="9" t="n">
        <v>1.4517</v>
      </c>
      <c r="J45" s="9" t="n">
        <v>0.596</v>
      </c>
    </row>
    <row r="46" customFormat="false" ht="15" hidden="false" customHeight="false" outlineLevel="0" collapsed="false">
      <c r="B46" s="0" t="n">
        <v>840</v>
      </c>
      <c r="C46" s="8" t="n">
        <v>0</v>
      </c>
      <c r="D46" s="8" t="n">
        <v>0</v>
      </c>
      <c r="E46" s="8" t="n">
        <v>840</v>
      </c>
      <c r="F46" s="8" t="n">
        <v>0</v>
      </c>
      <c r="G46" s="8" t="n">
        <v>100</v>
      </c>
      <c r="H46" s="9" t="n">
        <v>1.5055</v>
      </c>
      <c r="I46" s="9" t="n">
        <v>1.5055</v>
      </c>
      <c r="J46" s="9" t="n">
        <v>0.6123</v>
      </c>
    </row>
    <row r="47" customFormat="false" ht="15" hidden="false" customHeight="false" outlineLevel="0" collapsed="false">
      <c r="B47" s="0" t="n">
        <v>870</v>
      </c>
      <c r="C47" s="8" t="n">
        <v>0</v>
      </c>
      <c r="D47" s="8" t="n">
        <v>0</v>
      </c>
      <c r="E47" s="8" t="n">
        <v>870</v>
      </c>
      <c r="F47" s="8" t="n">
        <v>0</v>
      </c>
      <c r="G47" s="8" t="n">
        <v>100</v>
      </c>
      <c r="H47" s="9" t="n">
        <v>1.5593</v>
      </c>
      <c r="I47" s="9" t="n">
        <v>1.5593</v>
      </c>
      <c r="J47" s="9" t="n">
        <v>0.629</v>
      </c>
    </row>
    <row r="48" customFormat="false" ht="15" hidden="false" customHeight="false" outlineLevel="0" collapsed="false">
      <c r="B48" s="0" t="n">
        <v>900</v>
      </c>
      <c r="C48" s="8" t="n">
        <v>0</v>
      </c>
      <c r="D48" s="8" t="n">
        <v>0</v>
      </c>
      <c r="E48" s="8" t="n">
        <v>900</v>
      </c>
      <c r="F48" s="8" t="n">
        <v>0</v>
      </c>
      <c r="G48" s="8" t="n">
        <v>100</v>
      </c>
      <c r="H48" s="9" t="n">
        <v>1.613</v>
      </c>
      <c r="I48" s="9" t="n">
        <v>1.613</v>
      </c>
      <c r="J48" s="9" t="n">
        <v>0.6462</v>
      </c>
    </row>
    <row r="49" customFormat="false" ht="15" hidden="false" customHeight="false" outlineLevel="0" collapsed="false">
      <c r="B49" s="0" t="n">
        <v>930</v>
      </c>
      <c r="C49" s="8" t="n">
        <v>0</v>
      </c>
      <c r="D49" s="8" t="n">
        <v>0</v>
      </c>
      <c r="E49" s="8" t="n">
        <v>930</v>
      </c>
      <c r="F49" s="8" t="n">
        <v>0</v>
      </c>
      <c r="G49" s="8" t="n">
        <v>100</v>
      </c>
      <c r="H49" s="9" t="n">
        <v>1.6668</v>
      </c>
      <c r="I49" s="9" t="n">
        <v>1.6668</v>
      </c>
      <c r="J49" s="9" t="n">
        <v>0.6637</v>
      </c>
    </row>
    <row r="50" customFormat="false" ht="15" hidden="false" customHeight="false" outlineLevel="0" collapsed="false">
      <c r="B50" s="0" t="n">
        <v>960</v>
      </c>
      <c r="C50" s="8" t="n">
        <v>0</v>
      </c>
      <c r="D50" s="8" t="n">
        <v>0</v>
      </c>
      <c r="E50" s="8" t="n">
        <v>960</v>
      </c>
      <c r="F50" s="8" t="n">
        <v>0</v>
      </c>
      <c r="G50" s="8" t="n">
        <v>100</v>
      </c>
      <c r="H50" s="9" t="n">
        <v>1.7206</v>
      </c>
      <c r="I50" s="9" t="n">
        <v>1.7206</v>
      </c>
      <c r="J50" s="9" t="n">
        <v>0.6816</v>
      </c>
    </row>
    <row r="51" customFormat="false" ht="15" hidden="false" customHeight="false" outlineLevel="0" collapsed="false">
      <c r="B51" s="0" t="n">
        <v>990</v>
      </c>
      <c r="C51" s="8" t="n">
        <v>0</v>
      </c>
      <c r="D51" s="8" t="n">
        <v>0</v>
      </c>
      <c r="E51" s="8" t="n">
        <v>990</v>
      </c>
      <c r="F51" s="8" t="n">
        <v>0</v>
      </c>
      <c r="G51" s="8" t="n">
        <v>100</v>
      </c>
      <c r="H51" s="9" t="n">
        <v>1.7743</v>
      </c>
      <c r="I51" s="9" t="n">
        <v>1.7743</v>
      </c>
      <c r="J51" s="9" t="n">
        <v>0.6999</v>
      </c>
    </row>
    <row r="52" customFormat="false" ht="15" hidden="false" customHeight="false" outlineLevel="0" collapsed="false">
      <c r="B52" s="0" t="n">
        <v>1020</v>
      </c>
      <c r="C52" s="8" t="n">
        <v>1.33</v>
      </c>
      <c r="D52" s="8" t="n">
        <v>180</v>
      </c>
      <c r="E52" s="8" t="n">
        <v>1020</v>
      </c>
      <c r="F52" s="8" t="n">
        <v>-0.35</v>
      </c>
      <c r="G52" s="8" t="n">
        <v>100</v>
      </c>
      <c r="H52" s="9" t="n">
        <v>1.8249</v>
      </c>
      <c r="I52" s="9" t="n">
        <v>1.8253</v>
      </c>
      <c r="J52" s="9" t="n">
        <v>0.7197</v>
      </c>
    </row>
    <row r="53" customFormat="false" ht="15" hidden="false" customHeight="false" outlineLevel="0" collapsed="false">
      <c r="B53" s="0" t="n">
        <v>1050</v>
      </c>
      <c r="C53" s="8" t="n">
        <v>3.33</v>
      </c>
      <c r="D53" s="8" t="n">
        <v>180</v>
      </c>
      <c r="E53" s="8" t="n">
        <v>1049.97</v>
      </c>
      <c r="F53" s="8" t="n">
        <v>-1.57</v>
      </c>
      <c r="G53" s="8" t="n">
        <v>100</v>
      </c>
      <c r="H53" s="9" t="n">
        <v>1.8712</v>
      </c>
      <c r="I53" s="9" t="n">
        <v>1.8735</v>
      </c>
      <c r="J53" s="9" t="n">
        <v>0.7444</v>
      </c>
    </row>
    <row r="54" customFormat="false" ht="15" hidden="false" customHeight="false" outlineLevel="0" collapsed="false">
      <c r="B54" s="0" t="n">
        <v>1080</v>
      </c>
      <c r="C54" s="8" t="n">
        <v>5.33</v>
      </c>
      <c r="D54" s="8" t="n">
        <v>180</v>
      </c>
      <c r="E54" s="8" t="n">
        <v>1079.88</v>
      </c>
      <c r="F54" s="8" t="n">
        <v>-3.83</v>
      </c>
      <c r="G54" s="8" t="n">
        <v>100</v>
      </c>
      <c r="H54" s="9" t="n">
        <v>1.9156</v>
      </c>
      <c r="I54" s="9" t="n">
        <v>1.922</v>
      </c>
      <c r="J54" s="9" t="n">
        <v>0.7741</v>
      </c>
    </row>
    <row r="55" customFormat="false" ht="15" hidden="false" customHeight="false" outlineLevel="0" collapsed="false">
      <c r="B55" s="0" t="n">
        <v>1110</v>
      </c>
      <c r="C55" s="8" t="n">
        <v>7.33</v>
      </c>
      <c r="D55" s="8" t="n">
        <v>180</v>
      </c>
      <c r="E55" s="8" t="n">
        <v>1109.7</v>
      </c>
      <c r="F55" s="8" t="n">
        <v>-7.14</v>
      </c>
      <c r="G55" s="8" t="n">
        <v>100</v>
      </c>
      <c r="H55" s="9" t="n">
        <v>1.9582</v>
      </c>
      <c r="I55" s="9" t="n">
        <v>1.9709</v>
      </c>
      <c r="J55" s="9" t="n">
        <v>0.8087</v>
      </c>
    </row>
    <row r="56" customFormat="false" ht="15" hidden="false" customHeight="false" outlineLevel="0" collapsed="false">
      <c r="B56" s="0" t="n">
        <v>1140</v>
      </c>
      <c r="C56" s="8" t="n">
        <v>9.33</v>
      </c>
      <c r="D56" s="8" t="n">
        <v>180</v>
      </c>
      <c r="E56" s="8" t="n">
        <v>1139.38</v>
      </c>
      <c r="F56" s="8" t="n">
        <v>-11.49</v>
      </c>
      <c r="G56" s="8" t="n">
        <v>100</v>
      </c>
      <c r="H56" s="9" t="n">
        <v>1.9988</v>
      </c>
      <c r="I56" s="9" t="n">
        <v>2.0207</v>
      </c>
      <c r="J56" s="9" t="n">
        <v>0.8477</v>
      </c>
    </row>
    <row r="57" customFormat="false" ht="15" hidden="false" customHeight="false" outlineLevel="0" collapsed="false">
      <c r="B57" s="0" t="n">
        <v>1170</v>
      </c>
      <c r="C57" s="8" t="n">
        <v>11.33</v>
      </c>
      <c r="D57" s="8" t="n">
        <v>180</v>
      </c>
      <c r="E57" s="8" t="n">
        <v>1168.89</v>
      </c>
      <c r="F57" s="8" t="n">
        <v>-16.87</v>
      </c>
      <c r="G57" s="8" t="n">
        <v>100</v>
      </c>
      <c r="H57" s="9" t="n">
        <v>2.0376</v>
      </c>
      <c r="I57" s="9" t="n">
        <v>2.0717</v>
      </c>
      <c r="J57" s="9" t="n">
        <v>0.8909</v>
      </c>
    </row>
    <row r="58" customFormat="false" ht="15" hidden="false" customHeight="false" outlineLevel="0" collapsed="false">
      <c r="B58" s="0" t="n">
        <v>1200</v>
      </c>
      <c r="C58" s="8" t="n">
        <v>13.33</v>
      </c>
      <c r="D58" s="8" t="n">
        <v>180</v>
      </c>
      <c r="E58" s="8" t="n">
        <v>1198.2</v>
      </c>
      <c r="F58" s="8" t="n">
        <v>-23.27</v>
      </c>
      <c r="G58" s="8" t="n">
        <v>100</v>
      </c>
      <c r="H58" s="9" t="n">
        <v>2.0744</v>
      </c>
      <c r="I58" s="9" t="n">
        <v>2.1247</v>
      </c>
      <c r="J58" s="9" t="n">
        <v>0.9378</v>
      </c>
    </row>
    <row r="59" customFormat="false" ht="15" hidden="false" customHeight="false" outlineLevel="0" collapsed="false">
      <c r="B59" s="0" t="n">
        <v>1230</v>
      </c>
      <c r="C59" s="8" t="n">
        <v>15.33</v>
      </c>
      <c r="D59" s="8" t="n">
        <v>180</v>
      </c>
      <c r="E59" s="8" t="n">
        <v>1227.27</v>
      </c>
      <c r="F59" s="8" t="n">
        <v>-30.7</v>
      </c>
      <c r="G59" s="8" t="n">
        <v>100</v>
      </c>
      <c r="H59" s="9" t="n">
        <v>2.1093</v>
      </c>
      <c r="I59" s="9" t="n">
        <v>2.18</v>
      </c>
      <c r="J59" s="9" t="n">
        <v>0.9882</v>
      </c>
    </row>
    <row r="60" customFormat="false" ht="15" hidden="false" customHeight="false" outlineLevel="0" collapsed="false">
      <c r="B60" s="0" t="n">
        <v>1260</v>
      </c>
      <c r="C60" s="8" t="n">
        <v>17.33</v>
      </c>
      <c r="D60" s="8" t="n">
        <v>180</v>
      </c>
      <c r="E60" s="8" t="n">
        <v>1256.05</v>
      </c>
      <c r="F60" s="8" t="n">
        <v>-39.13</v>
      </c>
      <c r="G60" s="8" t="n">
        <v>100</v>
      </c>
      <c r="H60" s="9" t="n">
        <v>2.1423</v>
      </c>
      <c r="I60" s="9" t="n">
        <v>2.2385</v>
      </c>
      <c r="J60" s="9" t="n">
        <v>1.0415</v>
      </c>
    </row>
    <row r="61" customFormat="false" ht="15" hidden="false" customHeight="false" outlineLevel="0" collapsed="false">
      <c r="B61" s="0" t="n">
        <v>1290</v>
      </c>
      <c r="C61" s="8" t="n">
        <v>19.33</v>
      </c>
      <c r="D61" s="8" t="n">
        <v>180</v>
      </c>
      <c r="E61" s="8" t="n">
        <v>1284.53</v>
      </c>
      <c r="F61" s="8" t="n">
        <v>-48.57</v>
      </c>
      <c r="G61" s="8" t="n">
        <v>100</v>
      </c>
      <c r="H61" s="9" t="n">
        <v>2.1735</v>
      </c>
      <c r="I61" s="9" t="n">
        <v>2.3007</v>
      </c>
      <c r="J61" s="9" t="n">
        <v>1.0976</v>
      </c>
    </row>
    <row r="62" customFormat="false" ht="15" hidden="false" customHeight="false" outlineLevel="0" collapsed="false">
      <c r="B62" s="0" t="n">
        <v>1320</v>
      </c>
      <c r="C62" s="8" t="n">
        <v>21.33</v>
      </c>
      <c r="D62" s="8" t="n">
        <v>180</v>
      </c>
      <c r="E62" s="8" t="n">
        <v>1312.66</v>
      </c>
      <c r="F62" s="8" t="n">
        <v>-58.99</v>
      </c>
      <c r="G62" s="8" t="n">
        <v>100</v>
      </c>
      <c r="H62" s="9" t="n">
        <v>2.203</v>
      </c>
      <c r="I62" s="9" t="n">
        <v>2.3674</v>
      </c>
      <c r="J62" s="9" t="n">
        <v>1.1561</v>
      </c>
    </row>
    <row r="63" customFormat="false" ht="15" hidden="false" customHeight="false" outlineLevel="0" collapsed="false">
      <c r="B63" s="0" t="n">
        <v>1350</v>
      </c>
      <c r="C63" s="8" t="n">
        <v>23.33</v>
      </c>
      <c r="D63" s="8" t="n">
        <v>180</v>
      </c>
      <c r="E63" s="8" t="n">
        <v>1340.41</v>
      </c>
      <c r="F63" s="8" t="n">
        <v>-70.38</v>
      </c>
      <c r="G63" s="8" t="n">
        <v>100</v>
      </c>
      <c r="H63" s="9" t="n">
        <v>2.2309</v>
      </c>
      <c r="I63" s="9" t="n">
        <v>2.4392</v>
      </c>
      <c r="J63" s="9" t="n">
        <v>1.2167</v>
      </c>
    </row>
    <row r="64" customFormat="false" ht="15" hidden="false" customHeight="false" outlineLevel="0" collapsed="false">
      <c r="B64" s="0" t="n">
        <v>1380</v>
      </c>
      <c r="C64" s="8" t="n">
        <v>25.33</v>
      </c>
      <c r="D64" s="8" t="n">
        <v>180</v>
      </c>
      <c r="E64" s="8" t="n">
        <v>1367.74</v>
      </c>
      <c r="F64" s="8" t="n">
        <v>-82.74</v>
      </c>
      <c r="G64" s="8" t="n">
        <v>100</v>
      </c>
      <c r="H64" s="9" t="n">
        <v>2.2571</v>
      </c>
      <c r="I64" s="9" t="n">
        <v>2.5167</v>
      </c>
      <c r="J64" s="9" t="n">
        <v>1.2792</v>
      </c>
    </row>
    <row r="65" customFormat="false" ht="15" hidden="false" customHeight="false" outlineLevel="0" collapsed="false">
      <c r="B65" s="0" t="n">
        <v>1410</v>
      </c>
      <c r="C65" s="8" t="n">
        <v>27.33</v>
      </c>
      <c r="D65" s="8" t="n">
        <v>180</v>
      </c>
      <c r="E65" s="8" t="n">
        <v>1394.63</v>
      </c>
      <c r="F65" s="8" t="n">
        <v>-96.05</v>
      </c>
      <c r="G65" s="8" t="n">
        <v>100</v>
      </c>
      <c r="H65" s="9" t="n">
        <v>2.282</v>
      </c>
      <c r="I65" s="9" t="n">
        <v>2.6006</v>
      </c>
      <c r="J65" s="9" t="n">
        <v>1.3433</v>
      </c>
    </row>
    <row r="66" customFormat="false" ht="15" hidden="false" customHeight="false" outlineLevel="0" collapsed="false">
      <c r="B66" s="0" t="n">
        <v>1440</v>
      </c>
      <c r="C66" s="8" t="n">
        <v>29.33</v>
      </c>
      <c r="D66" s="8" t="n">
        <v>180</v>
      </c>
      <c r="E66" s="8" t="n">
        <v>1421.03</v>
      </c>
      <c r="F66" s="8" t="n">
        <v>-110.29</v>
      </c>
      <c r="G66" s="8" t="n">
        <v>100</v>
      </c>
      <c r="H66" s="9" t="n">
        <v>2.3055</v>
      </c>
      <c r="I66" s="9" t="n">
        <v>2.6915</v>
      </c>
      <c r="J66" s="9" t="n">
        <v>1.4088</v>
      </c>
    </row>
    <row r="67" customFormat="false" ht="15" hidden="false" customHeight="false" outlineLevel="0" collapsed="false">
      <c r="B67" s="0" t="n">
        <v>1470</v>
      </c>
      <c r="C67" s="8" t="n">
        <v>31.33</v>
      </c>
      <c r="D67" s="8" t="n">
        <v>180</v>
      </c>
      <c r="E67" s="8" t="n">
        <v>1446.93</v>
      </c>
      <c r="F67" s="8" t="n">
        <v>-125.43</v>
      </c>
      <c r="G67" s="8" t="n">
        <v>100</v>
      </c>
      <c r="H67" s="9" t="n">
        <v>2.3278</v>
      </c>
      <c r="I67" s="9" t="n">
        <v>2.7897</v>
      </c>
      <c r="J67" s="9" t="n">
        <v>1.4755</v>
      </c>
    </row>
    <row r="68" customFormat="false" ht="15" hidden="false" customHeight="false" outlineLevel="0" collapsed="false">
      <c r="B68" s="0" t="n">
        <v>1500</v>
      </c>
      <c r="C68" s="8" t="n">
        <v>33.33</v>
      </c>
      <c r="D68" s="8" t="n">
        <v>180</v>
      </c>
      <c r="E68" s="8" t="n">
        <v>1472.28</v>
      </c>
      <c r="F68" s="8" t="n">
        <v>-141.48</v>
      </c>
      <c r="G68" s="8" t="n">
        <v>100</v>
      </c>
      <c r="H68" s="9" t="n">
        <v>2.3491</v>
      </c>
      <c r="I68" s="9" t="n">
        <v>2.8958</v>
      </c>
      <c r="J68" s="9" t="n">
        <v>1.5433</v>
      </c>
    </row>
    <row r="69" customFormat="false" ht="15" hidden="false" customHeight="false" outlineLevel="0" collapsed="false">
      <c r="B69" s="0" t="n">
        <v>1530</v>
      </c>
      <c r="C69" s="8" t="n">
        <v>35.33</v>
      </c>
      <c r="D69" s="8" t="n">
        <v>180</v>
      </c>
      <c r="E69" s="8" t="n">
        <v>1497.05</v>
      </c>
      <c r="F69" s="8" t="n">
        <v>-158.39</v>
      </c>
      <c r="G69" s="8" t="n">
        <v>100</v>
      </c>
      <c r="H69" s="9" t="n">
        <v>2.3695</v>
      </c>
      <c r="I69" s="9" t="n">
        <v>3.0099</v>
      </c>
      <c r="J69" s="9" t="n">
        <v>1.612</v>
      </c>
    </row>
    <row r="70" customFormat="false" ht="15" hidden="false" customHeight="false" outlineLevel="0" collapsed="false">
      <c r="B70" s="0" t="n">
        <v>1560</v>
      </c>
      <c r="C70" s="8" t="n">
        <v>37.33</v>
      </c>
      <c r="D70" s="8" t="n">
        <v>180</v>
      </c>
      <c r="E70" s="8" t="n">
        <v>1521.22</v>
      </c>
      <c r="F70" s="8" t="n">
        <v>-176.17</v>
      </c>
      <c r="G70" s="8" t="n">
        <v>100</v>
      </c>
      <c r="H70" s="9" t="n">
        <v>2.3892</v>
      </c>
      <c r="I70" s="9" t="n">
        <v>3.1325</v>
      </c>
      <c r="J70" s="9" t="n">
        <v>1.6813</v>
      </c>
    </row>
    <row r="71" customFormat="false" ht="15" hidden="false" customHeight="false" outlineLevel="0" collapsed="false">
      <c r="B71" s="0" t="n">
        <v>1590</v>
      </c>
      <c r="C71" s="8" t="n">
        <v>39.33</v>
      </c>
      <c r="D71" s="8" t="n">
        <v>180</v>
      </c>
      <c r="E71" s="8" t="n">
        <v>1544.75</v>
      </c>
      <c r="F71" s="8" t="n">
        <v>-194.77</v>
      </c>
      <c r="G71" s="8" t="n">
        <v>100</v>
      </c>
      <c r="H71" s="9" t="n">
        <v>2.4083</v>
      </c>
      <c r="I71" s="9" t="n">
        <v>3.2635</v>
      </c>
      <c r="J71" s="9" t="n">
        <v>1.7513</v>
      </c>
    </row>
    <row r="72" customFormat="false" ht="15" hidden="false" customHeight="false" outlineLevel="0" collapsed="false">
      <c r="B72" s="0" t="n">
        <v>1620</v>
      </c>
      <c r="C72" s="8" t="n">
        <v>41.33</v>
      </c>
      <c r="D72" s="8" t="n">
        <v>180</v>
      </c>
      <c r="E72" s="8" t="n">
        <v>1567.62</v>
      </c>
      <c r="F72" s="8" t="n">
        <v>-214.19</v>
      </c>
      <c r="G72" s="8" t="n">
        <v>100</v>
      </c>
      <c r="H72" s="9" t="n">
        <v>2.4269</v>
      </c>
      <c r="I72" s="9" t="n">
        <v>3.4032</v>
      </c>
      <c r="J72" s="9" t="n">
        <v>1.8217</v>
      </c>
    </row>
    <row r="73" customFormat="false" ht="15" hidden="false" customHeight="false" outlineLevel="0" collapsed="false">
      <c r="B73" s="0" t="n">
        <v>1650</v>
      </c>
      <c r="C73" s="8" t="n">
        <v>43.33</v>
      </c>
      <c r="D73" s="8" t="n">
        <v>180</v>
      </c>
      <c r="E73" s="8" t="n">
        <v>1589.79</v>
      </c>
      <c r="F73" s="8" t="n">
        <v>-234.39</v>
      </c>
      <c r="G73" s="8" t="n">
        <v>100</v>
      </c>
      <c r="H73" s="9" t="n">
        <v>2.4453</v>
      </c>
      <c r="I73" s="9" t="n">
        <v>3.5515</v>
      </c>
      <c r="J73" s="9" t="n">
        <v>1.8925</v>
      </c>
    </row>
    <row r="74" customFormat="false" ht="15" hidden="false" customHeight="false" outlineLevel="0" collapsed="false">
      <c r="B74" s="0" t="n">
        <v>1680</v>
      </c>
      <c r="C74" s="8" t="n">
        <v>45.33</v>
      </c>
      <c r="D74" s="8" t="n">
        <v>180</v>
      </c>
      <c r="E74" s="8" t="n">
        <v>1611.25</v>
      </c>
      <c r="F74" s="8" t="n">
        <v>-255.35</v>
      </c>
      <c r="G74" s="8" t="n">
        <v>100</v>
      </c>
      <c r="H74" s="9" t="n">
        <v>2.4636</v>
      </c>
      <c r="I74" s="9" t="n">
        <v>3.7083</v>
      </c>
      <c r="J74" s="9" t="n">
        <v>1.9634</v>
      </c>
    </row>
    <row r="75" customFormat="false" ht="15" hidden="false" customHeight="false" outlineLevel="0" collapsed="false">
      <c r="B75" s="0" t="n">
        <v>1710</v>
      </c>
      <c r="C75" s="8" t="n">
        <v>47.33</v>
      </c>
      <c r="D75" s="8" t="n">
        <v>180</v>
      </c>
      <c r="E75" s="8" t="n">
        <v>1631.97</v>
      </c>
      <c r="F75" s="8" t="n">
        <v>-277.05</v>
      </c>
      <c r="G75" s="8" t="n">
        <v>100</v>
      </c>
      <c r="H75" s="9" t="n">
        <v>2.482</v>
      </c>
      <c r="I75" s="9" t="n">
        <v>3.8736</v>
      </c>
      <c r="J75" s="9" t="n">
        <v>2.0346</v>
      </c>
    </row>
    <row r="76" customFormat="false" ht="15" hidden="false" customHeight="false" outlineLevel="0" collapsed="false">
      <c r="B76" s="0" t="n">
        <v>1740</v>
      </c>
      <c r="C76" s="8" t="n">
        <v>49.33</v>
      </c>
      <c r="D76" s="8" t="n">
        <v>180</v>
      </c>
      <c r="E76" s="8" t="n">
        <v>1651.91</v>
      </c>
      <c r="F76" s="8" t="n">
        <v>-299.46</v>
      </c>
      <c r="G76" s="8" t="n">
        <v>100</v>
      </c>
      <c r="H76" s="9" t="n">
        <v>2.5005</v>
      </c>
      <c r="I76" s="9" t="n">
        <v>4.0472</v>
      </c>
      <c r="J76" s="9" t="n">
        <v>2.1057</v>
      </c>
    </row>
    <row r="77" customFormat="false" ht="15" hidden="false" customHeight="false" outlineLevel="0" collapsed="false">
      <c r="B77" s="0" t="n">
        <v>1770</v>
      </c>
      <c r="C77" s="8" t="n">
        <v>51.33</v>
      </c>
      <c r="D77" s="8" t="n">
        <v>180</v>
      </c>
      <c r="E77" s="8" t="n">
        <v>1671.06</v>
      </c>
      <c r="F77" s="8" t="n">
        <v>-322.55</v>
      </c>
      <c r="G77" s="8" t="n">
        <v>100</v>
      </c>
      <c r="H77" s="9" t="n">
        <v>2.5194</v>
      </c>
      <c r="I77" s="9" t="n">
        <v>4.2288</v>
      </c>
      <c r="J77" s="9" t="n">
        <v>2.1768</v>
      </c>
    </row>
    <row r="78" customFormat="false" ht="15" hidden="false" customHeight="false" outlineLevel="0" collapsed="false">
      <c r="B78" s="0" t="n">
        <v>1800</v>
      </c>
      <c r="C78" s="8" t="n">
        <v>53.33</v>
      </c>
      <c r="D78" s="8" t="n">
        <v>180</v>
      </c>
      <c r="E78" s="8" t="n">
        <v>1689.39</v>
      </c>
      <c r="F78" s="8" t="n">
        <v>-346.29</v>
      </c>
      <c r="G78" s="8" t="n">
        <v>100</v>
      </c>
      <c r="H78" s="9" t="n">
        <v>2.5388</v>
      </c>
      <c r="I78" s="9" t="n">
        <v>4.4182</v>
      </c>
      <c r="J78" s="9" t="n">
        <v>2.2478</v>
      </c>
    </row>
    <row r="79" customFormat="false" ht="15" hidden="false" customHeight="false" outlineLevel="0" collapsed="false">
      <c r="B79" s="0" t="n">
        <v>1830</v>
      </c>
      <c r="C79" s="8" t="n">
        <v>55.33</v>
      </c>
      <c r="D79" s="8" t="n">
        <v>180</v>
      </c>
      <c r="E79" s="8" t="n">
        <v>1706.89</v>
      </c>
      <c r="F79" s="8" t="n">
        <v>-370.66</v>
      </c>
      <c r="G79" s="8" t="n">
        <v>100</v>
      </c>
      <c r="H79" s="9" t="n">
        <v>2.5588</v>
      </c>
      <c r="I79" s="9" t="n">
        <v>4.6152</v>
      </c>
      <c r="J79" s="9" t="n">
        <v>2.3186</v>
      </c>
    </row>
    <row r="80" customFormat="false" ht="15" hidden="false" customHeight="false" outlineLevel="0" collapsed="false">
      <c r="B80" s="0" t="n">
        <v>1860</v>
      </c>
      <c r="C80" s="8" t="n">
        <v>57.33</v>
      </c>
      <c r="D80" s="8" t="n">
        <v>180</v>
      </c>
      <c r="E80" s="8" t="n">
        <v>1723.52</v>
      </c>
      <c r="F80" s="8" t="n">
        <v>-395.63</v>
      </c>
      <c r="G80" s="8" t="n">
        <v>100</v>
      </c>
      <c r="H80" s="9" t="n">
        <v>2.5795</v>
      </c>
      <c r="I80" s="9" t="n">
        <v>4.8193</v>
      </c>
      <c r="J80" s="9" t="n">
        <v>2.3892</v>
      </c>
    </row>
    <row r="81" customFormat="false" ht="15" hidden="false" customHeight="false" outlineLevel="0" collapsed="false">
      <c r="B81" s="0" t="n">
        <v>1890</v>
      </c>
      <c r="C81" s="8" t="n">
        <v>59.33</v>
      </c>
      <c r="D81" s="8" t="n">
        <v>180</v>
      </c>
      <c r="E81" s="8" t="n">
        <v>1739.27</v>
      </c>
      <c r="F81" s="8" t="n">
        <v>-421.16</v>
      </c>
      <c r="G81" s="8" t="n">
        <v>100</v>
      </c>
      <c r="H81" s="9" t="n">
        <v>2.601</v>
      </c>
      <c r="I81" s="9" t="n">
        <v>5.0303</v>
      </c>
      <c r="J81" s="9" t="n">
        <v>2.4595</v>
      </c>
    </row>
    <row r="82" customFormat="false" ht="15" hidden="false" customHeight="false" outlineLevel="0" collapsed="false">
      <c r="B82" s="0" t="n">
        <v>1920</v>
      </c>
      <c r="C82" s="8" t="n">
        <v>61.33</v>
      </c>
      <c r="D82" s="8" t="n">
        <v>180</v>
      </c>
      <c r="E82" s="8" t="n">
        <v>1754.12</v>
      </c>
      <c r="F82" s="8" t="n">
        <v>-447.23</v>
      </c>
      <c r="G82" s="8" t="n">
        <v>100</v>
      </c>
      <c r="H82" s="9" t="n">
        <v>2.6235</v>
      </c>
      <c r="I82" s="9" t="n">
        <v>5.2478</v>
      </c>
      <c r="J82" s="9" t="n">
        <v>2.5294</v>
      </c>
    </row>
    <row r="83" customFormat="false" ht="15" hidden="false" customHeight="false" outlineLevel="0" collapsed="false">
      <c r="B83" s="0" t="n">
        <v>1950</v>
      </c>
      <c r="C83" s="8" t="n">
        <v>63.33</v>
      </c>
      <c r="D83" s="8" t="n">
        <v>180</v>
      </c>
      <c r="E83" s="8" t="n">
        <v>1768.05</v>
      </c>
      <c r="F83" s="8" t="n">
        <v>-473.79</v>
      </c>
      <c r="G83" s="8" t="n">
        <v>100</v>
      </c>
      <c r="H83" s="9" t="n">
        <v>2.647</v>
      </c>
      <c r="I83" s="9" t="n">
        <v>5.4715</v>
      </c>
      <c r="J83" s="9" t="n">
        <v>2.599</v>
      </c>
    </row>
    <row r="84" customFormat="false" ht="15" hidden="false" customHeight="false" outlineLevel="0" collapsed="false">
      <c r="B84" s="0" t="n">
        <v>1980</v>
      </c>
      <c r="C84" s="8" t="n">
        <v>65.33</v>
      </c>
      <c r="D84" s="8" t="n">
        <v>180</v>
      </c>
      <c r="E84" s="8" t="n">
        <v>1781.04</v>
      </c>
      <c r="F84" s="8" t="n">
        <v>-500.83</v>
      </c>
      <c r="G84" s="8" t="n">
        <v>100</v>
      </c>
      <c r="H84" s="9" t="n">
        <v>2.6715</v>
      </c>
      <c r="I84" s="9" t="n">
        <v>5.701</v>
      </c>
      <c r="J84" s="9" t="n">
        <v>2.6681</v>
      </c>
    </row>
    <row r="85" customFormat="false" ht="15" hidden="false" customHeight="false" outlineLevel="0" collapsed="false">
      <c r="B85" s="0" t="n">
        <v>2010</v>
      </c>
      <c r="C85" s="8" t="n">
        <v>67.33</v>
      </c>
      <c r="D85" s="8" t="n">
        <v>180</v>
      </c>
      <c r="E85" s="8" t="n">
        <v>1793.09</v>
      </c>
      <c r="F85" s="8" t="n">
        <v>-528.31</v>
      </c>
      <c r="G85" s="8" t="n">
        <v>100</v>
      </c>
      <c r="H85" s="9" t="n">
        <v>2.6971</v>
      </c>
      <c r="I85" s="9" t="n">
        <v>5.9358</v>
      </c>
      <c r="J85" s="9" t="n">
        <v>2.7368</v>
      </c>
    </row>
    <row r="86" customFormat="false" ht="15" hidden="false" customHeight="false" outlineLevel="0" collapsed="false">
      <c r="B86" s="0" t="n">
        <v>2040</v>
      </c>
      <c r="C86" s="8" t="n">
        <v>69.33</v>
      </c>
      <c r="D86" s="8" t="n">
        <v>180</v>
      </c>
      <c r="E86" s="8" t="n">
        <v>1804.16</v>
      </c>
      <c r="F86" s="8" t="n">
        <v>-556.19</v>
      </c>
      <c r="G86" s="8" t="n">
        <v>100</v>
      </c>
      <c r="H86" s="9" t="n">
        <v>2.7239</v>
      </c>
      <c r="I86" s="9" t="n">
        <v>6.1756</v>
      </c>
      <c r="J86" s="9" t="n">
        <v>2.8049</v>
      </c>
    </row>
    <row r="87" customFormat="false" ht="15" hidden="false" customHeight="false" outlineLevel="0" collapsed="false">
      <c r="B87" s="0" t="n">
        <v>2070</v>
      </c>
      <c r="C87" s="8" t="n">
        <v>71.33</v>
      </c>
      <c r="D87" s="8" t="n">
        <v>180</v>
      </c>
      <c r="E87" s="8" t="n">
        <v>1814.26</v>
      </c>
      <c r="F87" s="8" t="n">
        <v>-584.43</v>
      </c>
      <c r="G87" s="8" t="n">
        <v>100</v>
      </c>
      <c r="H87" s="9" t="n">
        <v>2.7518</v>
      </c>
      <c r="I87" s="9" t="n">
        <v>6.42</v>
      </c>
      <c r="J87" s="9" t="n">
        <v>2.8726</v>
      </c>
    </row>
    <row r="88" customFormat="false" ht="15" hidden="false" customHeight="false" outlineLevel="0" collapsed="false">
      <c r="B88" s="0" t="n">
        <v>2100</v>
      </c>
      <c r="C88" s="8" t="n">
        <v>73.33</v>
      </c>
      <c r="D88" s="8" t="n">
        <v>180</v>
      </c>
      <c r="E88" s="8" t="n">
        <v>1823.37</v>
      </c>
      <c r="F88" s="8" t="n">
        <v>-613.02</v>
      </c>
      <c r="G88" s="8" t="n">
        <v>100</v>
      </c>
      <c r="H88" s="9" t="n">
        <v>2.7808</v>
      </c>
      <c r="I88" s="9" t="n">
        <v>6.6686</v>
      </c>
      <c r="J88" s="9" t="n">
        <v>2.9397</v>
      </c>
    </row>
    <row r="89" customFormat="false" ht="15" hidden="false" customHeight="false" outlineLevel="0" collapsed="false">
      <c r="B89" s="0" t="n">
        <v>2130</v>
      </c>
      <c r="C89" s="8" t="n">
        <v>75.33</v>
      </c>
      <c r="D89" s="8" t="n">
        <v>180</v>
      </c>
      <c r="E89" s="8" t="n">
        <v>1831.47</v>
      </c>
      <c r="F89" s="8" t="n">
        <v>-641.9</v>
      </c>
      <c r="G89" s="8" t="n">
        <v>100</v>
      </c>
      <c r="H89" s="9" t="n">
        <v>2.8109</v>
      </c>
      <c r="I89" s="9" t="n">
        <v>6.921</v>
      </c>
      <c r="J89" s="9" t="n">
        <v>3.0063</v>
      </c>
    </row>
    <row r="90" customFormat="false" ht="15" hidden="false" customHeight="false" outlineLevel="0" collapsed="false">
      <c r="B90" s="0" t="n">
        <v>2160</v>
      </c>
      <c r="C90" s="8" t="n">
        <v>77.33</v>
      </c>
      <c r="D90" s="8" t="n">
        <v>180</v>
      </c>
      <c r="E90" s="8" t="n">
        <v>1838.56</v>
      </c>
      <c r="F90" s="8" t="n">
        <v>-671.05</v>
      </c>
      <c r="G90" s="8" t="n">
        <v>100</v>
      </c>
      <c r="H90" s="9" t="n">
        <v>2.8421</v>
      </c>
      <c r="I90" s="9" t="n">
        <v>7.1767</v>
      </c>
      <c r="J90" s="9" t="n">
        <v>3.0724</v>
      </c>
    </row>
    <row r="91" customFormat="false" ht="15" hidden="false" customHeight="false" outlineLevel="0" collapsed="false">
      <c r="B91" s="0" t="n">
        <v>2190</v>
      </c>
      <c r="C91" s="8" t="n">
        <v>79.33</v>
      </c>
      <c r="D91" s="8" t="n">
        <v>180</v>
      </c>
      <c r="E91" s="8" t="n">
        <v>1844.63</v>
      </c>
      <c r="F91" s="8" t="n">
        <v>-700.43</v>
      </c>
      <c r="G91" s="8" t="n">
        <v>100</v>
      </c>
      <c r="H91" s="9" t="n">
        <v>2.8742</v>
      </c>
      <c r="I91" s="9" t="n">
        <v>7.4353</v>
      </c>
      <c r="J91" s="9" t="n">
        <v>3.1378</v>
      </c>
    </row>
    <row r="92" customFormat="false" ht="15" hidden="false" customHeight="false" outlineLevel="0" collapsed="false">
      <c r="B92" s="0" t="n">
        <v>2220</v>
      </c>
      <c r="C92" s="8" t="n">
        <v>81.33</v>
      </c>
      <c r="D92" s="8" t="n">
        <v>180</v>
      </c>
      <c r="E92" s="8" t="n">
        <v>1849.66</v>
      </c>
      <c r="F92" s="8" t="n">
        <v>-730</v>
      </c>
      <c r="G92" s="8" t="n">
        <v>100</v>
      </c>
      <c r="H92" s="9" t="n">
        <v>2.9074</v>
      </c>
      <c r="I92" s="9" t="n">
        <v>7.6965</v>
      </c>
      <c r="J92" s="9" t="n">
        <v>3.2027</v>
      </c>
    </row>
    <row r="93" customFormat="false" ht="15" hidden="false" customHeight="false" outlineLevel="0" collapsed="false">
      <c r="B93" s="0" t="n">
        <v>2250</v>
      </c>
      <c r="C93" s="8" t="n">
        <v>83.33</v>
      </c>
      <c r="D93" s="8" t="n">
        <v>180</v>
      </c>
      <c r="E93" s="8" t="n">
        <v>1853.67</v>
      </c>
      <c r="F93" s="8" t="n">
        <v>-759.73</v>
      </c>
      <c r="G93" s="8" t="n">
        <v>100</v>
      </c>
      <c r="H93" s="9" t="n">
        <v>2.9413</v>
      </c>
      <c r="I93" s="9" t="n">
        <v>7.9598</v>
      </c>
      <c r="J93" s="9" t="n">
        <v>3.2671</v>
      </c>
    </row>
    <row r="94" customFormat="false" ht="15" hidden="false" customHeight="false" outlineLevel="0" collapsed="false">
      <c r="B94" s="0" t="n">
        <v>2280</v>
      </c>
      <c r="C94" s="8" t="n">
        <v>85</v>
      </c>
      <c r="D94" s="8" t="n">
        <v>180</v>
      </c>
      <c r="E94" s="8" t="n">
        <v>1856.72</v>
      </c>
      <c r="F94" s="8" t="n">
        <v>-789.57</v>
      </c>
      <c r="G94" s="8" t="n">
        <v>100</v>
      </c>
      <c r="H94" s="9" t="n">
        <v>2.9869</v>
      </c>
      <c r="I94" s="9" t="n">
        <v>8.2248</v>
      </c>
      <c r="J94" s="9" t="n">
        <v>3.3213</v>
      </c>
    </row>
    <row r="95" customFormat="false" ht="15" hidden="false" customHeight="false" outlineLevel="0" collapsed="false">
      <c r="B95" s="0" t="n">
        <v>2310</v>
      </c>
      <c r="C95" s="8" t="n">
        <v>85</v>
      </c>
      <c r="D95" s="8" t="n">
        <v>180</v>
      </c>
      <c r="E95" s="8" t="n">
        <v>1859.33</v>
      </c>
      <c r="F95" s="8" t="n">
        <v>-819.46</v>
      </c>
      <c r="G95" s="8" t="n">
        <v>100</v>
      </c>
      <c r="H95" s="9" t="n">
        <v>3.0878</v>
      </c>
      <c r="I95" s="9" t="n">
        <v>8.4912</v>
      </c>
      <c r="J95" s="9" t="n">
        <v>3.3268</v>
      </c>
    </row>
    <row r="96" customFormat="false" ht="15" hidden="false" customHeight="false" outlineLevel="0" collapsed="false">
      <c r="B96" s="0" t="n">
        <v>2340</v>
      </c>
      <c r="C96" s="8" t="n">
        <v>85</v>
      </c>
      <c r="D96" s="8" t="n">
        <v>180</v>
      </c>
      <c r="E96" s="8" t="n">
        <v>1861.95</v>
      </c>
      <c r="F96" s="8" t="n">
        <v>-849.34</v>
      </c>
      <c r="G96" s="8" t="n">
        <v>100</v>
      </c>
      <c r="H96" s="9" t="n">
        <v>3.1898</v>
      </c>
      <c r="I96" s="9" t="n">
        <v>8.759</v>
      </c>
      <c r="J96" s="9" t="n">
        <v>3.3324</v>
      </c>
    </row>
    <row r="97" customFormat="false" ht="15" hidden="false" customHeight="false" outlineLevel="0" collapsed="false">
      <c r="B97" s="0" t="n">
        <v>2370</v>
      </c>
      <c r="C97" s="8" t="n">
        <v>85</v>
      </c>
      <c r="D97" s="8" t="n">
        <v>180</v>
      </c>
      <c r="E97" s="8" t="n">
        <v>1864.56</v>
      </c>
      <c r="F97" s="8" t="n">
        <v>-879.23</v>
      </c>
      <c r="G97" s="8" t="n">
        <v>100</v>
      </c>
      <c r="H97" s="9" t="n">
        <v>3.2929</v>
      </c>
      <c r="I97" s="9" t="n">
        <v>9.0279</v>
      </c>
      <c r="J97" s="9" t="n">
        <v>3.3381</v>
      </c>
    </row>
    <row r="98" customFormat="false" ht="15" hidden="false" customHeight="false" outlineLevel="0" collapsed="false">
      <c r="B98" s="0" t="n">
        <v>2400</v>
      </c>
      <c r="C98" s="8" t="n">
        <v>85</v>
      </c>
      <c r="D98" s="8" t="n">
        <v>180</v>
      </c>
      <c r="E98" s="8" t="n">
        <v>1867.18</v>
      </c>
      <c r="F98" s="8" t="n">
        <v>-909.12</v>
      </c>
      <c r="G98" s="8" t="n">
        <v>100</v>
      </c>
      <c r="H98" s="9" t="n">
        <v>3.3968</v>
      </c>
      <c r="I98" s="9" t="n">
        <v>9.2979</v>
      </c>
      <c r="J98" s="9" t="n">
        <v>3.344</v>
      </c>
    </row>
    <row r="99" customFormat="false" ht="15" hidden="false" customHeight="false" outlineLevel="0" collapsed="false">
      <c r="B99" s="0" t="n">
        <v>2430</v>
      </c>
      <c r="C99" s="8" t="n">
        <v>85</v>
      </c>
      <c r="D99" s="8" t="n">
        <v>180</v>
      </c>
      <c r="E99" s="8" t="n">
        <v>1869.79</v>
      </c>
      <c r="F99" s="8" t="n">
        <v>-939</v>
      </c>
      <c r="G99" s="8" t="n">
        <v>100</v>
      </c>
      <c r="H99" s="9" t="n">
        <v>3.5017</v>
      </c>
      <c r="I99" s="9" t="n">
        <v>9.569</v>
      </c>
      <c r="J99" s="9" t="n">
        <v>3.35</v>
      </c>
    </row>
    <row r="100" customFormat="false" ht="15" hidden="false" customHeight="false" outlineLevel="0" collapsed="false">
      <c r="B100" s="0" t="n">
        <v>2460</v>
      </c>
      <c r="C100" s="8" t="n">
        <v>85</v>
      </c>
      <c r="D100" s="8" t="n">
        <v>180</v>
      </c>
      <c r="E100" s="8" t="n">
        <v>1872.41</v>
      </c>
      <c r="F100" s="8" t="n">
        <v>-968.89</v>
      </c>
      <c r="G100" s="8" t="n">
        <v>100</v>
      </c>
      <c r="H100" s="9" t="n">
        <v>3.6073</v>
      </c>
      <c r="I100" s="9" t="n">
        <v>9.8409</v>
      </c>
      <c r="J100" s="9" t="n">
        <v>3.3562</v>
      </c>
    </row>
    <row r="101" customFormat="false" ht="15" hidden="false" customHeight="false" outlineLevel="0" collapsed="false">
      <c r="B101" s="0" t="n">
        <v>2490</v>
      </c>
      <c r="C101" s="8" t="n">
        <v>85</v>
      </c>
      <c r="D101" s="8" t="n">
        <v>180</v>
      </c>
      <c r="E101" s="8" t="n">
        <v>1875.02</v>
      </c>
      <c r="F101" s="8" t="n">
        <v>-998.77</v>
      </c>
      <c r="G101" s="8" t="n">
        <v>100</v>
      </c>
      <c r="H101" s="9" t="n">
        <v>3.7136</v>
      </c>
      <c r="I101" s="9" t="n">
        <v>10.1137</v>
      </c>
      <c r="J101" s="9" t="n">
        <v>3.3625</v>
      </c>
    </row>
    <row r="102" customFormat="false" ht="15" hidden="false" customHeight="false" outlineLevel="0" collapsed="false">
      <c r="B102" s="0" t="n">
        <v>2520</v>
      </c>
      <c r="C102" s="8" t="n">
        <v>85</v>
      </c>
      <c r="D102" s="8" t="n">
        <v>180</v>
      </c>
      <c r="E102" s="8" t="n">
        <v>1877.64</v>
      </c>
      <c r="F102" s="8" t="n">
        <v>-1028.66</v>
      </c>
      <c r="G102" s="8" t="n">
        <v>100</v>
      </c>
      <c r="H102" s="9" t="n">
        <v>3.8205</v>
      </c>
      <c r="I102" s="9" t="n">
        <v>10.3872</v>
      </c>
      <c r="J102" s="9" t="n">
        <v>3.369</v>
      </c>
    </row>
    <row r="103" customFormat="false" ht="15" hidden="false" customHeight="false" outlineLevel="0" collapsed="false">
      <c r="B103" s="0" t="n">
        <v>2550</v>
      </c>
      <c r="C103" s="8" t="n">
        <v>85</v>
      </c>
      <c r="D103" s="8" t="n">
        <v>180</v>
      </c>
      <c r="E103" s="8" t="n">
        <v>1880.25</v>
      </c>
      <c r="F103" s="8" t="n">
        <v>-1058.55</v>
      </c>
      <c r="G103" s="8" t="n">
        <v>100</v>
      </c>
      <c r="H103" s="9" t="n">
        <v>3.9281</v>
      </c>
      <c r="I103" s="9" t="n">
        <v>10.6615</v>
      </c>
      <c r="J103" s="9" t="n">
        <v>3.3757</v>
      </c>
    </row>
    <row r="104" customFormat="false" ht="15" hidden="false" customHeight="false" outlineLevel="0" collapsed="false">
      <c r="B104" s="0" t="n">
        <v>2580</v>
      </c>
      <c r="C104" s="8" t="n">
        <v>85</v>
      </c>
      <c r="D104" s="8" t="n">
        <v>180</v>
      </c>
      <c r="E104" s="8" t="n">
        <v>1882.87</v>
      </c>
      <c r="F104" s="8" t="n">
        <v>-1088.43</v>
      </c>
      <c r="G104" s="8" t="n">
        <v>100</v>
      </c>
      <c r="H104" s="9" t="n">
        <v>4.0362</v>
      </c>
      <c r="I104" s="9" t="n">
        <v>10.9364</v>
      </c>
      <c r="J104" s="9" t="n">
        <v>3.3825</v>
      </c>
    </row>
    <row r="105" customFormat="false" ht="15" hidden="false" customHeight="false" outlineLevel="0" collapsed="false">
      <c r="B105" s="0" t="n">
        <v>2610</v>
      </c>
      <c r="C105" s="8" t="n">
        <v>85</v>
      </c>
      <c r="D105" s="8" t="n">
        <v>180</v>
      </c>
      <c r="E105" s="8" t="n">
        <v>1885.48</v>
      </c>
      <c r="F105" s="8" t="n">
        <v>-1118.32</v>
      </c>
      <c r="G105" s="8" t="n">
        <v>100</v>
      </c>
      <c r="H105" s="9" t="n">
        <v>4.1448</v>
      </c>
      <c r="I105" s="9" t="n">
        <v>11.2119</v>
      </c>
      <c r="J105" s="9" t="n">
        <v>3.3895</v>
      </c>
    </row>
    <row r="106" customFormat="false" ht="15" hidden="false" customHeight="false" outlineLevel="0" collapsed="false">
      <c r="B106" s="0" t="n">
        <v>2640</v>
      </c>
      <c r="C106" s="8" t="n">
        <v>85</v>
      </c>
      <c r="D106" s="8" t="n">
        <v>180</v>
      </c>
      <c r="E106" s="8" t="n">
        <v>1888.09</v>
      </c>
      <c r="F106" s="8" t="n">
        <v>-1148.2</v>
      </c>
      <c r="G106" s="8" t="n">
        <v>100</v>
      </c>
      <c r="H106" s="9" t="n">
        <v>4.2539</v>
      </c>
      <c r="I106" s="9" t="n">
        <v>11.488</v>
      </c>
      <c r="J106" s="9" t="n">
        <v>3.3966</v>
      </c>
    </row>
    <row r="107" customFormat="false" ht="15" hidden="false" customHeight="false" outlineLevel="0" collapsed="false">
      <c r="B107" s="0" t="n">
        <v>2670</v>
      </c>
      <c r="C107" s="8" t="n">
        <v>85</v>
      </c>
      <c r="D107" s="8" t="n">
        <v>180</v>
      </c>
      <c r="E107" s="8" t="n">
        <v>1890.71</v>
      </c>
      <c r="F107" s="8" t="n">
        <v>-1178.09</v>
      </c>
      <c r="G107" s="8" t="n">
        <v>100</v>
      </c>
      <c r="H107" s="9" t="n">
        <v>4.3634</v>
      </c>
      <c r="I107" s="9" t="n">
        <v>11.7646</v>
      </c>
      <c r="J107" s="9" t="n">
        <v>3.4038</v>
      </c>
    </row>
    <row r="108" customFormat="false" ht="15" hidden="false" customHeight="false" outlineLevel="0" collapsed="false">
      <c r="B108" s="0" t="n">
        <v>2700</v>
      </c>
      <c r="C108" s="8" t="n">
        <v>85</v>
      </c>
      <c r="D108" s="8" t="n">
        <v>180</v>
      </c>
      <c r="E108" s="8" t="n">
        <v>1893.32</v>
      </c>
      <c r="F108" s="8" t="n">
        <v>-1207.97</v>
      </c>
      <c r="G108" s="8" t="n">
        <v>100</v>
      </c>
      <c r="H108" s="9" t="n">
        <v>4.4733</v>
      </c>
      <c r="I108" s="9" t="n">
        <v>12.0417</v>
      </c>
      <c r="J108" s="9" t="n">
        <v>3.4112</v>
      </c>
    </row>
    <row r="109" customFormat="false" ht="15" hidden="false" customHeight="false" outlineLevel="0" collapsed="false">
      <c r="B109" s="0" t="n">
        <v>2730</v>
      </c>
      <c r="C109" s="8" t="n">
        <v>85</v>
      </c>
      <c r="D109" s="8" t="n">
        <v>180</v>
      </c>
      <c r="E109" s="8" t="n">
        <v>1895.94</v>
      </c>
      <c r="F109" s="8" t="n">
        <v>-1237.86</v>
      </c>
      <c r="G109" s="8" t="n">
        <v>100</v>
      </c>
      <c r="H109" s="9" t="n">
        <v>4.5835</v>
      </c>
      <c r="I109" s="9" t="n">
        <v>12.3193</v>
      </c>
      <c r="J109" s="9" t="n">
        <v>3.4188</v>
      </c>
    </row>
    <row r="110" customFormat="false" ht="15" hidden="false" customHeight="false" outlineLevel="0" collapsed="false">
      <c r="B110" s="0" t="n">
        <v>2760</v>
      </c>
      <c r="C110" s="8" t="n">
        <v>85</v>
      </c>
      <c r="D110" s="8" t="n">
        <v>180</v>
      </c>
      <c r="E110" s="8" t="n">
        <v>1898.55</v>
      </c>
      <c r="F110" s="8" t="n">
        <v>-1267.75</v>
      </c>
      <c r="G110" s="8" t="n">
        <v>100</v>
      </c>
      <c r="H110" s="9" t="n">
        <v>4.6941</v>
      </c>
      <c r="I110" s="9" t="n">
        <v>12.5973</v>
      </c>
      <c r="J110" s="9" t="n">
        <v>3.4265</v>
      </c>
    </row>
    <row r="111" customFormat="false" ht="15" hidden="false" customHeight="false" outlineLevel="0" collapsed="false">
      <c r="B111" s="0" t="n">
        <v>2790</v>
      </c>
      <c r="C111" s="8" t="n">
        <v>86</v>
      </c>
      <c r="D111" s="8" t="n">
        <v>180</v>
      </c>
      <c r="E111" s="8" t="n">
        <v>1900.91</v>
      </c>
      <c r="F111" s="8" t="n">
        <v>-1297.65</v>
      </c>
      <c r="G111" s="8" t="n">
        <v>100</v>
      </c>
      <c r="H111" s="9" t="n">
        <v>4.7747</v>
      </c>
      <c r="I111" s="9" t="n">
        <v>12.8757</v>
      </c>
      <c r="J111" s="9" t="n">
        <v>3.4758</v>
      </c>
    </row>
    <row r="112" customFormat="false" ht="15" hidden="false" customHeight="false" outlineLevel="0" collapsed="false">
      <c r="B112" s="0" t="n">
        <v>2820</v>
      </c>
      <c r="C112" s="8" t="n">
        <v>88</v>
      </c>
      <c r="D112" s="8" t="n">
        <v>180</v>
      </c>
      <c r="E112" s="8" t="n">
        <v>1902.48</v>
      </c>
      <c r="F112" s="8" t="n">
        <v>-1327.61</v>
      </c>
      <c r="G112" s="8" t="n">
        <v>100</v>
      </c>
      <c r="H112" s="9" t="n">
        <v>4.8227</v>
      </c>
      <c r="I112" s="9" t="n">
        <v>13.1545</v>
      </c>
      <c r="J112" s="9" t="n">
        <v>3.5692</v>
      </c>
    </row>
    <row r="113" customFormat="false" ht="15" hidden="false" customHeight="false" outlineLevel="0" collapsed="false">
      <c r="B113" s="0" t="n">
        <v>2850</v>
      </c>
      <c r="C113" s="8" t="n">
        <v>90</v>
      </c>
      <c r="D113" s="8" t="n">
        <v>180</v>
      </c>
      <c r="E113" s="8" t="n">
        <v>1903</v>
      </c>
      <c r="F113" s="8" t="n">
        <v>-1357.6</v>
      </c>
      <c r="G113" s="8" t="n">
        <v>100</v>
      </c>
      <c r="H113" s="9" t="n">
        <v>4.8673</v>
      </c>
      <c r="I113" s="9" t="n">
        <v>13.4332</v>
      </c>
      <c r="J113" s="9" t="n">
        <v>3.6651</v>
      </c>
    </row>
    <row r="114" customFormat="false" ht="15" hidden="false" customHeight="false" outlineLevel="0" collapsed="false">
      <c r="B114" s="0" t="n">
        <v>2880</v>
      </c>
      <c r="C114" s="8" t="n">
        <v>90</v>
      </c>
      <c r="D114" s="8" t="n">
        <v>180</v>
      </c>
      <c r="E114" s="8" t="n">
        <v>1903</v>
      </c>
      <c r="F114" s="8" t="n">
        <v>-1387.6</v>
      </c>
      <c r="G114" s="8" t="n">
        <v>100</v>
      </c>
      <c r="H114" s="9" t="n">
        <v>4.9786</v>
      </c>
      <c r="I114" s="9" t="n">
        <v>13.7121</v>
      </c>
      <c r="J114" s="9" t="n">
        <v>3.6718</v>
      </c>
    </row>
    <row r="115" customFormat="false" ht="15" hidden="false" customHeight="false" outlineLevel="0" collapsed="false">
      <c r="B115" s="0" t="n">
        <v>2910</v>
      </c>
      <c r="C115" s="8" t="n">
        <v>90</v>
      </c>
      <c r="D115" s="8" t="n">
        <v>180</v>
      </c>
      <c r="E115" s="8" t="n">
        <v>1903</v>
      </c>
      <c r="F115" s="8" t="n">
        <v>-1417.6</v>
      </c>
      <c r="G115" s="8" t="n">
        <v>100</v>
      </c>
      <c r="H115" s="9" t="n">
        <v>5.0902</v>
      </c>
      <c r="I115" s="9" t="n">
        <v>13.9913</v>
      </c>
      <c r="J115" s="9" t="n">
        <v>3.6786</v>
      </c>
    </row>
    <row r="116" customFormat="false" ht="15" hidden="false" customHeight="false" outlineLevel="0" collapsed="false">
      <c r="B116" s="0" t="n">
        <v>2940</v>
      </c>
      <c r="C116" s="8" t="n">
        <v>90</v>
      </c>
      <c r="D116" s="8" t="n">
        <v>180</v>
      </c>
      <c r="E116" s="8" t="n">
        <v>1903</v>
      </c>
      <c r="F116" s="8" t="n">
        <v>-1447.6</v>
      </c>
      <c r="G116" s="8" t="n">
        <v>100</v>
      </c>
      <c r="H116" s="9" t="n">
        <v>5.2021</v>
      </c>
      <c r="I116" s="9" t="n">
        <v>14.2709</v>
      </c>
      <c r="J116" s="9" t="n">
        <v>3.6855</v>
      </c>
    </row>
  </sheetData>
  <sheetProtection sheet="true" password="dd1b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3" min="13" style="0" width="9.57"/>
    <col collapsed="false" customWidth="true" hidden="false" outlineLevel="0" max="15" min="15" style="0" width="10.57"/>
  </cols>
  <sheetData>
    <row r="1" customFormat="false" ht="15" hidden="false" customHeight="false" outlineLevel="0" collapsed="false">
      <c r="A1" s="0" t="s">
        <v>79</v>
      </c>
    </row>
    <row r="2" customFormat="false" ht="15" hidden="false" customHeight="false" outlineLevel="0" collapsed="false">
      <c r="A2" s="0" t="s">
        <v>77</v>
      </c>
    </row>
    <row r="3" customFormat="false" ht="15" hidden="false" customHeight="false" outlineLevel="0" collapsed="false">
      <c r="A3" s="0" t="s">
        <v>80</v>
      </c>
      <c r="B3" s="0" t="s">
        <v>81</v>
      </c>
      <c r="C3" s="0" t="s">
        <v>82</v>
      </c>
      <c r="D3" s="0" t="s">
        <v>83</v>
      </c>
      <c r="E3" s="0" t="s">
        <v>84</v>
      </c>
      <c r="F3" s="0" t="s">
        <v>85</v>
      </c>
      <c r="G3" s="0" t="s">
        <v>86</v>
      </c>
      <c r="H3" s="0" t="s">
        <v>87</v>
      </c>
      <c r="I3" s="0" t="s">
        <v>88</v>
      </c>
      <c r="J3" s="0" t="s">
        <v>89</v>
      </c>
      <c r="K3" s="0" t="s">
        <v>90</v>
      </c>
      <c r="L3" s="0" t="s">
        <v>91</v>
      </c>
      <c r="M3" s="0" t="s">
        <v>92</v>
      </c>
      <c r="O3" s="0" t="s">
        <v>93</v>
      </c>
    </row>
    <row r="4" customFormat="false" ht="15" hidden="false" customHeight="false" outlineLevel="0" collapsed="false">
      <c r="A4" s="0" t="s">
        <v>63</v>
      </c>
      <c r="B4" s="0" t="s">
        <v>94</v>
      </c>
      <c r="C4" s="0" t="s">
        <v>94</v>
      </c>
      <c r="D4" s="0" t="s">
        <v>94</v>
      </c>
      <c r="E4" s="0" t="s">
        <v>94</v>
      </c>
      <c r="F4" s="0" t="s">
        <v>94</v>
      </c>
      <c r="G4" s="0" t="s">
        <v>94</v>
      </c>
      <c r="H4" s="0" t="s">
        <v>94</v>
      </c>
      <c r="I4" s="0" t="s">
        <v>95</v>
      </c>
      <c r="J4" s="0" t="s">
        <v>94</v>
      </c>
      <c r="K4" s="0" t="s">
        <v>96</v>
      </c>
      <c r="L4" s="0" t="s">
        <v>96</v>
      </c>
      <c r="M4" s="0" t="s">
        <v>63</v>
      </c>
    </row>
    <row r="5" customFormat="false" ht="15" hidden="false" customHeight="false" outlineLevel="0" collapsed="false">
      <c r="A5" s="0" t="n">
        <v>0</v>
      </c>
      <c r="B5" s="8" t="n">
        <v>0</v>
      </c>
      <c r="C5" s="8" t="n">
        <v>0</v>
      </c>
      <c r="D5" s="8" t="n">
        <v>0</v>
      </c>
      <c r="E5" s="8" t="n">
        <v>0</v>
      </c>
      <c r="F5" s="8" t="n">
        <v>0</v>
      </c>
      <c r="G5" s="8" t="n">
        <v>0</v>
      </c>
      <c r="H5" s="8" t="n">
        <v>100</v>
      </c>
      <c r="I5" s="8" t="n">
        <v>90</v>
      </c>
      <c r="J5" s="8" t="n">
        <v>100</v>
      </c>
      <c r="K5" s="9" t="n">
        <v>0</v>
      </c>
      <c r="L5" s="9" t="n">
        <v>0</v>
      </c>
      <c r="M5" s="10" t="n">
        <f aca="false">((ref_diam+offset_diam)/2)/(12*3.281)</f>
        <v>0.761962816214569</v>
      </c>
      <c r="N5" s="8"/>
      <c r="O5" s="8" t="n">
        <f aca="false">(J5-M5-surface_margin)/(scaling_factor*(SQRT(K5^2+L5^2+sigma_pa^2)))</f>
        <v>56.5360212478774</v>
      </c>
    </row>
    <row r="6" customFormat="false" ht="15" hidden="false" customHeight="false" outlineLevel="0" collapsed="false">
      <c r="A6" s="0" t="n">
        <v>1</v>
      </c>
      <c r="B6" s="8" t="n">
        <v>1</v>
      </c>
      <c r="C6" s="8" t="n">
        <v>0</v>
      </c>
      <c r="D6" s="8" t="n">
        <v>0</v>
      </c>
      <c r="E6" s="8" t="n">
        <v>1</v>
      </c>
      <c r="F6" s="8" t="n">
        <v>1</v>
      </c>
      <c r="G6" s="8" t="n">
        <v>0</v>
      </c>
      <c r="H6" s="8" t="n">
        <v>100</v>
      </c>
      <c r="I6" s="8" t="n">
        <v>90</v>
      </c>
      <c r="J6" s="8" t="n">
        <v>100</v>
      </c>
      <c r="K6" s="9" t="n">
        <v>0.0017</v>
      </c>
      <c r="L6" s="9" t="n">
        <v>0.0017</v>
      </c>
      <c r="M6" s="10" t="n">
        <f aca="false">((ref_diam+offset_diam)/2)/(12*3.281)</f>
        <v>0.761962816214569</v>
      </c>
      <c r="N6" s="8"/>
      <c r="O6" s="8" t="n">
        <f aca="false">(J6-M6-surface_margin)/(scaling_factor*(SQRT(K6^2+L6^2+sigma_pa^2)))</f>
        <v>56.5353677028042</v>
      </c>
    </row>
    <row r="7" customFormat="false" ht="15" hidden="false" customHeight="false" outlineLevel="0" collapsed="false">
      <c r="A7" s="0" t="n">
        <v>30</v>
      </c>
      <c r="B7" s="8" t="n">
        <v>30</v>
      </c>
      <c r="C7" s="8" t="n">
        <v>0</v>
      </c>
      <c r="D7" s="8" t="n">
        <v>0</v>
      </c>
      <c r="E7" s="8" t="n">
        <v>30</v>
      </c>
      <c r="F7" s="8" t="n">
        <v>30</v>
      </c>
      <c r="G7" s="8" t="n">
        <v>0</v>
      </c>
      <c r="H7" s="8" t="n">
        <v>100</v>
      </c>
      <c r="I7" s="8" t="n">
        <v>90</v>
      </c>
      <c r="J7" s="8" t="n">
        <v>100</v>
      </c>
      <c r="K7" s="9" t="n">
        <v>0.0537</v>
      </c>
      <c r="L7" s="9" t="n">
        <v>0.0537</v>
      </c>
      <c r="M7" s="10" t="n">
        <f aca="false">((ref_diam+offset_diam)/2)/(12*3.281)</f>
        <v>0.761962816214569</v>
      </c>
      <c r="N7" s="8"/>
      <c r="O7" s="8" t="n">
        <f aca="false">(J7-M7-surface_margin)/(scaling_factor*(SQRT(K7^2+L7^2+sigma_pa^2)))</f>
        <v>55.8949624201536</v>
      </c>
    </row>
    <row r="8" customFormat="false" ht="15" hidden="false" customHeight="false" outlineLevel="0" collapsed="false">
      <c r="A8" s="0" t="n">
        <v>60</v>
      </c>
      <c r="B8" s="8" t="n">
        <v>60</v>
      </c>
      <c r="C8" s="8" t="n">
        <v>0</v>
      </c>
      <c r="D8" s="8" t="n">
        <v>0</v>
      </c>
      <c r="E8" s="8" t="n">
        <v>60</v>
      </c>
      <c r="F8" s="8" t="n">
        <v>60</v>
      </c>
      <c r="G8" s="8" t="n">
        <v>0</v>
      </c>
      <c r="H8" s="8" t="n">
        <v>100</v>
      </c>
      <c r="I8" s="8" t="n">
        <v>90</v>
      </c>
      <c r="J8" s="8" t="n">
        <v>100</v>
      </c>
      <c r="K8" s="9" t="n">
        <v>0.1074</v>
      </c>
      <c r="L8" s="9" t="n">
        <v>0.1074</v>
      </c>
      <c r="M8" s="10" t="n">
        <f aca="false">((ref_diam+offset_diam)/2)/(12*3.281)</f>
        <v>0.761962816214569</v>
      </c>
      <c r="N8" s="8"/>
      <c r="O8" s="8" t="n">
        <f aca="false">(J8-M8-surface_margin)/(scaling_factor*(SQRT(K8^2+L8^2+sigma_pa^2)))</f>
        <v>54.0951877434381</v>
      </c>
    </row>
    <row r="9" customFormat="false" ht="15" hidden="false" customHeight="false" outlineLevel="0" collapsed="false">
      <c r="A9" s="0" t="n">
        <v>90</v>
      </c>
      <c r="B9" s="8" t="n">
        <v>90</v>
      </c>
      <c r="C9" s="8" t="n">
        <v>0</v>
      </c>
      <c r="D9" s="8" t="n">
        <v>0</v>
      </c>
      <c r="E9" s="8" t="n">
        <v>90</v>
      </c>
      <c r="F9" s="8" t="n">
        <v>90</v>
      </c>
      <c r="G9" s="8" t="n">
        <v>0</v>
      </c>
      <c r="H9" s="8" t="n">
        <v>100</v>
      </c>
      <c r="I9" s="8" t="n">
        <v>90</v>
      </c>
      <c r="J9" s="8" t="n">
        <v>100</v>
      </c>
      <c r="K9" s="9" t="n">
        <v>0.1612</v>
      </c>
      <c r="L9" s="9" t="n">
        <v>0.1612</v>
      </c>
      <c r="M9" s="10" t="n">
        <f aca="false">((ref_diam+offset_diam)/2)/(12*3.281)</f>
        <v>0.761962816214569</v>
      </c>
      <c r="N9" s="8"/>
      <c r="O9" s="8" t="n">
        <f aca="false">(J9-M9-surface_margin)/(scaling_factor*(SQRT(K9^2+L9^2+sigma_pa^2)))</f>
        <v>51.4413921795294</v>
      </c>
    </row>
    <row r="10" customFormat="false" ht="15" hidden="false" customHeight="false" outlineLevel="0" collapsed="false">
      <c r="A10" s="0" t="n">
        <v>120</v>
      </c>
      <c r="B10" s="8" t="n">
        <v>120</v>
      </c>
      <c r="C10" s="8" t="n">
        <v>0</v>
      </c>
      <c r="D10" s="8" t="n">
        <v>0</v>
      </c>
      <c r="E10" s="8" t="n">
        <v>120</v>
      </c>
      <c r="F10" s="8" t="n">
        <v>120</v>
      </c>
      <c r="G10" s="8" t="n">
        <v>0</v>
      </c>
      <c r="H10" s="8" t="n">
        <v>100</v>
      </c>
      <c r="I10" s="8" t="n">
        <v>90</v>
      </c>
      <c r="J10" s="8" t="n">
        <v>100</v>
      </c>
      <c r="K10" s="9" t="n">
        <v>0.215</v>
      </c>
      <c r="L10" s="9" t="n">
        <v>0.215</v>
      </c>
      <c r="M10" s="10" t="n">
        <f aca="false">((ref_diam+offset_diam)/2)/(12*3.281)</f>
        <v>0.761962816214569</v>
      </c>
      <c r="N10" s="8"/>
      <c r="O10" s="8" t="n">
        <f aca="false">(J10-M10-surface_margin)/(scaling_factor*(SQRT(K10^2+L10^2+sigma_pa^2)))</f>
        <v>48.3055087682004</v>
      </c>
    </row>
    <row r="11" customFormat="false" ht="15" hidden="false" customHeight="false" outlineLevel="0" collapsed="false">
      <c r="A11" s="0" t="n">
        <v>150</v>
      </c>
      <c r="B11" s="8" t="n">
        <v>150</v>
      </c>
      <c r="C11" s="8" t="n">
        <v>0</v>
      </c>
      <c r="D11" s="8" t="n">
        <v>0</v>
      </c>
      <c r="E11" s="8" t="n">
        <v>150</v>
      </c>
      <c r="F11" s="8" t="n">
        <v>150</v>
      </c>
      <c r="G11" s="8" t="n">
        <v>0</v>
      </c>
      <c r="H11" s="8" t="n">
        <v>100</v>
      </c>
      <c r="I11" s="8" t="n">
        <v>90</v>
      </c>
      <c r="J11" s="8" t="n">
        <v>100</v>
      </c>
      <c r="K11" s="9" t="n">
        <v>0.2688</v>
      </c>
      <c r="L11" s="9" t="n">
        <v>0.2688</v>
      </c>
      <c r="M11" s="10" t="n">
        <f aca="false">((ref_diam+offset_diam)/2)/(12*3.281)</f>
        <v>0.761962816214569</v>
      </c>
      <c r="N11" s="8"/>
      <c r="O11" s="8" t="n">
        <f aca="false">(J11-M11-surface_margin)/(scaling_factor*(SQRT(K11^2+L11^2+sigma_pa^2)))</f>
        <v>45.0057449952717</v>
      </c>
    </row>
    <row r="12" customFormat="false" ht="15" hidden="false" customHeight="false" outlineLevel="0" collapsed="false">
      <c r="A12" s="0" t="n">
        <v>180</v>
      </c>
      <c r="B12" s="8" t="n">
        <v>180</v>
      </c>
      <c r="C12" s="8" t="n">
        <v>0</v>
      </c>
      <c r="D12" s="8" t="n">
        <v>0</v>
      </c>
      <c r="E12" s="8" t="n">
        <v>180</v>
      </c>
      <c r="F12" s="8" t="n">
        <v>180</v>
      </c>
      <c r="G12" s="8" t="n">
        <v>0</v>
      </c>
      <c r="H12" s="8" t="n">
        <v>100</v>
      </c>
      <c r="I12" s="8" t="n">
        <v>90</v>
      </c>
      <c r="J12" s="8" t="n">
        <v>100</v>
      </c>
      <c r="K12" s="9" t="n">
        <v>0.3225</v>
      </c>
      <c r="L12" s="9" t="n">
        <v>0.3225</v>
      </c>
      <c r="M12" s="10" t="n">
        <f aca="false">((ref_diam+offset_diam)/2)/(12*3.281)</f>
        <v>0.761962816214569</v>
      </c>
      <c r="N12" s="8"/>
      <c r="O12" s="8" t="n">
        <f aca="false">(J12-M12-surface_margin)/(scaling_factor*(SQRT(K12^2+L12^2+sigma_pa^2)))</f>
        <v>41.7692406901462</v>
      </c>
    </row>
    <row r="13" customFormat="false" ht="15" hidden="false" customHeight="false" outlineLevel="0" collapsed="false">
      <c r="A13" s="0" t="n">
        <v>210</v>
      </c>
      <c r="B13" s="8" t="n">
        <v>210</v>
      </c>
      <c r="C13" s="8" t="n">
        <v>0</v>
      </c>
      <c r="D13" s="8" t="n">
        <v>0</v>
      </c>
      <c r="E13" s="8" t="n">
        <v>210</v>
      </c>
      <c r="F13" s="8" t="n">
        <v>210</v>
      </c>
      <c r="G13" s="8" t="n">
        <v>0</v>
      </c>
      <c r="H13" s="8" t="n">
        <v>100</v>
      </c>
      <c r="I13" s="8" t="n">
        <v>90</v>
      </c>
      <c r="J13" s="8" t="n">
        <v>100</v>
      </c>
      <c r="K13" s="9" t="n">
        <v>0.3763</v>
      </c>
      <c r="L13" s="9" t="n">
        <v>0.3763</v>
      </c>
      <c r="M13" s="10" t="n">
        <f aca="false">((ref_diam+offset_diam)/2)/(12*3.281)</f>
        <v>0.761962816214569</v>
      </c>
      <c r="N13" s="8"/>
      <c r="O13" s="8" t="n">
        <f aca="false">(J13-M13-surface_margin)/(scaling_factor*(SQRT(K13^2+L13^2+sigma_pa^2)))</f>
        <v>38.7122843396441</v>
      </c>
    </row>
    <row r="14" customFormat="false" ht="15" hidden="false" customHeight="false" outlineLevel="0" collapsed="false">
      <c r="A14" s="0" t="n">
        <v>240</v>
      </c>
      <c r="B14" s="8" t="n">
        <v>240</v>
      </c>
      <c r="C14" s="8" t="n">
        <v>0</v>
      </c>
      <c r="D14" s="8" t="n">
        <v>0</v>
      </c>
      <c r="E14" s="8" t="n">
        <v>240</v>
      </c>
      <c r="F14" s="8" t="n">
        <v>240</v>
      </c>
      <c r="G14" s="8" t="n">
        <v>0</v>
      </c>
      <c r="H14" s="8" t="n">
        <v>100</v>
      </c>
      <c r="I14" s="8" t="n">
        <v>90</v>
      </c>
      <c r="J14" s="8" t="n">
        <v>100</v>
      </c>
      <c r="K14" s="9" t="n">
        <v>0.4301</v>
      </c>
      <c r="L14" s="9" t="n">
        <v>0.4301</v>
      </c>
      <c r="M14" s="10" t="n">
        <f aca="false">((ref_diam+offset_diam)/2)/(12*3.281)</f>
        <v>0.761962816214569</v>
      </c>
      <c r="N14" s="8"/>
      <c r="O14" s="8" t="n">
        <f aca="false">(J14-M14-surface_margin)/(scaling_factor*(SQRT(K14^2+L14^2+sigma_pa^2)))</f>
        <v>35.9012194956157</v>
      </c>
    </row>
    <row r="15" customFormat="false" ht="15" hidden="false" customHeight="false" outlineLevel="0" collapsed="false">
      <c r="A15" s="0" t="n">
        <v>270</v>
      </c>
      <c r="B15" s="8" t="n">
        <v>270</v>
      </c>
      <c r="C15" s="8" t="n">
        <v>0</v>
      </c>
      <c r="D15" s="8" t="n">
        <v>0</v>
      </c>
      <c r="E15" s="8" t="n">
        <v>270</v>
      </c>
      <c r="F15" s="8" t="n">
        <v>270</v>
      </c>
      <c r="G15" s="8" t="n">
        <v>0</v>
      </c>
      <c r="H15" s="8" t="n">
        <v>100</v>
      </c>
      <c r="I15" s="8" t="n">
        <v>90</v>
      </c>
      <c r="J15" s="8" t="n">
        <v>100</v>
      </c>
      <c r="K15" s="9" t="n">
        <v>0.4838</v>
      </c>
      <c r="L15" s="9" t="n">
        <v>0.4838</v>
      </c>
      <c r="M15" s="10" t="n">
        <f aca="false">((ref_diam+offset_diam)/2)/(12*3.281)</f>
        <v>0.761962816214569</v>
      </c>
      <c r="N15" s="8"/>
      <c r="O15" s="8" t="n">
        <f aca="false">(J15-M15-surface_margin)/(scaling_factor*(SQRT(K15^2+L15^2+sigma_pa^2)))</f>
        <v>33.3576355239167</v>
      </c>
    </row>
    <row r="16" customFormat="false" ht="15" hidden="false" customHeight="false" outlineLevel="0" collapsed="false">
      <c r="A16" s="0" t="n">
        <v>300</v>
      </c>
      <c r="B16" s="8" t="n">
        <v>300</v>
      </c>
      <c r="C16" s="8" t="n">
        <v>0</v>
      </c>
      <c r="D16" s="8" t="n">
        <v>0</v>
      </c>
      <c r="E16" s="8" t="n">
        <v>300</v>
      </c>
      <c r="F16" s="8" t="n">
        <v>300</v>
      </c>
      <c r="G16" s="8" t="n">
        <v>0</v>
      </c>
      <c r="H16" s="8" t="n">
        <v>100</v>
      </c>
      <c r="I16" s="8" t="n">
        <v>90</v>
      </c>
      <c r="J16" s="8" t="n">
        <v>100</v>
      </c>
      <c r="K16" s="9" t="n">
        <v>0.5376</v>
      </c>
      <c r="L16" s="9" t="n">
        <v>0.5376</v>
      </c>
      <c r="M16" s="10" t="n">
        <f aca="false">((ref_diam+offset_diam)/2)/(12*3.281)</f>
        <v>0.761962816214569</v>
      </c>
      <c r="N16" s="8"/>
      <c r="O16" s="8" t="n">
        <f aca="false">(J16-M16-surface_margin)/(scaling_factor*(SQRT(K16^2+L16^2+sigma_pa^2)))</f>
        <v>31.065107465178</v>
      </c>
    </row>
    <row r="17" customFormat="false" ht="15" hidden="false" customHeight="false" outlineLevel="0" collapsed="false">
      <c r="A17" s="0" t="n">
        <v>330</v>
      </c>
      <c r="B17" s="8" t="n">
        <v>330</v>
      </c>
      <c r="C17" s="8" t="n">
        <v>0</v>
      </c>
      <c r="D17" s="8" t="n">
        <v>0</v>
      </c>
      <c r="E17" s="8" t="n">
        <v>330</v>
      </c>
      <c r="F17" s="8" t="n">
        <v>330</v>
      </c>
      <c r="G17" s="8" t="n">
        <v>0</v>
      </c>
      <c r="H17" s="8" t="n">
        <v>100</v>
      </c>
      <c r="I17" s="8" t="n">
        <v>90</v>
      </c>
      <c r="J17" s="8" t="n">
        <v>100</v>
      </c>
      <c r="K17" s="9" t="n">
        <v>0.5914</v>
      </c>
      <c r="L17" s="9" t="n">
        <v>0.5914</v>
      </c>
      <c r="M17" s="10" t="n">
        <f aca="false">((ref_diam+offset_diam)/2)/(12*3.281)</f>
        <v>0.761962816214569</v>
      </c>
      <c r="N17" s="8"/>
      <c r="O17" s="8" t="n">
        <f aca="false">(J17-M17-surface_margin)/(scaling_factor*(SQRT(K17^2+L17^2+sigma_pa^2)))</f>
        <v>29.0098811837126</v>
      </c>
    </row>
    <row r="18" customFormat="false" ht="15" hidden="false" customHeight="false" outlineLevel="0" collapsed="false">
      <c r="A18" s="0" t="n">
        <v>360</v>
      </c>
      <c r="B18" s="8" t="n">
        <v>360</v>
      </c>
      <c r="C18" s="8" t="n">
        <v>0</v>
      </c>
      <c r="D18" s="8" t="n">
        <v>0</v>
      </c>
      <c r="E18" s="8" t="n">
        <v>360</v>
      </c>
      <c r="F18" s="8" t="n">
        <v>360</v>
      </c>
      <c r="G18" s="8" t="n">
        <v>0</v>
      </c>
      <c r="H18" s="8" t="n">
        <v>100</v>
      </c>
      <c r="I18" s="8" t="n">
        <v>90</v>
      </c>
      <c r="J18" s="8" t="n">
        <v>100</v>
      </c>
      <c r="K18" s="9" t="n">
        <v>0.6452</v>
      </c>
      <c r="L18" s="9" t="n">
        <v>0.6452</v>
      </c>
      <c r="M18" s="10" t="n">
        <f aca="false">((ref_diam+offset_diam)/2)/(12*3.281)</f>
        <v>0.761962816214569</v>
      </c>
      <c r="N18" s="8"/>
      <c r="O18" s="8" t="n">
        <f aca="false">(J18-M18-surface_margin)/(scaling_factor*(SQRT(K18^2+L18^2+sigma_pa^2)))</f>
        <v>27.1686487000666</v>
      </c>
    </row>
    <row r="19" customFormat="false" ht="15" hidden="false" customHeight="false" outlineLevel="0" collapsed="false">
      <c r="A19" s="0" t="n">
        <v>390</v>
      </c>
      <c r="B19" s="8" t="n">
        <v>390</v>
      </c>
      <c r="C19" s="8" t="n">
        <v>0</v>
      </c>
      <c r="D19" s="8" t="n">
        <v>0</v>
      </c>
      <c r="E19" s="8" t="n">
        <v>390</v>
      </c>
      <c r="F19" s="8" t="n">
        <v>390</v>
      </c>
      <c r="G19" s="8" t="n">
        <v>0</v>
      </c>
      <c r="H19" s="8" t="n">
        <v>100</v>
      </c>
      <c r="I19" s="8" t="n">
        <v>90</v>
      </c>
      <c r="J19" s="8" t="n">
        <v>100</v>
      </c>
      <c r="K19" s="9" t="n">
        <v>0.6989</v>
      </c>
      <c r="L19" s="9" t="n">
        <v>0.6989</v>
      </c>
      <c r="M19" s="10" t="n">
        <f aca="false">((ref_diam+offset_diam)/2)/(12*3.281)</f>
        <v>0.761962816214569</v>
      </c>
      <c r="N19" s="8"/>
      <c r="O19" s="8" t="n">
        <f aca="false">(J19-M19-surface_margin)/(scaling_factor*(SQRT(K19^2+L19^2+sigma_pa^2)))</f>
        <v>25.5203540161027</v>
      </c>
    </row>
    <row r="20" customFormat="false" ht="15" hidden="false" customHeight="false" outlineLevel="0" collapsed="false">
      <c r="A20" s="0" t="n">
        <v>420</v>
      </c>
      <c r="B20" s="8" t="n">
        <v>420</v>
      </c>
      <c r="C20" s="8" t="n">
        <v>0</v>
      </c>
      <c r="D20" s="8" t="n">
        <v>0</v>
      </c>
      <c r="E20" s="8" t="n">
        <v>420</v>
      </c>
      <c r="F20" s="8" t="n">
        <v>420</v>
      </c>
      <c r="G20" s="8" t="n">
        <v>0</v>
      </c>
      <c r="H20" s="8" t="n">
        <v>100</v>
      </c>
      <c r="I20" s="8" t="n">
        <v>90</v>
      </c>
      <c r="J20" s="8" t="n">
        <v>100</v>
      </c>
      <c r="K20" s="9" t="n">
        <v>0.7527</v>
      </c>
      <c r="L20" s="9" t="n">
        <v>0.7527</v>
      </c>
      <c r="M20" s="10" t="n">
        <f aca="false">((ref_diam+offset_diam)/2)/(12*3.281)</f>
        <v>0.761962816214569</v>
      </c>
      <c r="N20" s="8"/>
      <c r="O20" s="8" t="n">
        <f aca="false">(J20-M20-surface_margin)/(scaling_factor*(SQRT(K20^2+L20^2+sigma_pa^2)))</f>
        <v>24.0362197650603</v>
      </c>
    </row>
    <row r="21" customFormat="false" ht="15" hidden="false" customHeight="false" outlineLevel="0" collapsed="false">
      <c r="A21" s="0" t="n">
        <v>450</v>
      </c>
      <c r="B21" s="8" t="n">
        <v>450</v>
      </c>
      <c r="C21" s="8" t="n">
        <v>0</v>
      </c>
      <c r="D21" s="8" t="n">
        <v>0</v>
      </c>
      <c r="E21" s="8" t="n">
        <v>450</v>
      </c>
      <c r="F21" s="8" t="n">
        <v>450</v>
      </c>
      <c r="G21" s="8" t="n">
        <v>0</v>
      </c>
      <c r="H21" s="8" t="n">
        <v>100</v>
      </c>
      <c r="I21" s="8" t="n">
        <v>90</v>
      </c>
      <c r="J21" s="8" t="n">
        <v>100</v>
      </c>
      <c r="K21" s="9" t="n">
        <v>0.8065</v>
      </c>
      <c r="L21" s="9" t="n">
        <v>0.8065</v>
      </c>
      <c r="M21" s="10" t="n">
        <f aca="false">((ref_diam+offset_diam)/2)/(12*3.281)</f>
        <v>0.761962816214569</v>
      </c>
      <c r="N21" s="8"/>
      <c r="O21" s="8" t="n">
        <f aca="false">(J21-M21-surface_margin)/(scaling_factor*(SQRT(K21^2+L21^2+sigma_pa^2)))</f>
        <v>22.6989369271918</v>
      </c>
    </row>
    <row r="22" customFormat="false" ht="15" hidden="false" customHeight="false" outlineLevel="0" collapsed="false">
      <c r="A22" s="0" t="n">
        <v>480</v>
      </c>
      <c r="B22" s="8" t="n">
        <v>480</v>
      </c>
      <c r="C22" s="8" t="n">
        <v>0</v>
      </c>
      <c r="D22" s="8" t="n">
        <v>0</v>
      </c>
      <c r="E22" s="8" t="n">
        <v>480</v>
      </c>
      <c r="F22" s="8" t="n">
        <v>480</v>
      </c>
      <c r="G22" s="8" t="n">
        <v>0</v>
      </c>
      <c r="H22" s="8" t="n">
        <v>100</v>
      </c>
      <c r="I22" s="8" t="n">
        <v>90</v>
      </c>
      <c r="J22" s="8" t="n">
        <v>100</v>
      </c>
      <c r="K22" s="9" t="n">
        <v>0.8602</v>
      </c>
      <c r="L22" s="9" t="n">
        <v>0.8602</v>
      </c>
      <c r="M22" s="10" t="n">
        <f aca="false">((ref_diam+offset_diam)/2)/(12*3.281)</f>
        <v>0.761962816214569</v>
      </c>
      <c r="N22" s="8"/>
      <c r="O22" s="8" t="n">
        <f aca="false">(J22-M22-surface_margin)/(scaling_factor*(SQRT(K22^2+L22^2+sigma_pa^2)))</f>
        <v>21.4924657238649</v>
      </c>
    </row>
    <row r="23" customFormat="false" ht="15" hidden="false" customHeight="false" outlineLevel="0" collapsed="false">
      <c r="A23" s="0" t="n">
        <v>510</v>
      </c>
      <c r="B23" s="8" t="n">
        <v>510</v>
      </c>
      <c r="C23" s="8" t="n">
        <v>0</v>
      </c>
      <c r="D23" s="8" t="n">
        <v>0</v>
      </c>
      <c r="E23" s="8" t="n">
        <v>510</v>
      </c>
      <c r="F23" s="8" t="n">
        <v>510</v>
      </c>
      <c r="G23" s="8" t="n">
        <v>0</v>
      </c>
      <c r="H23" s="8" t="n">
        <v>100</v>
      </c>
      <c r="I23" s="8" t="n">
        <v>90</v>
      </c>
      <c r="J23" s="8" t="n">
        <v>100</v>
      </c>
      <c r="K23" s="9" t="n">
        <v>0.914</v>
      </c>
      <c r="L23" s="9" t="n">
        <v>0.914</v>
      </c>
      <c r="M23" s="10" t="n">
        <f aca="false">((ref_diam+offset_diam)/2)/(12*3.281)</f>
        <v>0.761962816214569</v>
      </c>
      <c r="N23" s="8"/>
      <c r="O23" s="8" t="n">
        <f aca="false">(J23-M23-surface_margin)/(scaling_factor*(SQRT(K23^2+L23^2+sigma_pa^2)))</f>
        <v>20.3964730901419</v>
      </c>
    </row>
    <row r="24" customFormat="false" ht="15" hidden="false" customHeight="false" outlineLevel="0" collapsed="false">
      <c r="A24" s="0" t="n">
        <v>540</v>
      </c>
      <c r="B24" s="8" t="n">
        <v>540</v>
      </c>
      <c r="C24" s="8" t="n">
        <v>0</v>
      </c>
      <c r="D24" s="8" t="n">
        <v>0</v>
      </c>
      <c r="E24" s="8" t="n">
        <v>540</v>
      </c>
      <c r="F24" s="8" t="n">
        <v>540</v>
      </c>
      <c r="G24" s="8" t="n">
        <v>0</v>
      </c>
      <c r="H24" s="8" t="n">
        <v>100</v>
      </c>
      <c r="I24" s="8" t="n">
        <v>90</v>
      </c>
      <c r="J24" s="8" t="n">
        <v>100</v>
      </c>
      <c r="K24" s="9" t="n">
        <v>0.9678</v>
      </c>
      <c r="L24" s="9" t="n">
        <v>0.9678</v>
      </c>
      <c r="M24" s="10" t="n">
        <f aca="false">((ref_diam+offset_diam)/2)/(12*3.281)</f>
        <v>0.761962816214569</v>
      </c>
      <c r="N24" s="8"/>
      <c r="O24" s="8" t="n">
        <f aca="false">(J24-M24-surface_margin)/(scaling_factor*(SQRT(K24^2+L24^2+sigma_pa^2)))</f>
        <v>19.3995768794305</v>
      </c>
    </row>
    <row r="25" customFormat="false" ht="15" hidden="false" customHeight="false" outlineLevel="0" collapsed="false">
      <c r="A25" s="0" t="n">
        <v>570</v>
      </c>
      <c r="B25" s="8" t="n">
        <v>570</v>
      </c>
      <c r="C25" s="8" t="n">
        <v>0</v>
      </c>
      <c r="D25" s="8" t="n">
        <v>0</v>
      </c>
      <c r="E25" s="8" t="n">
        <v>570</v>
      </c>
      <c r="F25" s="8" t="n">
        <v>570</v>
      </c>
      <c r="G25" s="8" t="n">
        <v>0</v>
      </c>
      <c r="H25" s="8" t="n">
        <v>100</v>
      </c>
      <c r="I25" s="8" t="n">
        <v>90</v>
      </c>
      <c r="J25" s="8" t="n">
        <v>100</v>
      </c>
      <c r="K25" s="9" t="n">
        <v>1.0216</v>
      </c>
      <c r="L25" s="9" t="n">
        <v>1.0216</v>
      </c>
      <c r="M25" s="10" t="n">
        <f aca="false">((ref_diam+offset_diam)/2)/(12*3.281)</f>
        <v>0.761962816214569</v>
      </c>
      <c r="N25" s="8"/>
      <c r="O25" s="8" t="n">
        <f aca="false">(J25-M25-surface_margin)/(scaling_factor*(SQRT(K25^2+L25^2+sigma_pa^2)))</f>
        <v>18.4899160500303</v>
      </c>
    </row>
    <row r="26" customFormat="false" ht="15" hidden="false" customHeight="false" outlineLevel="0" collapsed="false">
      <c r="A26" s="0" t="n">
        <v>600</v>
      </c>
      <c r="B26" s="8" t="n">
        <v>600</v>
      </c>
      <c r="C26" s="8" t="n">
        <v>0</v>
      </c>
      <c r="D26" s="8" t="n">
        <v>0</v>
      </c>
      <c r="E26" s="8" t="n">
        <v>600</v>
      </c>
      <c r="F26" s="8" t="n">
        <v>600</v>
      </c>
      <c r="G26" s="8" t="n">
        <v>0</v>
      </c>
      <c r="H26" s="8" t="n">
        <v>100</v>
      </c>
      <c r="I26" s="8" t="n">
        <v>90</v>
      </c>
      <c r="J26" s="8" t="n">
        <v>100</v>
      </c>
      <c r="K26" s="9" t="n">
        <v>1.0753</v>
      </c>
      <c r="L26" s="9" t="n">
        <v>1.0753</v>
      </c>
      <c r="M26" s="10" t="n">
        <f aca="false">((ref_diam+offset_diam)/2)/(12*3.281)</f>
        <v>0.761962816214569</v>
      </c>
      <c r="N26" s="8"/>
      <c r="O26" s="8" t="n">
        <f aca="false">(J26-M26-surface_margin)/(scaling_factor*(SQRT(K26^2+L26^2+sigma_pa^2)))</f>
        <v>17.6587477969503</v>
      </c>
    </row>
    <row r="27" customFormat="false" ht="15" hidden="false" customHeight="false" outlineLevel="0" collapsed="false">
      <c r="A27" s="0" t="n">
        <v>630</v>
      </c>
      <c r="B27" s="8" t="n">
        <v>630</v>
      </c>
      <c r="C27" s="8" t="n">
        <v>0</v>
      </c>
      <c r="D27" s="8" t="n">
        <v>0</v>
      </c>
      <c r="E27" s="8" t="n">
        <v>630</v>
      </c>
      <c r="F27" s="8" t="n">
        <v>630</v>
      </c>
      <c r="G27" s="8" t="n">
        <v>0</v>
      </c>
      <c r="H27" s="8" t="n">
        <v>100</v>
      </c>
      <c r="I27" s="8" t="n">
        <v>90</v>
      </c>
      <c r="J27" s="8" t="n">
        <v>100</v>
      </c>
      <c r="K27" s="9" t="n">
        <v>1.1291</v>
      </c>
      <c r="L27" s="9" t="n">
        <v>1.1291</v>
      </c>
      <c r="M27" s="10" t="n">
        <f aca="false">((ref_diam+offset_diam)/2)/(12*3.281)</f>
        <v>0.761962816214569</v>
      </c>
      <c r="N27" s="8"/>
      <c r="O27" s="8" t="n">
        <f aca="false">(J27-M27-surface_margin)/(scaling_factor*(SQRT(K27^2+L27^2+sigma_pa^2)))</f>
        <v>16.8941711519841</v>
      </c>
    </row>
    <row r="28" customFormat="false" ht="15" hidden="false" customHeight="false" outlineLevel="0" collapsed="false">
      <c r="A28" s="0" t="n">
        <v>660</v>
      </c>
      <c r="B28" s="8" t="n">
        <v>660</v>
      </c>
      <c r="C28" s="8" t="n">
        <v>0</v>
      </c>
      <c r="D28" s="8" t="n">
        <v>0</v>
      </c>
      <c r="E28" s="8" t="n">
        <v>660</v>
      </c>
      <c r="F28" s="8" t="n">
        <v>660</v>
      </c>
      <c r="G28" s="8" t="n">
        <v>0</v>
      </c>
      <c r="H28" s="8" t="n">
        <v>100</v>
      </c>
      <c r="I28" s="8" t="n">
        <v>90</v>
      </c>
      <c r="J28" s="8" t="n">
        <v>100</v>
      </c>
      <c r="K28" s="9" t="n">
        <v>1.1829</v>
      </c>
      <c r="L28" s="9" t="n">
        <v>1.1829</v>
      </c>
      <c r="M28" s="10" t="n">
        <f aca="false">((ref_diam+offset_diam)/2)/(12*3.281)</f>
        <v>0.761962816214569</v>
      </c>
      <c r="N28" s="8"/>
      <c r="O28" s="8" t="n">
        <f aca="false">(J28-M28-surface_margin)/(scaling_factor*(SQRT(K28^2+L28^2+sigma_pa^2)))</f>
        <v>16.1901846841586</v>
      </c>
    </row>
    <row r="29" customFormat="false" ht="15" hidden="false" customHeight="false" outlineLevel="0" collapsed="false">
      <c r="A29" s="0" t="n">
        <v>690</v>
      </c>
      <c r="B29" s="8" t="n">
        <v>690</v>
      </c>
      <c r="C29" s="8" t="n">
        <v>0</v>
      </c>
      <c r="D29" s="8" t="n">
        <v>0</v>
      </c>
      <c r="E29" s="8" t="n">
        <v>690</v>
      </c>
      <c r="F29" s="8" t="n">
        <v>690</v>
      </c>
      <c r="G29" s="8" t="n">
        <v>0</v>
      </c>
      <c r="H29" s="8" t="n">
        <v>100</v>
      </c>
      <c r="I29" s="8" t="n">
        <v>90</v>
      </c>
      <c r="J29" s="8" t="n">
        <v>100</v>
      </c>
      <c r="K29" s="9" t="n">
        <v>1.2366</v>
      </c>
      <c r="L29" s="9" t="n">
        <v>1.2366</v>
      </c>
      <c r="M29" s="10" t="n">
        <f aca="false">((ref_diam+offset_diam)/2)/(12*3.281)</f>
        <v>0.761962816214569</v>
      </c>
      <c r="N29" s="8"/>
      <c r="O29" s="8" t="n">
        <f aca="false">(J29-M29-surface_margin)/(scaling_factor*(SQRT(K29^2+L29^2+sigma_pa^2)))</f>
        <v>15.541356507754</v>
      </c>
    </row>
    <row r="30" customFormat="false" ht="15" hidden="false" customHeight="false" outlineLevel="0" collapsed="false">
      <c r="A30" s="0" t="n">
        <v>720</v>
      </c>
      <c r="B30" s="8" t="n">
        <v>720</v>
      </c>
      <c r="C30" s="8" t="n">
        <v>0</v>
      </c>
      <c r="D30" s="8" t="n">
        <v>0</v>
      </c>
      <c r="E30" s="8" t="n">
        <v>720</v>
      </c>
      <c r="F30" s="8" t="n">
        <v>720</v>
      </c>
      <c r="G30" s="8" t="n">
        <v>0</v>
      </c>
      <c r="H30" s="8" t="n">
        <v>100</v>
      </c>
      <c r="I30" s="8" t="n">
        <v>90</v>
      </c>
      <c r="J30" s="8" t="n">
        <v>100</v>
      </c>
      <c r="K30" s="9" t="n">
        <v>1.2904</v>
      </c>
      <c r="L30" s="9" t="n">
        <v>1.2904</v>
      </c>
      <c r="M30" s="10" t="n">
        <f aca="false">((ref_diam+offset_diam)/2)/(12*3.281)</f>
        <v>0.761962816214569</v>
      </c>
      <c r="N30" s="8"/>
      <c r="O30" s="8" t="n">
        <f aca="false">(J30-M30-surface_margin)/(scaling_factor*(SQRT(K30^2+L30^2+sigma_pa^2)))</f>
        <v>14.9395563469781</v>
      </c>
    </row>
    <row r="31" customFormat="false" ht="15" hidden="false" customHeight="false" outlineLevel="0" collapsed="false">
      <c r="A31" s="0" t="n">
        <v>750</v>
      </c>
      <c r="B31" s="8" t="n">
        <v>750</v>
      </c>
      <c r="C31" s="8" t="n">
        <v>0</v>
      </c>
      <c r="D31" s="8" t="n">
        <v>0</v>
      </c>
      <c r="E31" s="8" t="n">
        <v>750</v>
      </c>
      <c r="F31" s="8" t="n">
        <v>750</v>
      </c>
      <c r="G31" s="8" t="n">
        <v>0</v>
      </c>
      <c r="H31" s="8" t="n">
        <v>100</v>
      </c>
      <c r="I31" s="8" t="n">
        <v>90</v>
      </c>
      <c r="J31" s="8" t="n">
        <v>100</v>
      </c>
      <c r="K31" s="9" t="n">
        <v>1.3442</v>
      </c>
      <c r="L31" s="9" t="n">
        <v>1.3442</v>
      </c>
      <c r="M31" s="10" t="n">
        <f aca="false">((ref_diam+offset_diam)/2)/(12*3.281)</f>
        <v>0.761962816214569</v>
      </c>
      <c r="N31" s="8"/>
      <c r="O31" s="8" t="n">
        <f aca="false">(J31-M31-surface_margin)/(scaling_factor*(SQRT(K31^2+L31^2+sigma_pa^2)))</f>
        <v>14.3810597173866</v>
      </c>
    </row>
    <row r="32" customFormat="false" ht="15" hidden="false" customHeight="false" outlineLevel="0" collapsed="false">
      <c r="A32" s="0" t="n">
        <v>780</v>
      </c>
      <c r="B32" s="8" t="n">
        <v>780</v>
      </c>
      <c r="C32" s="8" t="n">
        <v>0</v>
      </c>
      <c r="D32" s="8" t="n">
        <v>0</v>
      </c>
      <c r="E32" s="8" t="n">
        <v>780</v>
      </c>
      <c r="F32" s="8" t="n">
        <v>780</v>
      </c>
      <c r="G32" s="8" t="n">
        <v>0</v>
      </c>
      <c r="H32" s="8" t="n">
        <v>100</v>
      </c>
      <c r="I32" s="8" t="n">
        <v>90</v>
      </c>
      <c r="J32" s="8" t="n">
        <v>100</v>
      </c>
      <c r="K32" s="9" t="n">
        <v>1.3979</v>
      </c>
      <c r="L32" s="9" t="n">
        <v>1.3979</v>
      </c>
      <c r="M32" s="10" t="n">
        <f aca="false">((ref_diam+offset_diam)/2)/(12*3.281)</f>
        <v>0.761962816214569</v>
      </c>
      <c r="N32" s="8"/>
      <c r="O32" s="8" t="n">
        <f aca="false">(J32-M32-surface_margin)/(scaling_factor*(SQRT(K32^2+L32^2+sigma_pa^2)))</f>
        <v>13.862450532084</v>
      </c>
    </row>
    <row r="33" customFormat="false" ht="15" hidden="false" customHeight="false" outlineLevel="0" collapsed="false">
      <c r="A33" s="0" t="n">
        <v>810</v>
      </c>
      <c r="B33" s="8" t="n">
        <v>810</v>
      </c>
      <c r="C33" s="8" t="n">
        <v>0</v>
      </c>
      <c r="D33" s="8" t="n">
        <v>0</v>
      </c>
      <c r="E33" s="8" t="n">
        <v>810</v>
      </c>
      <c r="F33" s="8" t="n">
        <v>810</v>
      </c>
      <c r="G33" s="8" t="n">
        <v>0</v>
      </c>
      <c r="H33" s="8" t="n">
        <v>100</v>
      </c>
      <c r="I33" s="8" t="n">
        <v>90</v>
      </c>
      <c r="J33" s="8" t="n">
        <v>100</v>
      </c>
      <c r="K33" s="9" t="n">
        <v>1.4517</v>
      </c>
      <c r="L33" s="9" t="n">
        <v>1.4517</v>
      </c>
      <c r="M33" s="10" t="n">
        <f aca="false">((ref_diam+offset_diam)/2)/(12*3.281)</f>
        <v>0.761962816214569</v>
      </c>
      <c r="N33" s="8"/>
      <c r="O33" s="8" t="n">
        <f aca="false">(J33-M33-surface_margin)/(scaling_factor*(SQRT(K33^2+L33^2+sigma_pa^2)))</f>
        <v>13.3779953880467</v>
      </c>
    </row>
    <row r="34" customFormat="false" ht="15" hidden="false" customHeight="false" outlineLevel="0" collapsed="false">
      <c r="A34" s="0" t="n">
        <v>840</v>
      </c>
      <c r="B34" s="8" t="n">
        <v>840</v>
      </c>
      <c r="C34" s="8" t="n">
        <v>0</v>
      </c>
      <c r="D34" s="8" t="n">
        <v>0</v>
      </c>
      <c r="E34" s="8" t="n">
        <v>840</v>
      </c>
      <c r="F34" s="8" t="n">
        <v>840</v>
      </c>
      <c r="G34" s="8" t="n">
        <v>0</v>
      </c>
      <c r="H34" s="8" t="n">
        <v>100</v>
      </c>
      <c r="I34" s="8" t="n">
        <v>90</v>
      </c>
      <c r="J34" s="8" t="n">
        <v>100</v>
      </c>
      <c r="K34" s="9" t="n">
        <v>1.5055</v>
      </c>
      <c r="L34" s="9" t="n">
        <v>1.5055</v>
      </c>
      <c r="M34" s="10" t="n">
        <f aca="false">((ref_diam+offset_diam)/2)/(12*3.281)</f>
        <v>0.761962816214569</v>
      </c>
      <c r="N34" s="8"/>
      <c r="O34" s="8" t="n">
        <f aca="false">(J34-M34-surface_margin)/(scaling_factor*(SQRT(K34^2+L34^2+sigma_pa^2)))</f>
        <v>12.9253499035064</v>
      </c>
    </row>
    <row r="35" customFormat="false" ht="15" hidden="false" customHeight="false" outlineLevel="0" collapsed="false">
      <c r="A35" s="0" t="n">
        <v>870</v>
      </c>
      <c r="B35" s="8" t="n">
        <v>870</v>
      </c>
      <c r="C35" s="8" t="n">
        <v>0</v>
      </c>
      <c r="D35" s="8" t="n">
        <v>0</v>
      </c>
      <c r="E35" s="8" t="n">
        <v>870</v>
      </c>
      <c r="F35" s="8" t="n">
        <v>870</v>
      </c>
      <c r="G35" s="8" t="n">
        <v>0</v>
      </c>
      <c r="H35" s="8" t="n">
        <v>100</v>
      </c>
      <c r="I35" s="8" t="n">
        <v>90</v>
      </c>
      <c r="J35" s="8" t="n">
        <v>100</v>
      </c>
      <c r="K35" s="9" t="n">
        <v>1.5593</v>
      </c>
      <c r="L35" s="9" t="n">
        <v>1.5593</v>
      </c>
      <c r="M35" s="10" t="n">
        <f aca="false">((ref_diam+offset_diam)/2)/(12*3.281)</f>
        <v>0.761962816214569</v>
      </c>
      <c r="N35" s="8"/>
      <c r="O35" s="8" t="n">
        <f aca="false">(J35-M35-surface_margin)/(scaling_factor*(SQRT(K35^2+L35^2+sigma_pa^2)))</f>
        <v>12.501566716229</v>
      </c>
    </row>
    <row r="36" customFormat="false" ht="15" hidden="false" customHeight="false" outlineLevel="0" collapsed="false">
      <c r="A36" s="0" t="n">
        <v>900</v>
      </c>
      <c r="B36" s="8" t="n">
        <v>900</v>
      </c>
      <c r="C36" s="8" t="n">
        <v>0</v>
      </c>
      <c r="D36" s="8" t="n">
        <v>0</v>
      </c>
      <c r="E36" s="8" t="n">
        <v>900</v>
      </c>
      <c r="F36" s="8" t="n">
        <v>900</v>
      </c>
      <c r="G36" s="8" t="n">
        <v>0</v>
      </c>
      <c r="H36" s="8" t="n">
        <v>100</v>
      </c>
      <c r="I36" s="8" t="n">
        <v>90</v>
      </c>
      <c r="J36" s="8" t="n">
        <v>100</v>
      </c>
      <c r="K36" s="9" t="n">
        <v>1.613</v>
      </c>
      <c r="L36" s="9" t="n">
        <v>1.613</v>
      </c>
      <c r="M36" s="10" t="n">
        <f aca="false">((ref_diam+offset_diam)/2)/(12*3.281)</f>
        <v>0.761962816214569</v>
      </c>
      <c r="N36" s="8"/>
      <c r="O36" s="8" t="n">
        <f aca="false">(J36-M36-surface_margin)/(scaling_factor*(SQRT(K36^2+L36^2+sigma_pa^2)))</f>
        <v>12.1047569592835</v>
      </c>
    </row>
    <row r="37" customFormat="false" ht="15" hidden="false" customHeight="false" outlineLevel="0" collapsed="false">
      <c r="A37" s="0" t="n">
        <v>930</v>
      </c>
      <c r="B37" s="8" t="n">
        <v>930</v>
      </c>
      <c r="C37" s="8" t="n">
        <v>0</v>
      </c>
      <c r="D37" s="8" t="n">
        <v>0</v>
      </c>
      <c r="E37" s="8" t="n">
        <v>930</v>
      </c>
      <c r="F37" s="8" t="n">
        <v>930</v>
      </c>
      <c r="G37" s="8" t="n">
        <v>0</v>
      </c>
      <c r="H37" s="8" t="n">
        <v>100</v>
      </c>
      <c r="I37" s="8" t="n">
        <v>90</v>
      </c>
      <c r="J37" s="8" t="n">
        <v>100</v>
      </c>
      <c r="K37" s="9" t="n">
        <v>1.6668</v>
      </c>
      <c r="L37" s="9" t="n">
        <v>1.6668</v>
      </c>
      <c r="M37" s="10" t="n">
        <f aca="false">((ref_diam+offset_diam)/2)/(12*3.281)</f>
        <v>0.761962816214569</v>
      </c>
      <c r="N37" s="8"/>
      <c r="O37" s="8" t="n">
        <f aca="false">(J37-M37-surface_margin)/(scaling_factor*(SQRT(K37^2+L37^2+sigma_pa^2)))</f>
        <v>11.7311370089578</v>
      </c>
    </row>
    <row r="38" customFormat="false" ht="15" hidden="false" customHeight="false" outlineLevel="0" collapsed="false">
      <c r="A38" s="0" t="n">
        <v>960</v>
      </c>
      <c r="B38" s="8" t="n">
        <v>960</v>
      </c>
      <c r="C38" s="8" t="n">
        <v>0</v>
      </c>
      <c r="D38" s="8" t="n">
        <v>0</v>
      </c>
      <c r="E38" s="8" t="n">
        <v>960</v>
      </c>
      <c r="F38" s="8" t="n">
        <v>960</v>
      </c>
      <c r="G38" s="8" t="n">
        <v>0</v>
      </c>
      <c r="H38" s="8" t="n">
        <v>100</v>
      </c>
      <c r="I38" s="8" t="n">
        <v>90</v>
      </c>
      <c r="J38" s="8" t="n">
        <v>100</v>
      </c>
      <c r="K38" s="9" t="n">
        <v>1.7206</v>
      </c>
      <c r="L38" s="9" t="n">
        <v>1.7206</v>
      </c>
      <c r="M38" s="10" t="n">
        <f aca="false">((ref_diam+offset_diam)/2)/(12*3.281)</f>
        <v>0.761962816214569</v>
      </c>
      <c r="N38" s="8"/>
      <c r="O38" s="8" t="n">
        <f aca="false">(J38-M38-surface_margin)/(scaling_factor*(SQRT(K38^2+L38^2+sigma_pa^2)))</f>
        <v>11.3794161723211</v>
      </c>
    </row>
    <row r="39" customFormat="false" ht="15" hidden="false" customHeight="false" outlineLevel="0" collapsed="false">
      <c r="A39" s="0" t="n">
        <v>990</v>
      </c>
      <c r="B39" s="8" t="n">
        <v>990</v>
      </c>
      <c r="C39" s="8" t="n">
        <v>0</v>
      </c>
      <c r="D39" s="8" t="n">
        <v>0</v>
      </c>
      <c r="E39" s="8" t="n">
        <v>990</v>
      </c>
      <c r="F39" s="8" t="n">
        <v>990</v>
      </c>
      <c r="G39" s="8" t="n">
        <v>0</v>
      </c>
      <c r="H39" s="8" t="n">
        <v>100</v>
      </c>
      <c r="I39" s="8" t="n">
        <v>90</v>
      </c>
      <c r="J39" s="8" t="n">
        <v>100</v>
      </c>
      <c r="K39" s="9" t="n">
        <v>1.7743</v>
      </c>
      <c r="L39" s="9" t="n">
        <v>1.7743</v>
      </c>
      <c r="M39" s="10" t="n">
        <f aca="false">((ref_diam+offset_diam)/2)/(12*3.281)</f>
        <v>0.761962816214569</v>
      </c>
      <c r="N39" s="8"/>
      <c r="O39" s="8" t="n">
        <f aca="false">(J39-M39-surface_margin)/(scaling_factor*(SQRT(K39^2+L39^2+sigma_pa^2)))</f>
        <v>11.0483627450529</v>
      </c>
    </row>
    <row r="40" customFormat="false" ht="15" hidden="false" customHeight="false" outlineLevel="0" collapsed="false">
      <c r="A40" s="0" t="n">
        <v>1020</v>
      </c>
      <c r="B40" s="8" t="n">
        <v>1020</v>
      </c>
      <c r="C40" s="8" t="n">
        <v>-0.35</v>
      </c>
      <c r="D40" s="8" t="n">
        <v>0</v>
      </c>
      <c r="E40" s="8" t="n">
        <v>1020</v>
      </c>
      <c r="F40" s="8" t="n">
        <v>1020</v>
      </c>
      <c r="G40" s="8" t="n">
        <v>-0.35</v>
      </c>
      <c r="H40" s="8" t="n">
        <v>100</v>
      </c>
      <c r="I40" s="8" t="n">
        <v>90</v>
      </c>
      <c r="J40" s="8" t="n">
        <v>100</v>
      </c>
      <c r="K40" s="9" t="n">
        <v>1.8253</v>
      </c>
      <c r="L40" s="9" t="n">
        <v>1.8253</v>
      </c>
      <c r="M40" s="10" t="n">
        <f aca="false">((ref_diam+offset_diam)/2)/(12*3.281)</f>
        <v>0.761962816214569</v>
      </c>
      <c r="N40" s="8"/>
      <c r="O40" s="8" t="n">
        <f aca="false">(J40-M40-surface_margin)/(scaling_factor*(SQRT(K40^2+L40^2+sigma_pa^2)))</f>
        <v>10.7509821594628</v>
      </c>
    </row>
    <row r="41" customFormat="false" ht="15" hidden="false" customHeight="false" outlineLevel="0" collapsed="false">
      <c r="A41" s="0" t="n">
        <v>1050</v>
      </c>
      <c r="B41" s="8" t="n">
        <v>1049.97</v>
      </c>
      <c r="C41" s="8" t="n">
        <v>-1.57</v>
      </c>
      <c r="D41" s="8" t="n">
        <v>0</v>
      </c>
      <c r="E41" s="8" t="n">
        <v>1050</v>
      </c>
      <c r="F41" s="8" t="n">
        <v>1049.97</v>
      </c>
      <c r="G41" s="8" t="n">
        <v>-1.57</v>
      </c>
      <c r="H41" s="8" t="n">
        <v>100</v>
      </c>
      <c r="I41" s="8" t="n">
        <v>90</v>
      </c>
      <c r="J41" s="8" t="n">
        <v>100</v>
      </c>
      <c r="K41" s="9" t="n">
        <v>1.8735</v>
      </c>
      <c r="L41" s="9" t="n">
        <v>1.8735</v>
      </c>
      <c r="M41" s="10" t="n">
        <f aca="false">((ref_diam+offset_diam)/2)/(12*3.281)</f>
        <v>0.761962816214569</v>
      </c>
      <c r="N41" s="8"/>
      <c r="O41" s="8" t="n">
        <f aca="false">(J41-M41-surface_margin)/(scaling_factor*(SQRT(K41^2+L41^2+sigma_pa^2)))</f>
        <v>10.4840215753903</v>
      </c>
    </row>
    <row r="42" customFormat="false" ht="15" hidden="false" customHeight="false" outlineLevel="0" collapsed="false">
      <c r="A42" s="0" t="n">
        <v>1080</v>
      </c>
      <c r="B42" s="8" t="n">
        <v>1079.88</v>
      </c>
      <c r="C42" s="8" t="n">
        <v>-3.83</v>
      </c>
      <c r="D42" s="8" t="n">
        <v>0</v>
      </c>
      <c r="E42" s="8" t="n">
        <v>1080</v>
      </c>
      <c r="F42" s="8" t="n">
        <v>1079.88</v>
      </c>
      <c r="G42" s="8" t="n">
        <v>-3.83</v>
      </c>
      <c r="H42" s="8" t="n">
        <v>100</v>
      </c>
      <c r="I42" s="8" t="n">
        <v>90</v>
      </c>
      <c r="J42" s="8" t="n">
        <v>100</v>
      </c>
      <c r="K42" s="9" t="n">
        <v>1.922</v>
      </c>
      <c r="L42" s="9" t="n">
        <v>1.922</v>
      </c>
      <c r="M42" s="10" t="n">
        <f aca="false">((ref_diam+offset_diam)/2)/(12*3.281)</f>
        <v>0.761962816214569</v>
      </c>
      <c r="N42" s="8"/>
      <c r="O42" s="8" t="n">
        <f aca="false">(J42-M42-surface_margin)/(scaling_factor*(SQRT(K42^2+L42^2+sigma_pa^2)))</f>
        <v>10.2282337053583</v>
      </c>
    </row>
    <row r="43" customFormat="false" ht="15" hidden="false" customHeight="false" outlineLevel="0" collapsed="false">
      <c r="A43" s="0" t="n">
        <v>1110</v>
      </c>
      <c r="B43" s="8" t="n">
        <v>1109.7</v>
      </c>
      <c r="C43" s="8" t="n">
        <v>-7.14</v>
      </c>
      <c r="D43" s="8" t="n">
        <v>0</v>
      </c>
      <c r="E43" s="8" t="n">
        <v>1110</v>
      </c>
      <c r="F43" s="8" t="n">
        <v>1109.7</v>
      </c>
      <c r="G43" s="8" t="n">
        <v>-7.14</v>
      </c>
      <c r="H43" s="8" t="n">
        <v>100</v>
      </c>
      <c r="I43" s="8" t="n">
        <v>90</v>
      </c>
      <c r="J43" s="8" t="n">
        <v>100</v>
      </c>
      <c r="K43" s="9" t="n">
        <v>1.9709</v>
      </c>
      <c r="L43" s="9" t="n">
        <v>1.9709</v>
      </c>
      <c r="M43" s="10" t="n">
        <f aca="false">((ref_diam+offset_diam)/2)/(12*3.281)</f>
        <v>0.761962816214569</v>
      </c>
      <c r="N43" s="8"/>
      <c r="O43" s="8" t="n">
        <f aca="false">(J43-M43-surface_margin)/(scaling_factor*(SQRT(K43^2+L43^2+sigma_pa^2)))</f>
        <v>9.98247014069654</v>
      </c>
    </row>
    <row r="44" customFormat="false" ht="15" hidden="false" customHeight="false" outlineLevel="0" collapsed="false">
      <c r="A44" s="0" t="n">
        <v>1140</v>
      </c>
      <c r="B44" s="8" t="n">
        <v>1139.38</v>
      </c>
      <c r="C44" s="8" t="n">
        <v>-11.49</v>
      </c>
      <c r="D44" s="8" t="n">
        <v>0</v>
      </c>
      <c r="E44" s="8" t="n">
        <v>1140</v>
      </c>
      <c r="F44" s="8" t="n">
        <v>1139.38</v>
      </c>
      <c r="G44" s="8" t="n">
        <v>-11.49</v>
      </c>
      <c r="H44" s="8" t="n">
        <v>100</v>
      </c>
      <c r="I44" s="8" t="n">
        <v>90</v>
      </c>
      <c r="J44" s="8" t="n">
        <v>100</v>
      </c>
      <c r="K44" s="9" t="n">
        <v>2.0207</v>
      </c>
      <c r="L44" s="9" t="n">
        <v>2.0207</v>
      </c>
      <c r="M44" s="10" t="n">
        <f aca="false">((ref_diam+offset_diam)/2)/(12*3.281)</f>
        <v>0.761962816214569</v>
      </c>
      <c r="N44" s="8"/>
      <c r="O44" s="8" t="n">
        <f aca="false">(J44-M44-surface_margin)/(scaling_factor*(SQRT(K44^2+L44^2+sigma_pa^2)))</f>
        <v>9.74385005027359</v>
      </c>
    </row>
    <row r="45" customFormat="false" ht="15" hidden="false" customHeight="false" outlineLevel="0" collapsed="false">
      <c r="A45" s="0" t="n">
        <v>1170</v>
      </c>
      <c r="B45" s="8" t="n">
        <v>1168.89</v>
      </c>
      <c r="C45" s="8" t="n">
        <v>-16.87</v>
      </c>
      <c r="D45" s="8" t="n">
        <v>0</v>
      </c>
      <c r="E45" s="8" t="n">
        <v>1170</v>
      </c>
      <c r="F45" s="8" t="n">
        <v>1168.89</v>
      </c>
      <c r="G45" s="8" t="n">
        <v>-16.87</v>
      </c>
      <c r="H45" s="8" t="n">
        <v>100</v>
      </c>
      <c r="I45" s="8" t="n">
        <v>90</v>
      </c>
      <c r="J45" s="8" t="n">
        <v>100</v>
      </c>
      <c r="K45" s="9" t="n">
        <v>2.0717</v>
      </c>
      <c r="L45" s="9" t="n">
        <v>2.0717</v>
      </c>
      <c r="M45" s="10" t="n">
        <f aca="false">((ref_diam+offset_diam)/2)/(12*3.281)</f>
        <v>0.761962816214569</v>
      </c>
      <c r="N45" s="8"/>
      <c r="O45" s="8" t="n">
        <f aca="false">(J45-M45-surface_margin)/(scaling_factor*(SQRT(K45^2+L45^2+sigma_pa^2)))</f>
        <v>9.51085267392658</v>
      </c>
    </row>
    <row r="46" customFormat="false" ht="15" hidden="false" customHeight="false" outlineLevel="0" collapsed="false">
      <c r="A46" s="0" t="n">
        <v>1200</v>
      </c>
      <c r="B46" s="8" t="n">
        <v>1198.2</v>
      </c>
      <c r="C46" s="8" t="n">
        <v>-23.27</v>
      </c>
      <c r="D46" s="8" t="n">
        <v>0</v>
      </c>
      <c r="E46" s="8" t="n">
        <v>1200</v>
      </c>
      <c r="F46" s="8" t="n">
        <v>1198.2</v>
      </c>
      <c r="G46" s="8" t="n">
        <v>-23.27</v>
      </c>
      <c r="H46" s="8" t="n">
        <v>100</v>
      </c>
      <c r="I46" s="8" t="n">
        <v>90</v>
      </c>
      <c r="J46" s="8" t="n">
        <v>100</v>
      </c>
      <c r="K46" s="9" t="n">
        <v>2.1247</v>
      </c>
      <c r="L46" s="9" t="n">
        <v>2.1247</v>
      </c>
      <c r="M46" s="10" t="n">
        <f aca="false">((ref_diam+offset_diam)/2)/(12*3.281)</f>
        <v>0.761962816214569</v>
      </c>
      <c r="N46" s="8"/>
      <c r="O46" s="8" t="n">
        <f aca="false">(J46-M46-surface_margin)/(scaling_factor*(SQRT(K46^2+L46^2+sigma_pa^2)))</f>
        <v>9.28007903596998</v>
      </c>
    </row>
    <row r="47" customFormat="false" ht="15" hidden="false" customHeight="false" outlineLevel="0" collapsed="false">
      <c r="A47" s="0" t="n">
        <v>1230</v>
      </c>
      <c r="B47" s="8" t="n">
        <v>1227.27</v>
      </c>
      <c r="C47" s="8" t="n">
        <v>-30.7</v>
      </c>
      <c r="D47" s="8" t="n">
        <v>0</v>
      </c>
      <c r="E47" s="8" t="n">
        <v>1230</v>
      </c>
      <c r="F47" s="8" t="n">
        <v>1227.27</v>
      </c>
      <c r="G47" s="8" t="n">
        <v>-30.7</v>
      </c>
      <c r="H47" s="8" t="n">
        <v>100</v>
      </c>
      <c r="I47" s="8" t="n">
        <v>90</v>
      </c>
      <c r="J47" s="8" t="n">
        <v>100</v>
      </c>
      <c r="K47" s="9" t="n">
        <v>2.18</v>
      </c>
      <c r="L47" s="9" t="n">
        <v>2.18</v>
      </c>
      <c r="M47" s="10" t="n">
        <f aca="false">((ref_diam+offset_diam)/2)/(12*3.281)</f>
        <v>0.761962816214569</v>
      </c>
      <c r="N47" s="8"/>
      <c r="O47" s="8" t="n">
        <f aca="false">(J47-M47-surface_margin)/(scaling_factor*(SQRT(K47^2+L47^2+sigma_pa^2)))</f>
        <v>9.05078109546414</v>
      </c>
    </row>
    <row r="48" customFormat="false" ht="15" hidden="false" customHeight="false" outlineLevel="0" collapsed="false">
      <c r="A48" s="0" t="n">
        <v>1260</v>
      </c>
      <c r="B48" s="8" t="n">
        <v>1256.05</v>
      </c>
      <c r="C48" s="8" t="n">
        <v>-39.13</v>
      </c>
      <c r="D48" s="8" t="n">
        <v>0</v>
      </c>
      <c r="E48" s="8" t="n">
        <v>1260</v>
      </c>
      <c r="F48" s="8" t="n">
        <v>1256.05</v>
      </c>
      <c r="G48" s="8" t="n">
        <v>-39.13</v>
      </c>
      <c r="H48" s="8" t="n">
        <v>100</v>
      </c>
      <c r="I48" s="8" t="n">
        <v>90</v>
      </c>
      <c r="J48" s="8" t="n">
        <v>100</v>
      </c>
      <c r="K48" s="9" t="n">
        <v>2.2385</v>
      </c>
      <c r="L48" s="9" t="n">
        <v>2.2385</v>
      </c>
      <c r="M48" s="10" t="n">
        <f aca="false">((ref_diam+offset_diam)/2)/(12*3.281)</f>
        <v>0.761962816214569</v>
      </c>
      <c r="N48" s="8"/>
      <c r="O48" s="8" t="n">
        <f aca="false">(J48-M48-surface_margin)/(scaling_factor*(SQRT(K48^2+L48^2+sigma_pa^2)))</f>
        <v>8.82008395354783</v>
      </c>
    </row>
    <row r="49" customFormat="false" ht="15" hidden="false" customHeight="false" outlineLevel="0" collapsed="false">
      <c r="A49" s="0" t="n">
        <v>1290</v>
      </c>
      <c r="B49" s="8" t="n">
        <v>1284.53</v>
      </c>
      <c r="C49" s="8" t="n">
        <v>-48.57</v>
      </c>
      <c r="D49" s="8" t="n">
        <v>0</v>
      </c>
      <c r="E49" s="8" t="n">
        <v>1290</v>
      </c>
      <c r="F49" s="8" t="n">
        <v>1284.53</v>
      </c>
      <c r="G49" s="8" t="n">
        <v>-48.57</v>
      </c>
      <c r="H49" s="8" t="n">
        <v>100</v>
      </c>
      <c r="I49" s="8" t="n">
        <v>90</v>
      </c>
      <c r="J49" s="8" t="n">
        <v>100</v>
      </c>
      <c r="K49" s="9" t="n">
        <v>2.3007</v>
      </c>
      <c r="L49" s="9" t="n">
        <v>2.3007</v>
      </c>
      <c r="M49" s="10" t="n">
        <f aca="false">((ref_diam+offset_diam)/2)/(12*3.281)</f>
        <v>0.761962816214569</v>
      </c>
      <c r="N49" s="8"/>
      <c r="O49" s="8" t="n">
        <f aca="false">(J49-M49-surface_margin)/(scaling_factor*(SQRT(K49^2+L49^2+sigma_pa^2)))</f>
        <v>8.58720658299738</v>
      </c>
    </row>
    <row r="50" customFormat="false" ht="15" hidden="false" customHeight="false" outlineLevel="0" collapsed="false">
      <c r="A50" s="0" t="n">
        <v>1320</v>
      </c>
      <c r="B50" s="8" t="n">
        <v>1312.66</v>
      </c>
      <c r="C50" s="8" t="n">
        <v>-58.99</v>
      </c>
      <c r="D50" s="8" t="n">
        <v>0</v>
      </c>
      <c r="E50" s="8" t="n">
        <v>1320</v>
      </c>
      <c r="F50" s="8" t="n">
        <v>1312.66</v>
      </c>
      <c r="G50" s="8" t="n">
        <v>-58.99</v>
      </c>
      <c r="H50" s="8" t="n">
        <v>100</v>
      </c>
      <c r="I50" s="8" t="n">
        <v>90</v>
      </c>
      <c r="J50" s="8" t="n">
        <v>100</v>
      </c>
      <c r="K50" s="9" t="n">
        <v>2.3674</v>
      </c>
      <c r="L50" s="9" t="n">
        <v>2.3674</v>
      </c>
      <c r="M50" s="10" t="n">
        <f aca="false">((ref_diam+offset_diam)/2)/(12*3.281)</f>
        <v>0.761962816214569</v>
      </c>
      <c r="N50" s="8"/>
      <c r="O50" s="8" t="n">
        <f aca="false">(J50-M50-surface_margin)/(scaling_factor*(SQRT(K50^2+L50^2+sigma_pa^2)))</f>
        <v>8.35062054374007</v>
      </c>
    </row>
    <row r="51" customFormat="false" ht="15" hidden="false" customHeight="false" outlineLevel="0" collapsed="false">
      <c r="A51" s="0" t="n">
        <v>1350</v>
      </c>
      <c r="B51" s="8" t="n">
        <v>1340.41</v>
      </c>
      <c r="C51" s="8" t="n">
        <v>-70.38</v>
      </c>
      <c r="D51" s="8" t="n">
        <v>0</v>
      </c>
      <c r="E51" s="8" t="n">
        <v>1350</v>
      </c>
      <c r="F51" s="8" t="n">
        <v>1340.41</v>
      </c>
      <c r="G51" s="8" t="n">
        <v>-70.38</v>
      </c>
      <c r="H51" s="8" t="n">
        <v>100</v>
      </c>
      <c r="I51" s="8" t="n">
        <v>90</v>
      </c>
      <c r="J51" s="8" t="n">
        <v>100</v>
      </c>
      <c r="K51" s="9" t="n">
        <v>2.4392</v>
      </c>
      <c r="L51" s="9" t="n">
        <v>2.4392</v>
      </c>
      <c r="M51" s="10" t="n">
        <f aca="false">((ref_diam+offset_diam)/2)/(12*3.281)</f>
        <v>0.761962816214569</v>
      </c>
      <c r="N51" s="8"/>
      <c r="O51" s="8" t="n">
        <f aca="false">(J51-M51-surface_margin)/(scaling_factor*(SQRT(K51^2+L51^2+sigma_pa^2)))</f>
        <v>8.10994577803304</v>
      </c>
    </row>
    <row r="52" customFormat="false" ht="15" hidden="false" customHeight="false" outlineLevel="0" collapsed="false">
      <c r="A52" s="0" t="n">
        <v>1380</v>
      </c>
      <c r="B52" s="8" t="n">
        <v>1367.74</v>
      </c>
      <c r="C52" s="8" t="n">
        <v>-82.74</v>
      </c>
      <c r="D52" s="8" t="n">
        <v>0</v>
      </c>
      <c r="E52" s="8" t="n">
        <v>1380</v>
      </c>
      <c r="F52" s="8" t="n">
        <v>1367.74</v>
      </c>
      <c r="G52" s="8" t="n">
        <v>-82.74</v>
      </c>
      <c r="H52" s="8" t="n">
        <v>100</v>
      </c>
      <c r="I52" s="8" t="n">
        <v>90</v>
      </c>
      <c r="J52" s="8" t="n">
        <v>100</v>
      </c>
      <c r="K52" s="9" t="n">
        <v>2.5167</v>
      </c>
      <c r="L52" s="9" t="n">
        <v>2.5167</v>
      </c>
      <c r="M52" s="10" t="n">
        <f aca="false">((ref_diam+offset_diam)/2)/(12*3.281)</f>
        <v>0.761962816214569</v>
      </c>
      <c r="N52" s="8"/>
      <c r="O52" s="8" t="n">
        <f aca="false">(J52-M52-surface_margin)/(scaling_factor*(SQRT(K52^2+L52^2+sigma_pa^2)))</f>
        <v>7.86511431909333</v>
      </c>
    </row>
    <row r="53" customFormat="false" ht="15" hidden="false" customHeight="false" outlineLevel="0" collapsed="false">
      <c r="A53" s="0" t="n">
        <v>1410</v>
      </c>
      <c r="B53" s="8" t="n">
        <v>1394.63</v>
      </c>
      <c r="C53" s="8" t="n">
        <v>-96.05</v>
      </c>
      <c r="D53" s="8" t="n">
        <v>0</v>
      </c>
      <c r="E53" s="8" t="n">
        <v>1410</v>
      </c>
      <c r="F53" s="8" t="n">
        <v>1394.63</v>
      </c>
      <c r="G53" s="8" t="n">
        <v>-96.05</v>
      </c>
      <c r="H53" s="8" t="n">
        <v>100</v>
      </c>
      <c r="I53" s="8" t="n">
        <v>90</v>
      </c>
      <c r="J53" s="8" t="n">
        <v>100</v>
      </c>
      <c r="K53" s="9" t="n">
        <v>2.6006</v>
      </c>
      <c r="L53" s="9" t="n">
        <v>2.6006</v>
      </c>
      <c r="M53" s="10" t="n">
        <f aca="false">((ref_diam+offset_diam)/2)/(12*3.281)</f>
        <v>0.761962816214569</v>
      </c>
      <c r="N53" s="8"/>
      <c r="O53" s="8" t="n">
        <f aca="false">(J53-M53-surface_margin)/(scaling_factor*(SQRT(K53^2+L53^2+sigma_pa^2)))</f>
        <v>7.61605171638354</v>
      </c>
    </row>
    <row r="54" customFormat="false" ht="15" hidden="false" customHeight="false" outlineLevel="0" collapsed="false">
      <c r="A54" s="0" t="n">
        <v>1440</v>
      </c>
      <c r="B54" s="8" t="n">
        <v>1421.03</v>
      </c>
      <c r="C54" s="8" t="n">
        <v>-110.29</v>
      </c>
      <c r="D54" s="8" t="n">
        <v>0</v>
      </c>
      <c r="E54" s="8" t="n">
        <v>1440</v>
      </c>
      <c r="F54" s="8" t="n">
        <v>1421.03</v>
      </c>
      <c r="G54" s="8" t="n">
        <v>-110.29</v>
      </c>
      <c r="H54" s="8" t="n">
        <v>100</v>
      </c>
      <c r="I54" s="8" t="n">
        <v>90</v>
      </c>
      <c r="J54" s="8" t="n">
        <v>100</v>
      </c>
      <c r="K54" s="9" t="n">
        <v>2.6915</v>
      </c>
      <c r="L54" s="9" t="n">
        <v>2.6915</v>
      </c>
      <c r="M54" s="10" t="n">
        <f aca="false">((ref_diam+offset_diam)/2)/(12*3.281)</f>
        <v>0.761962816214569</v>
      </c>
      <c r="N54" s="8"/>
      <c r="O54" s="8" t="n">
        <f aca="false">(J54-M54-surface_margin)/(scaling_factor*(SQRT(K54^2+L54^2+sigma_pa^2)))</f>
        <v>7.36327285398494</v>
      </c>
    </row>
    <row r="55" customFormat="false" ht="15" hidden="false" customHeight="false" outlineLevel="0" collapsed="false">
      <c r="A55" s="0" t="n">
        <v>1470</v>
      </c>
      <c r="B55" s="8" t="n">
        <v>1446.93</v>
      </c>
      <c r="C55" s="8" t="n">
        <v>-125.43</v>
      </c>
      <c r="D55" s="8" t="n">
        <v>0</v>
      </c>
      <c r="E55" s="8" t="n">
        <v>1470</v>
      </c>
      <c r="F55" s="8" t="n">
        <v>1446.93</v>
      </c>
      <c r="G55" s="8" t="n">
        <v>-125.43</v>
      </c>
      <c r="H55" s="8" t="n">
        <v>100</v>
      </c>
      <c r="I55" s="8" t="n">
        <v>90</v>
      </c>
      <c r="J55" s="8" t="n">
        <v>100</v>
      </c>
      <c r="K55" s="9" t="n">
        <v>2.7897</v>
      </c>
      <c r="L55" s="9" t="n">
        <v>2.7897</v>
      </c>
      <c r="M55" s="10" t="n">
        <f aca="false">((ref_diam+offset_diam)/2)/(12*3.281)</f>
        <v>0.761962816214569</v>
      </c>
      <c r="N55" s="8"/>
      <c r="O55" s="8" t="n">
        <f aca="false">(J55-M55-surface_margin)/(scaling_factor*(SQRT(K55^2+L55^2+sigma_pa^2)))</f>
        <v>7.1082497327338</v>
      </c>
    </row>
    <row r="56" customFormat="false" ht="15" hidden="false" customHeight="false" outlineLevel="0" collapsed="false">
      <c r="A56" s="0" t="n">
        <v>1500</v>
      </c>
      <c r="B56" s="8" t="n">
        <v>1472.28</v>
      </c>
      <c r="C56" s="8" t="n">
        <v>-141.48</v>
      </c>
      <c r="D56" s="8" t="n">
        <v>0</v>
      </c>
      <c r="E56" s="8" t="n">
        <v>1500</v>
      </c>
      <c r="F56" s="8" t="n">
        <v>1472.28</v>
      </c>
      <c r="G56" s="8" t="n">
        <v>-141.48</v>
      </c>
      <c r="H56" s="8" t="n">
        <v>100</v>
      </c>
      <c r="I56" s="8" t="n">
        <v>90</v>
      </c>
      <c r="J56" s="8" t="n">
        <v>100</v>
      </c>
      <c r="K56" s="9" t="n">
        <v>2.8958</v>
      </c>
      <c r="L56" s="9" t="n">
        <v>2.8958</v>
      </c>
      <c r="M56" s="10" t="n">
        <f aca="false">((ref_diam+offset_diam)/2)/(12*3.281)</f>
        <v>0.761962816214569</v>
      </c>
      <c r="N56" s="8"/>
      <c r="O56" s="8" t="n">
        <f aca="false">(J56-M56-surface_margin)/(scaling_factor*(SQRT(K56^2+L56^2+sigma_pa^2)))</f>
        <v>6.8517054996138</v>
      </c>
    </row>
    <row r="57" customFormat="false" ht="15" hidden="false" customHeight="false" outlineLevel="0" collapsed="false">
      <c r="A57" s="0" t="n">
        <v>1530</v>
      </c>
      <c r="B57" s="8" t="n">
        <v>1497.05</v>
      </c>
      <c r="C57" s="8" t="n">
        <v>-158.39</v>
      </c>
      <c r="D57" s="8" t="n">
        <v>0</v>
      </c>
      <c r="E57" s="8" t="n">
        <v>1530</v>
      </c>
      <c r="F57" s="8" t="n">
        <v>1497.05</v>
      </c>
      <c r="G57" s="8" t="n">
        <v>-158.39</v>
      </c>
      <c r="H57" s="8" t="n">
        <v>100</v>
      </c>
      <c r="I57" s="8" t="n">
        <v>90</v>
      </c>
      <c r="J57" s="8" t="n">
        <v>100</v>
      </c>
      <c r="K57" s="9" t="n">
        <v>3.0099</v>
      </c>
      <c r="L57" s="9" t="n">
        <v>3.0099</v>
      </c>
      <c r="M57" s="10" t="n">
        <f aca="false">((ref_diam+offset_diam)/2)/(12*3.281)</f>
        <v>0.761962816214569</v>
      </c>
      <c r="N57" s="8"/>
      <c r="O57" s="8" t="n">
        <f aca="false">(J57-M57-surface_margin)/(scaling_factor*(SQRT(K57^2+L57^2+sigma_pa^2)))</f>
        <v>6.59557306603702</v>
      </c>
    </row>
    <row r="58" customFormat="false" ht="15" hidden="false" customHeight="false" outlineLevel="0" collapsed="false">
      <c r="A58" s="0" t="n">
        <v>1560</v>
      </c>
      <c r="B58" s="8" t="n">
        <v>1521.22</v>
      </c>
      <c r="C58" s="8" t="n">
        <v>-176.17</v>
      </c>
      <c r="D58" s="8" t="n">
        <v>0</v>
      </c>
      <c r="E58" s="8" t="n">
        <v>1560</v>
      </c>
      <c r="F58" s="8" t="n">
        <v>1521.22</v>
      </c>
      <c r="G58" s="8" t="n">
        <v>-176.17</v>
      </c>
      <c r="H58" s="8" t="n">
        <v>100</v>
      </c>
      <c r="I58" s="8" t="n">
        <v>90</v>
      </c>
      <c r="J58" s="8" t="n">
        <v>100</v>
      </c>
      <c r="K58" s="9" t="n">
        <v>3.1325</v>
      </c>
      <c r="L58" s="9" t="n">
        <v>3.1325</v>
      </c>
      <c r="M58" s="10" t="n">
        <f aca="false">((ref_diam+offset_diam)/2)/(12*3.281)</f>
        <v>0.761962816214569</v>
      </c>
      <c r="N58" s="8"/>
      <c r="O58" s="8" t="n">
        <f aca="false">(J58-M58-surface_margin)/(scaling_factor*(SQRT(K58^2+L58^2+sigma_pa^2)))</f>
        <v>6.34074733830722</v>
      </c>
    </row>
    <row r="59" customFormat="false" ht="15" hidden="false" customHeight="false" outlineLevel="0" collapsed="false">
      <c r="A59" s="0" t="n">
        <v>1590</v>
      </c>
      <c r="B59" s="8" t="n">
        <v>1544.75</v>
      </c>
      <c r="C59" s="8" t="n">
        <v>-194.77</v>
      </c>
      <c r="D59" s="8" t="n">
        <v>0</v>
      </c>
      <c r="E59" s="8" t="n">
        <v>1590</v>
      </c>
      <c r="F59" s="8" t="n">
        <v>1544.75</v>
      </c>
      <c r="G59" s="8" t="n">
        <v>-194.77</v>
      </c>
      <c r="H59" s="8" t="n">
        <v>100</v>
      </c>
      <c r="I59" s="8" t="n">
        <v>90</v>
      </c>
      <c r="J59" s="8" t="n">
        <v>100</v>
      </c>
      <c r="K59" s="9" t="n">
        <v>3.2635</v>
      </c>
      <c r="L59" s="9" t="n">
        <v>3.2635</v>
      </c>
      <c r="M59" s="10" t="n">
        <f aca="false">((ref_diam+offset_diam)/2)/(12*3.281)</f>
        <v>0.761962816214569</v>
      </c>
      <c r="N59" s="8"/>
      <c r="O59" s="8" t="n">
        <f aca="false">(J59-M59-surface_margin)/(scaling_factor*(SQRT(K59^2+L59^2+sigma_pa^2)))</f>
        <v>6.08923728171322</v>
      </c>
    </row>
    <row r="60" customFormat="false" ht="15" hidden="false" customHeight="false" outlineLevel="0" collapsed="false">
      <c r="A60" s="0" t="n">
        <v>1620</v>
      </c>
      <c r="B60" s="8" t="n">
        <v>1567.62</v>
      </c>
      <c r="C60" s="8" t="n">
        <v>-214.19</v>
      </c>
      <c r="D60" s="8" t="n">
        <v>0</v>
      </c>
      <c r="E60" s="8" t="n">
        <v>1620</v>
      </c>
      <c r="F60" s="8" t="n">
        <v>1567.62</v>
      </c>
      <c r="G60" s="8" t="n">
        <v>-214.19</v>
      </c>
      <c r="H60" s="8" t="n">
        <v>100</v>
      </c>
      <c r="I60" s="8" t="n">
        <v>90</v>
      </c>
      <c r="J60" s="8" t="n">
        <v>100</v>
      </c>
      <c r="K60" s="9" t="n">
        <v>3.4032</v>
      </c>
      <c r="L60" s="9" t="n">
        <v>3.4032</v>
      </c>
      <c r="M60" s="10" t="n">
        <f aca="false">((ref_diam+offset_diam)/2)/(12*3.281)</f>
        <v>0.761962816214569</v>
      </c>
      <c r="N60" s="8"/>
      <c r="O60" s="8" t="n">
        <f aca="false">(J60-M60-surface_margin)/(scaling_factor*(SQRT(K60^2+L60^2+sigma_pa^2)))</f>
        <v>5.8420019903238</v>
      </c>
    </row>
    <row r="61" customFormat="false" ht="15" hidden="false" customHeight="false" outlineLevel="0" collapsed="false">
      <c r="A61" s="0" t="n">
        <v>1650</v>
      </c>
      <c r="B61" s="8" t="n">
        <v>1589.79</v>
      </c>
      <c r="C61" s="8" t="n">
        <v>-234.39</v>
      </c>
      <c r="D61" s="8" t="n">
        <v>0</v>
      </c>
      <c r="E61" s="8" t="n">
        <v>1650</v>
      </c>
      <c r="F61" s="8" t="n">
        <v>1589.79</v>
      </c>
      <c r="G61" s="8" t="n">
        <v>-234.39</v>
      </c>
      <c r="H61" s="8" t="n">
        <v>100</v>
      </c>
      <c r="I61" s="8" t="n">
        <v>90</v>
      </c>
      <c r="J61" s="8" t="n">
        <v>100</v>
      </c>
      <c r="K61" s="9" t="n">
        <v>3.5515</v>
      </c>
      <c r="L61" s="9" t="n">
        <v>3.5515</v>
      </c>
      <c r="M61" s="10" t="n">
        <f aca="false">((ref_diam+offset_diam)/2)/(12*3.281)</f>
        <v>0.761962816214569</v>
      </c>
      <c r="N61" s="8"/>
      <c r="O61" s="8" t="n">
        <f aca="false">(J61-M61-surface_margin)/(scaling_factor*(SQRT(K61^2+L61^2+sigma_pa^2)))</f>
        <v>5.60050295009938</v>
      </c>
    </row>
    <row r="62" customFormat="false" ht="15" hidden="false" customHeight="false" outlineLevel="0" collapsed="false">
      <c r="A62" s="0" t="n">
        <v>1680</v>
      </c>
      <c r="B62" s="8" t="n">
        <v>1611.25</v>
      </c>
      <c r="C62" s="8" t="n">
        <v>-255.35</v>
      </c>
      <c r="D62" s="8" t="n">
        <v>0</v>
      </c>
      <c r="E62" s="8" t="n">
        <v>1680</v>
      </c>
      <c r="F62" s="8" t="n">
        <v>1611.25</v>
      </c>
      <c r="G62" s="8" t="n">
        <v>-255.35</v>
      </c>
      <c r="H62" s="8" t="n">
        <v>100</v>
      </c>
      <c r="I62" s="8" t="n">
        <v>90</v>
      </c>
      <c r="J62" s="8" t="n">
        <v>100</v>
      </c>
      <c r="K62" s="9" t="n">
        <v>3.7083</v>
      </c>
      <c r="L62" s="9" t="n">
        <v>3.7083</v>
      </c>
      <c r="M62" s="10" t="n">
        <f aca="false">((ref_diam+offset_diam)/2)/(12*3.281)</f>
        <v>0.761962816214569</v>
      </c>
      <c r="N62" s="8"/>
      <c r="O62" s="8" t="n">
        <f aca="false">(J62-M62-surface_margin)/(scaling_factor*(SQRT(K62^2+L62^2+sigma_pa^2)))</f>
        <v>5.36587377032094</v>
      </c>
    </row>
    <row r="63" customFormat="false" ht="15" hidden="false" customHeight="false" outlineLevel="0" collapsed="false">
      <c r="A63" s="0" t="n">
        <v>1710</v>
      </c>
      <c r="B63" s="8" t="n">
        <v>1631.97</v>
      </c>
      <c r="C63" s="8" t="n">
        <v>-277.05</v>
      </c>
      <c r="D63" s="8" t="n">
        <v>0</v>
      </c>
      <c r="E63" s="8" t="n">
        <v>1710</v>
      </c>
      <c r="F63" s="8" t="n">
        <v>1631.97</v>
      </c>
      <c r="G63" s="8" t="n">
        <v>-277.05</v>
      </c>
      <c r="H63" s="8" t="n">
        <v>100</v>
      </c>
      <c r="I63" s="8" t="n">
        <v>90</v>
      </c>
      <c r="J63" s="8" t="n">
        <v>100</v>
      </c>
      <c r="K63" s="9" t="n">
        <v>3.8736</v>
      </c>
      <c r="L63" s="9" t="n">
        <v>3.8736</v>
      </c>
      <c r="M63" s="10" t="n">
        <f aca="false">((ref_diam+offset_diam)/2)/(12*3.281)</f>
        <v>0.761962816214569</v>
      </c>
      <c r="N63" s="8"/>
      <c r="O63" s="8" t="n">
        <f aca="false">(J63-M63-surface_margin)/(scaling_factor*(SQRT(K63^2+L63^2+sigma_pa^2)))</f>
        <v>5.13882685617445</v>
      </c>
    </row>
    <row r="64" customFormat="false" ht="15" hidden="false" customHeight="false" outlineLevel="0" collapsed="false">
      <c r="A64" s="0" t="n">
        <v>1740</v>
      </c>
      <c r="B64" s="8" t="n">
        <v>1651.91</v>
      </c>
      <c r="C64" s="8" t="n">
        <v>-299.46</v>
      </c>
      <c r="D64" s="8" t="n">
        <v>0</v>
      </c>
      <c r="E64" s="8" t="n">
        <v>1740</v>
      </c>
      <c r="F64" s="8" t="n">
        <v>1651.91</v>
      </c>
      <c r="G64" s="8" t="n">
        <v>-299.46</v>
      </c>
      <c r="H64" s="8" t="n">
        <v>100</v>
      </c>
      <c r="I64" s="8" t="n">
        <v>90</v>
      </c>
      <c r="J64" s="8" t="n">
        <v>100</v>
      </c>
      <c r="K64" s="9" t="n">
        <v>4.0472</v>
      </c>
      <c r="L64" s="9" t="n">
        <v>4.0472</v>
      </c>
      <c r="M64" s="10" t="n">
        <f aca="false">((ref_diam+offset_diam)/2)/(12*3.281)</f>
        <v>0.761962816214569</v>
      </c>
      <c r="N64" s="8"/>
      <c r="O64" s="8" t="n">
        <f aca="false">(J64-M64-surface_margin)/(scaling_factor*(SQRT(K64^2+L64^2+sigma_pa^2)))</f>
        <v>4.9201092775496</v>
      </c>
    </row>
    <row r="65" customFormat="false" ht="15" hidden="false" customHeight="false" outlineLevel="0" collapsed="false">
      <c r="A65" s="0" t="n">
        <v>1770</v>
      </c>
      <c r="B65" s="8" t="n">
        <v>1671.06</v>
      </c>
      <c r="C65" s="8" t="n">
        <v>-322.55</v>
      </c>
      <c r="D65" s="8" t="n">
        <v>0</v>
      </c>
      <c r="E65" s="8" t="n">
        <v>1770</v>
      </c>
      <c r="F65" s="8" t="n">
        <v>1671.06</v>
      </c>
      <c r="G65" s="8" t="n">
        <v>-322.55</v>
      </c>
      <c r="H65" s="8" t="n">
        <v>100</v>
      </c>
      <c r="I65" s="8" t="n">
        <v>90</v>
      </c>
      <c r="J65" s="8" t="n">
        <v>100</v>
      </c>
      <c r="K65" s="9" t="n">
        <v>4.2288</v>
      </c>
      <c r="L65" s="9" t="n">
        <v>4.2288</v>
      </c>
      <c r="M65" s="10" t="n">
        <f aca="false">((ref_diam+offset_diam)/2)/(12*3.281)</f>
        <v>0.761962816214569</v>
      </c>
      <c r="N65" s="8"/>
      <c r="O65" s="8" t="n">
        <f aca="false">(J65-M65-surface_margin)/(scaling_factor*(SQRT(K65^2+L65^2+sigma_pa^2)))</f>
        <v>4.71032125887775</v>
      </c>
    </row>
    <row r="66" customFormat="false" ht="15" hidden="false" customHeight="false" outlineLevel="0" collapsed="false">
      <c r="A66" s="0" t="n">
        <v>1800</v>
      </c>
      <c r="B66" s="8" t="n">
        <v>1689.39</v>
      </c>
      <c r="C66" s="8" t="n">
        <v>-346.29</v>
      </c>
      <c r="D66" s="8" t="n">
        <v>0</v>
      </c>
      <c r="E66" s="8" t="n">
        <v>1800</v>
      </c>
      <c r="F66" s="8" t="n">
        <v>1689.39</v>
      </c>
      <c r="G66" s="8" t="n">
        <v>-346.29</v>
      </c>
      <c r="H66" s="8" t="n">
        <v>100</v>
      </c>
      <c r="I66" s="8" t="n">
        <v>90</v>
      </c>
      <c r="J66" s="8" t="n">
        <v>100</v>
      </c>
      <c r="K66" s="9" t="n">
        <v>4.4182</v>
      </c>
      <c r="L66" s="9" t="n">
        <v>4.4182</v>
      </c>
      <c r="M66" s="10" t="n">
        <f aca="false">((ref_diam+offset_diam)/2)/(12*3.281)</f>
        <v>0.761962816214569</v>
      </c>
      <c r="N66" s="8"/>
      <c r="O66" s="8" t="n">
        <f aca="false">(J66-M66-surface_margin)/(scaling_factor*(SQRT(K66^2+L66^2+sigma_pa^2)))</f>
        <v>4.50971193559876</v>
      </c>
    </row>
    <row r="67" customFormat="false" ht="15" hidden="false" customHeight="false" outlineLevel="0" collapsed="false">
      <c r="A67" s="0" t="n">
        <v>1830</v>
      </c>
      <c r="B67" s="8" t="n">
        <v>1706.89</v>
      </c>
      <c r="C67" s="8" t="n">
        <v>-370.66</v>
      </c>
      <c r="D67" s="8" t="n">
        <v>0</v>
      </c>
      <c r="E67" s="8" t="n">
        <v>1830</v>
      </c>
      <c r="F67" s="8" t="n">
        <v>1706.89</v>
      </c>
      <c r="G67" s="8" t="n">
        <v>-370.66</v>
      </c>
      <c r="H67" s="8" t="n">
        <v>100</v>
      </c>
      <c r="I67" s="8" t="n">
        <v>90</v>
      </c>
      <c r="J67" s="8" t="n">
        <v>100</v>
      </c>
      <c r="K67" s="9" t="n">
        <v>4.6152</v>
      </c>
      <c r="L67" s="9" t="n">
        <v>4.6152</v>
      </c>
      <c r="M67" s="10" t="n">
        <f aca="false">((ref_diam+offset_diam)/2)/(12*3.281)</f>
        <v>0.761962816214569</v>
      </c>
      <c r="N67" s="8"/>
      <c r="O67" s="8" t="n">
        <f aca="false">(J67-M67-surface_margin)/(scaling_factor*(SQRT(K67^2+L67^2+sigma_pa^2)))</f>
        <v>4.31836266750975</v>
      </c>
    </row>
    <row r="68" customFormat="false" ht="15" hidden="false" customHeight="false" outlineLevel="0" collapsed="false">
      <c r="A68" s="0" t="n">
        <v>1860</v>
      </c>
      <c r="B68" s="8" t="n">
        <v>1723.52</v>
      </c>
      <c r="C68" s="8" t="n">
        <v>-395.63</v>
      </c>
      <c r="D68" s="8" t="n">
        <v>0</v>
      </c>
      <c r="E68" s="8" t="n">
        <v>1860</v>
      </c>
      <c r="F68" s="8" t="n">
        <v>1723.52</v>
      </c>
      <c r="G68" s="8" t="n">
        <v>-395.63</v>
      </c>
      <c r="H68" s="8" t="n">
        <v>100</v>
      </c>
      <c r="I68" s="8" t="n">
        <v>90</v>
      </c>
      <c r="J68" s="8" t="n">
        <v>100</v>
      </c>
      <c r="K68" s="9" t="n">
        <v>4.8193</v>
      </c>
      <c r="L68" s="9" t="n">
        <v>4.8193</v>
      </c>
      <c r="M68" s="10" t="n">
        <f aca="false">((ref_diam+offset_diam)/2)/(12*3.281)</f>
        <v>0.761962816214569</v>
      </c>
      <c r="N68" s="8"/>
      <c r="O68" s="8" t="n">
        <f aca="false">(J68-M68-surface_margin)/(scaling_factor*(SQRT(K68^2+L68^2+sigma_pa^2)))</f>
        <v>4.13647817968406</v>
      </c>
    </row>
    <row r="69" customFormat="false" ht="15" hidden="false" customHeight="false" outlineLevel="0" collapsed="false">
      <c r="A69" s="0" t="n">
        <v>1890</v>
      </c>
      <c r="B69" s="8" t="n">
        <v>1739.27</v>
      </c>
      <c r="C69" s="8" t="n">
        <v>-421.16</v>
      </c>
      <c r="D69" s="8" t="n">
        <v>0</v>
      </c>
      <c r="E69" s="8" t="n">
        <v>1890</v>
      </c>
      <c r="F69" s="8" t="n">
        <v>1739.27</v>
      </c>
      <c r="G69" s="8" t="n">
        <v>-421.16</v>
      </c>
      <c r="H69" s="8" t="n">
        <v>100</v>
      </c>
      <c r="I69" s="8" t="n">
        <v>90</v>
      </c>
      <c r="J69" s="8" t="n">
        <v>100</v>
      </c>
      <c r="K69" s="9" t="n">
        <v>5.0303</v>
      </c>
      <c r="L69" s="9" t="n">
        <v>5.0303</v>
      </c>
      <c r="M69" s="10" t="n">
        <f aca="false">((ref_diam+offset_diam)/2)/(12*3.281)</f>
        <v>0.761962816214569</v>
      </c>
      <c r="N69" s="8"/>
      <c r="O69" s="8" t="n">
        <f aca="false">(J69-M69-surface_margin)/(scaling_factor*(SQRT(K69^2+L69^2+sigma_pa^2)))</f>
        <v>3.96384174030728</v>
      </c>
    </row>
    <row r="70" customFormat="false" ht="15" hidden="false" customHeight="false" outlineLevel="0" collapsed="false">
      <c r="A70" s="0" t="n">
        <v>1920</v>
      </c>
      <c r="B70" s="8" t="n">
        <v>1754.12</v>
      </c>
      <c r="C70" s="8" t="n">
        <v>-447.23</v>
      </c>
      <c r="D70" s="8" t="n">
        <v>0</v>
      </c>
      <c r="E70" s="8" t="n">
        <v>1920</v>
      </c>
      <c r="F70" s="8" t="n">
        <v>1754.12</v>
      </c>
      <c r="G70" s="8" t="n">
        <v>-447.23</v>
      </c>
      <c r="H70" s="8" t="n">
        <v>100</v>
      </c>
      <c r="I70" s="8" t="n">
        <v>90</v>
      </c>
      <c r="J70" s="8" t="n">
        <v>100</v>
      </c>
      <c r="K70" s="9" t="n">
        <v>5.2478</v>
      </c>
      <c r="L70" s="9" t="n">
        <v>5.2478</v>
      </c>
      <c r="M70" s="10" t="n">
        <f aca="false">((ref_diam+offset_diam)/2)/(12*3.281)</f>
        <v>0.761962816214569</v>
      </c>
      <c r="N70" s="8"/>
      <c r="O70" s="8" t="n">
        <f aca="false">(J70-M70-surface_margin)/(scaling_factor*(SQRT(K70^2+L70^2+sigma_pa^2)))</f>
        <v>3.80031488156846</v>
      </c>
    </row>
    <row r="71" customFormat="false" ht="15" hidden="false" customHeight="false" outlineLevel="0" collapsed="false">
      <c r="A71" s="0" t="n">
        <v>1950</v>
      </c>
      <c r="B71" s="8" t="n">
        <v>1768.05</v>
      </c>
      <c r="C71" s="8" t="n">
        <v>-473.79</v>
      </c>
      <c r="D71" s="8" t="n">
        <v>0</v>
      </c>
      <c r="E71" s="8" t="n">
        <v>1950</v>
      </c>
      <c r="F71" s="8" t="n">
        <v>1768.05</v>
      </c>
      <c r="G71" s="8" t="n">
        <v>-473.79</v>
      </c>
      <c r="H71" s="8" t="n">
        <v>100</v>
      </c>
      <c r="I71" s="8" t="n">
        <v>90</v>
      </c>
      <c r="J71" s="8" t="n">
        <v>100</v>
      </c>
      <c r="K71" s="9" t="n">
        <v>5.4715</v>
      </c>
      <c r="L71" s="9" t="n">
        <v>5.4715</v>
      </c>
      <c r="M71" s="10" t="n">
        <f aca="false">((ref_diam+offset_diam)/2)/(12*3.281)</f>
        <v>0.761962816214569</v>
      </c>
      <c r="N71" s="8"/>
      <c r="O71" s="8" t="n">
        <f aca="false">(J71-M71-surface_margin)/(scaling_factor*(SQRT(K71^2+L71^2+sigma_pa^2)))</f>
        <v>3.64560035051743</v>
      </c>
    </row>
    <row r="72" customFormat="false" ht="15" hidden="false" customHeight="false" outlineLevel="0" collapsed="false">
      <c r="A72" s="0" t="n">
        <v>1980</v>
      </c>
      <c r="B72" s="8" t="n">
        <v>1781.04</v>
      </c>
      <c r="C72" s="8" t="n">
        <v>-500.83</v>
      </c>
      <c r="D72" s="8" t="n">
        <v>0</v>
      </c>
      <c r="E72" s="8" t="n">
        <v>1980</v>
      </c>
      <c r="F72" s="8" t="n">
        <v>1781.04</v>
      </c>
      <c r="G72" s="8" t="n">
        <v>-500.83</v>
      </c>
      <c r="H72" s="8" t="n">
        <v>100</v>
      </c>
      <c r="I72" s="8" t="n">
        <v>90</v>
      </c>
      <c r="J72" s="8" t="n">
        <v>100</v>
      </c>
      <c r="K72" s="9" t="n">
        <v>5.701</v>
      </c>
      <c r="L72" s="9" t="n">
        <v>5.701</v>
      </c>
      <c r="M72" s="10" t="n">
        <f aca="false">((ref_diam+offset_diam)/2)/(12*3.281)</f>
        <v>0.761962816214569</v>
      </c>
      <c r="N72" s="8"/>
      <c r="O72" s="8" t="n">
        <f aca="false">(J72-M72-surface_margin)/(scaling_factor*(SQRT(K72^2+L72^2+sigma_pa^2)))</f>
        <v>3.49941672550817</v>
      </c>
    </row>
    <row r="73" customFormat="false" ht="15" hidden="false" customHeight="false" outlineLevel="0" collapsed="false">
      <c r="A73" s="0" t="n">
        <v>2010</v>
      </c>
      <c r="B73" s="8" t="n">
        <v>1793.09</v>
      </c>
      <c r="C73" s="8" t="n">
        <v>-528.31</v>
      </c>
      <c r="D73" s="8" t="n">
        <v>0</v>
      </c>
      <c r="E73" s="8" t="n">
        <v>2010</v>
      </c>
      <c r="F73" s="8" t="n">
        <v>1793.09</v>
      </c>
      <c r="G73" s="8" t="n">
        <v>-528.31</v>
      </c>
      <c r="H73" s="8" t="n">
        <v>100</v>
      </c>
      <c r="I73" s="8" t="n">
        <v>90</v>
      </c>
      <c r="J73" s="8" t="n">
        <v>100</v>
      </c>
      <c r="K73" s="9" t="n">
        <v>5.9358</v>
      </c>
      <c r="L73" s="9" t="n">
        <v>5.9358</v>
      </c>
      <c r="M73" s="10" t="n">
        <f aca="false">((ref_diam+offset_diam)/2)/(12*3.281)</f>
        <v>0.761962816214569</v>
      </c>
      <c r="N73" s="8"/>
      <c r="O73" s="8" t="n">
        <f aca="false">(J73-M73-surface_margin)/(scaling_factor*(SQRT(K73^2+L73^2+sigma_pa^2)))</f>
        <v>3.36149113657749</v>
      </c>
    </row>
    <row r="74" customFormat="false" ht="15" hidden="false" customHeight="false" outlineLevel="0" collapsed="false">
      <c r="A74" s="0" t="n">
        <v>2040</v>
      </c>
      <c r="B74" s="8" t="n">
        <v>1804.16</v>
      </c>
      <c r="C74" s="8" t="n">
        <v>-556.19</v>
      </c>
      <c r="D74" s="8" t="n">
        <v>0</v>
      </c>
      <c r="E74" s="8" t="n">
        <v>2040</v>
      </c>
      <c r="F74" s="8" t="n">
        <v>1804.16</v>
      </c>
      <c r="G74" s="8" t="n">
        <v>-556.19</v>
      </c>
      <c r="H74" s="8" t="n">
        <v>100</v>
      </c>
      <c r="I74" s="8" t="n">
        <v>90</v>
      </c>
      <c r="J74" s="8" t="n">
        <v>100</v>
      </c>
      <c r="K74" s="9" t="n">
        <v>6.1756</v>
      </c>
      <c r="L74" s="9" t="n">
        <v>6.1756</v>
      </c>
      <c r="M74" s="10" t="n">
        <f aca="false">((ref_diam+offset_diam)/2)/(12*3.281)</f>
        <v>0.761962816214569</v>
      </c>
      <c r="N74" s="8"/>
      <c r="O74" s="8" t="n">
        <f aca="false">(J74-M74-surface_margin)/(scaling_factor*(SQRT(K74^2+L74^2+sigma_pa^2)))</f>
        <v>3.2313986445786</v>
      </c>
    </row>
    <row r="75" customFormat="false" ht="15" hidden="false" customHeight="false" outlineLevel="0" collapsed="false">
      <c r="A75" s="0" t="n">
        <v>2070</v>
      </c>
      <c r="B75" s="8" t="n">
        <v>1814.26</v>
      </c>
      <c r="C75" s="8" t="n">
        <v>-584.43</v>
      </c>
      <c r="D75" s="8" t="n">
        <v>0</v>
      </c>
      <c r="E75" s="8" t="n">
        <v>2070</v>
      </c>
      <c r="F75" s="8" t="n">
        <v>1814.26</v>
      </c>
      <c r="G75" s="8" t="n">
        <v>-584.43</v>
      </c>
      <c r="H75" s="8" t="n">
        <v>100</v>
      </c>
      <c r="I75" s="8" t="n">
        <v>90</v>
      </c>
      <c r="J75" s="8" t="n">
        <v>100</v>
      </c>
      <c r="K75" s="9" t="n">
        <v>6.42</v>
      </c>
      <c r="L75" s="9" t="n">
        <v>6.42</v>
      </c>
      <c r="M75" s="10" t="n">
        <f aca="false">((ref_diam+offset_diam)/2)/(12*3.281)</f>
        <v>0.761962816214569</v>
      </c>
      <c r="N75" s="8"/>
      <c r="O75" s="8" t="n">
        <f aca="false">(J75-M75-surface_margin)/(scaling_factor*(SQRT(K75^2+L75^2+sigma_pa^2)))</f>
        <v>3.10876331371473</v>
      </c>
    </row>
    <row r="76" customFormat="false" ht="15" hidden="false" customHeight="false" outlineLevel="0" collapsed="false">
      <c r="A76" s="0" t="n">
        <v>2100</v>
      </c>
      <c r="B76" s="8" t="n">
        <v>1823.37</v>
      </c>
      <c r="C76" s="8" t="n">
        <v>-613.02</v>
      </c>
      <c r="D76" s="8" t="n">
        <v>0</v>
      </c>
      <c r="E76" s="8" t="n">
        <v>2100</v>
      </c>
      <c r="F76" s="8" t="n">
        <v>1823.37</v>
      </c>
      <c r="G76" s="8" t="n">
        <v>-613.02</v>
      </c>
      <c r="H76" s="8" t="n">
        <v>100</v>
      </c>
      <c r="I76" s="8" t="n">
        <v>90</v>
      </c>
      <c r="J76" s="8" t="n">
        <v>100</v>
      </c>
      <c r="K76" s="9" t="n">
        <v>6.6686</v>
      </c>
      <c r="L76" s="9" t="n">
        <v>6.6686</v>
      </c>
      <c r="M76" s="10" t="n">
        <f aca="false">((ref_diam+offset_diam)/2)/(12*3.281)</f>
        <v>0.761962816214569</v>
      </c>
      <c r="N76" s="8"/>
      <c r="O76" s="8" t="n">
        <f aca="false">(J76-M76-surface_margin)/(scaling_factor*(SQRT(K76^2+L76^2+sigma_pa^2)))</f>
        <v>2.99320225427888</v>
      </c>
    </row>
    <row r="77" customFormat="false" ht="15" hidden="false" customHeight="false" outlineLevel="0" collapsed="false">
      <c r="A77" s="0" t="n">
        <v>2130</v>
      </c>
      <c r="B77" s="8" t="n">
        <v>1831.47</v>
      </c>
      <c r="C77" s="8" t="n">
        <v>-641.9</v>
      </c>
      <c r="D77" s="8" t="n">
        <v>0</v>
      </c>
      <c r="E77" s="8" t="n">
        <v>2130</v>
      </c>
      <c r="F77" s="8" t="n">
        <v>1831.47</v>
      </c>
      <c r="G77" s="8" t="n">
        <v>-641.9</v>
      </c>
      <c r="H77" s="8" t="n">
        <v>100</v>
      </c>
      <c r="I77" s="8" t="n">
        <v>90</v>
      </c>
      <c r="J77" s="8" t="n">
        <v>100</v>
      </c>
      <c r="K77" s="9" t="n">
        <v>6.921</v>
      </c>
      <c r="L77" s="9" t="n">
        <v>6.921</v>
      </c>
      <c r="M77" s="10" t="n">
        <f aca="false">((ref_diam+offset_diam)/2)/(12*3.281)</f>
        <v>0.761962816214569</v>
      </c>
      <c r="N77" s="8"/>
      <c r="O77" s="8" t="n">
        <f aca="false">(J77-M77-surface_margin)/(scaling_factor*(SQRT(K77^2+L77^2+sigma_pa^2)))</f>
        <v>2.88433348329092</v>
      </c>
    </row>
    <row r="78" customFormat="false" ht="15" hidden="false" customHeight="false" outlineLevel="0" collapsed="false">
      <c r="A78" s="0" t="n">
        <v>2160</v>
      </c>
      <c r="B78" s="8" t="n">
        <v>1838.56</v>
      </c>
      <c r="C78" s="8" t="n">
        <v>-671.05</v>
      </c>
      <c r="D78" s="8" t="n">
        <v>0</v>
      </c>
      <c r="E78" s="8" t="n">
        <v>2160</v>
      </c>
      <c r="F78" s="8" t="n">
        <v>1838.56</v>
      </c>
      <c r="G78" s="8" t="n">
        <v>-671.05</v>
      </c>
      <c r="H78" s="8" t="n">
        <v>100</v>
      </c>
      <c r="I78" s="8" t="n">
        <v>90</v>
      </c>
      <c r="J78" s="8" t="n">
        <v>100</v>
      </c>
      <c r="K78" s="9" t="n">
        <v>7.1767</v>
      </c>
      <c r="L78" s="9" t="n">
        <v>7.1767</v>
      </c>
      <c r="M78" s="10" t="n">
        <f aca="false">((ref_diam+offset_diam)/2)/(12*3.281)</f>
        <v>0.761962816214569</v>
      </c>
      <c r="N78" s="8"/>
      <c r="O78" s="8" t="n">
        <f aca="false">(J78-M78-surface_margin)/(scaling_factor*(SQRT(K78^2+L78^2+sigma_pa^2)))</f>
        <v>2.78182041032968</v>
      </c>
    </row>
    <row r="79" customFormat="false" ht="15" hidden="false" customHeight="false" outlineLevel="0" collapsed="false">
      <c r="A79" s="0" t="n">
        <v>2190</v>
      </c>
      <c r="B79" s="8" t="n">
        <v>1844.63</v>
      </c>
      <c r="C79" s="8" t="n">
        <v>-700.43</v>
      </c>
      <c r="D79" s="8" t="n">
        <v>0</v>
      </c>
      <c r="E79" s="8" t="n">
        <v>2190</v>
      </c>
      <c r="F79" s="8" t="n">
        <v>1844.63</v>
      </c>
      <c r="G79" s="8" t="n">
        <v>-700.43</v>
      </c>
      <c r="H79" s="8" t="n">
        <v>100</v>
      </c>
      <c r="I79" s="8" t="n">
        <v>90</v>
      </c>
      <c r="J79" s="8" t="n">
        <v>100</v>
      </c>
      <c r="K79" s="9" t="n">
        <v>7.4353</v>
      </c>
      <c r="L79" s="9" t="n">
        <v>7.4353</v>
      </c>
      <c r="M79" s="10" t="n">
        <f aca="false">((ref_diam+offset_diam)/2)/(12*3.281)</f>
        <v>0.761962816214569</v>
      </c>
      <c r="N79" s="8"/>
      <c r="O79" s="8" t="n">
        <f aca="false">(J79-M79-surface_margin)/(scaling_factor*(SQRT(K79^2+L79^2+sigma_pa^2)))</f>
        <v>2.68529078881699</v>
      </c>
    </row>
    <row r="80" customFormat="false" ht="15" hidden="false" customHeight="false" outlineLevel="0" collapsed="false">
      <c r="A80" s="0" t="n">
        <v>2220</v>
      </c>
      <c r="B80" s="8" t="n">
        <v>1849.66</v>
      </c>
      <c r="C80" s="8" t="n">
        <v>-730</v>
      </c>
      <c r="D80" s="8" t="n">
        <v>0</v>
      </c>
      <c r="E80" s="8" t="n">
        <v>2220</v>
      </c>
      <c r="F80" s="8" t="n">
        <v>1849.66</v>
      </c>
      <c r="G80" s="8" t="n">
        <v>-730</v>
      </c>
      <c r="H80" s="8" t="n">
        <v>100</v>
      </c>
      <c r="I80" s="8" t="n">
        <v>90</v>
      </c>
      <c r="J80" s="8" t="n">
        <v>100</v>
      </c>
      <c r="K80" s="9" t="n">
        <v>7.6965</v>
      </c>
      <c r="L80" s="9" t="n">
        <v>7.6965</v>
      </c>
      <c r="M80" s="10" t="n">
        <f aca="false">((ref_diam+offset_diam)/2)/(12*3.281)</f>
        <v>0.761962816214569</v>
      </c>
      <c r="N80" s="8"/>
      <c r="O80" s="8" t="n">
        <f aca="false">(J80-M80-surface_margin)/(scaling_factor*(SQRT(K80^2+L80^2+sigma_pa^2)))</f>
        <v>2.59435398701782</v>
      </c>
    </row>
    <row r="81" customFormat="false" ht="15" hidden="false" customHeight="false" outlineLevel="0" collapsed="false">
      <c r="A81" s="0" t="n">
        <v>2250</v>
      </c>
      <c r="B81" s="8" t="n">
        <v>1853.67</v>
      </c>
      <c r="C81" s="8" t="n">
        <v>-759.73</v>
      </c>
      <c r="D81" s="8" t="n">
        <v>0</v>
      </c>
      <c r="E81" s="8" t="n">
        <v>2250</v>
      </c>
      <c r="F81" s="8" t="n">
        <v>1853.67</v>
      </c>
      <c r="G81" s="8" t="n">
        <v>-759.73</v>
      </c>
      <c r="H81" s="8" t="n">
        <v>100</v>
      </c>
      <c r="I81" s="8" t="n">
        <v>90</v>
      </c>
      <c r="J81" s="8" t="n">
        <v>100</v>
      </c>
      <c r="K81" s="9" t="n">
        <v>7.9598</v>
      </c>
      <c r="L81" s="9" t="n">
        <v>7.9598</v>
      </c>
      <c r="M81" s="10" t="n">
        <f aca="false">((ref_diam+offset_diam)/2)/(12*3.281)</f>
        <v>0.761962816214569</v>
      </c>
      <c r="N81" s="8"/>
      <c r="O81" s="8" t="n">
        <f aca="false">(J81-M81-surface_margin)/(scaling_factor*(SQRT(K81^2+L81^2+sigma_pa^2)))</f>
        <v>2.50870793793993</v>
      </c>
    </row>
    <row r="82" customFormat="false" ht="15" hidden="false" customHeight="false" outlineLevel="0" collapsed="false">
      <c r="A82" s="0" t="n">
        <v>2280</v>
      </c>
      <c r="B82" s="8" t="n">
        <v>1856.72</v>
      </c>
      <c r="C82" s="8" t="n">
        <v>-789.57</v>
      </c>
      <c r="D82" s="8" t="n">
        <v>0</v>
      </c>
      <c r="E82" s="8" t="n">
        <v>2280</v>
      </c>
      <c r="F82" s="8" t="n">
        <v>1856.72</v>
      </c>
      <c r="G82" s="8" t="n">
        <v>-789.57</v>
      </c>
      <c r="H82" s="8" t="n">
        <v>100</v>
      </c>
      <c r="I82" s="8" t="n">
        <v>90</v>
      </c>
      <c r="J82" s="8" t="n">
        <v>100</v>
      </c>
      <c r="K82" s="9" t="n">
        <v>8.2248</v>
      </c>
      <c r="L82" s="9" t="n">
        <v>8.2248</v>
      </c>
      <c r="M82" s="10" t="n">
        <f aca="false">((ref_diam+offset_diam)/2)/(12*3.281)</f>
        <v>0.761962816214569</v>
      </c>
      <c r="N82" s="8"/>
      <c r="O82" s="8" t="n">
        <f aca="false">(J82-M82-surface_margin)/(scaling_factor*(SQRT(K82^2+L82^2+sigma_pa^2)))</f>
        <v>2.42802986026513</v>
      </c>
    </row>
    <row r="83" customFormat="false" ht="15" hidden="false" customHeight="false" outlineLevel="0" collapsed="false">
      <c r="A83" s="0" t="n">
        <v>2310</v>
      </c>
      <c r="B83" s="8" t="n">
        <v>1859.33</v>
      </c>
      <c r="C83" s="8" t="n">
        <v>-819.46</v>
      </c>
      <c r="D83" s="8" t="n">
        <v>0</v>
      </c>
      <c r="E83" s="8" t="n">
        <v>2310</v>
      </c>
      <c r="F83" s="8" t="n">
        <v>1859.33</v>
      </c>
      <c r="G83" s="8" t="n">
        <v>-819.46</v>
      </c>
      <c r="H83" s="8" t="n">
        <v>100</v>
      </c>
      <c r="I83" s="8" t="n">
        <v>90</v>
      </c>
      <c r="J83" s="8" t="n">
        <v>100</v>
      </c>
      <c r="K83" s="9" t="n">
        <v>8.4912</v>
      </c>
      <c r="L83" s="9" t="n">
        <v>8.4912</v>
      </c>
      <c r="M83" s="10" t="n">
        <f aca="false">((ref_diam+offset_diam)/2)/(12*3.281)</f>
        <v>0.761962816214569</v>
      </c>
      <c r="N83" s="8"/>
      <c r="O83" s="8" t="n">
        <f aca="false">(J83-M83-surface_margin)/(scaling_factor*(SQRT(K83^2+L83^2+sigma_pa^2)))</f>
        <v>2.3519876519134</v>
      </c>
    </row>
    <row r="84" customFormat="false" ht="15" hidden="false" customHeight="false" outlineLevel="0" collapsed="false">
      <c r="A84" s="0" t="n">
        <v>2340</v>
      </c>
      <c r="B84" s="8" t="n">
        <v>1861.95</v>
      </c>
      <c r="C84" s="8" t="n">
        <v>-849.34</v>
      </c>
      <c r="D84" s="8" t="n">
        <v>0</v>
      </c>
      <c r="E84" s="8" t="n">
        <v>2340</v>
      </c>
      <c r="F84" s="8" t="n">
        <v>1861.95</v>
      </c>
      <c r="G84" s="8" t="n">
        <v>-849.34</v>
      </c>
      <c r="H84" s="8" t="n">
        <v>100</v>
      </c>
      <c r="I84" s="8" t="n">
        <v>90</v>
      </c>
      <c r="J84" s="8" t="n">
        <v>100</v>
      </c>
      <c r="K84" s="9" t="n">
        <v>8.759</v>
      </c>
      <c r="L84" s="9" t="n">
        <v>8.759</v>
      </c>
      <c r="M84" s="10" t="n">
        <f aca="false">((ref_diam+offset_diam)/2)/(12*3.281)</f>
        <v>0.761962816214569</v>
      </c>
      <c r="N84" s="8"/>
      <c r="O84" s="8" t="n">
        <f aca="false">(J84-M84-surface_margin)/(scaling_factor*(SQRT(K84^2+L84^2+sigma_pa^2)))</f>
        <v>2.28019616902994</v>
      </c>
    </row>
    <row r="85" customFormat="false" ht="15" hidden="false" customHeight="false" outlineLevel="0" collapsed="false">
      <c r="A85" s="0" t="n">
        <v>2370</v>
      </c>
      <c r="B85" s="8" t="n">
        <v>1864.56</v>
      </c>
      <c r="C85" s="8" t="n">
        <v>-879.23</v>
      </c>
      <c r="D85" s="8" t="n">
        <v>0</v>
      </c>
      <c r="E85" s="8" t="n">
        <v>2370</v>
      </c>
      <c r="F85" s="8" t="n">
        <v>1864.56</v>
      </c>
      <c r="G85" s="8" t="n">
        <v>-879.23</v>
      </c>
      <c r="H85" s="8" t="n">
        <v>100</v>
      </c>
      <c r="I85" s="8" t="n">
        <v>90</v>
      </c>
      <c r="J85" s="8" t="n">
        <v>100</v>
      </c>
      <c r="K85" s="9" t="n">
        <v>9.0279</v>
      </c>
      <c r="L85" s="9" t="n">
        <v>9.0279</v>
      </c>
      <c r="M85" s="10" t="n">
        <f aca="false">((ref_diam+offset_diam)/2)/(12*3.281)</f>
        <v>0.761962816214569</v>
      </c>
      <c r="N85" s="8"/>
      <c r="O85" s="8" t="n">
        <f aca="false">(J85-M85-surface_margin)/(scaling_factor*(SQRT(K85^2+L85^2+sigma_pa^2)))</f>
        <v>2.21238511347913</v>
      </c>
    </row>
    <row r="86" customFormat="false" ht="15" hidden="false" customHeight="false" outlineLevel="0" collapsed="false">
      <c r="A86" s="0" t="n">
        <v>2400</v>
      </c>
      <c r="B86" s="8" t="n">
        <v>1867.18</v>
      </c>
      <c r="C86" s="8" t="n">
        <v>-909.12</v>
      </c>
      <c r="D86" s="8" t="n">
        <v>0</v>
      </c>
      <c r="E86" s="8" t="n">
        <v>2400</v>
      </c>
      <c r="F86" s="8" t="n">
        <v>1867.18</v>
      </c>
      <c r="G86" s="8" t="n">
        <v>-909.12</v>
      </c>
      <c r="H86" s="8" t="n">
        <v>100</v>
      </c>
      <c r="I86" s="8" t="n">
        <v>90</v>
      </c>
      <c r="J86" s="8" t="n">
        <v>100</v>
      </c>
      <c r="K86" s="9" t="n">
        <v>9.2979</v>
      </c>
      <c r="L86" s="9" t="n">
        <v>9.2979</v>
      </c>
      <c r="M86" s="10" t="n">
        <f aca="false">((ref_diam+offset_diam)/2)/(12*3.281)</f>
        <v>0.761962816214569</v>
      </c>
      <c r="N86" s="8"/>
      <c r="O86" s="8" t="n">
        <f aca="false">(J86-M86-surface_margin)/(scaling_factor*(SQRT(K86^2+L86^2+sigma_pa^2)))</f>
        <v>2.14823421420968</v>
      </c>
    </row>
    <row r="87" customFormat="false" ht="15" hidden="false" customHeight="false" outlineLevel="0" collapsed="false">
      <c r="A87" s="0" t="n">
        <v>2430</v>
      </c>
      <c r="B87" s="8" t="n">
        <v>1869.79</v>
      </c>
      <c r="C87" s="8" t="n">
        <v>-939</v>
      </c>
      <c r="D87" s="8" t="n">
        <v>0</v>
      </c>
      <c r="E87" s="8" t="n">
        <v>2430</v>
      </c>
      <c r="F87" s="8" t="n">
        <v>1869.79</v>
      </c>
      <c r="G87" s="8" t="n">
        <v>-939</v>
      </c>
      <c r="H87" s="8" t="n">
        <v>100</v>
      </c>
      <c r="I87" s="8" t="n">
        <v>90</v>
      </c>
      <c r="J87" s="8" t="n">
        <v>100</v>
      </c>
      <c r="K87" s="9" t="n">
        <v>9.569</v>
      </c>
      <c r="L87" s="9" t="n">
        <v>9.569</v>
      </c>
      <c r="M87" s="10" t="n">
        <f aca="false">((ref_diam+offset_diam)/2)/(12*3.281)</f>
        <v>0.761962816214569</v>
      </c>
      <c r="N87" s="8"/>
      <c r="O87" s="8" t="n">
        <f aca="false">(J87-M87-surface_margin)/(scaling_factor*(SQRT(K87^2+L87^2+sigma_pa^2)))</f>
        <v>2.08745662171725</v>
      </c>
    </row>
    <row r="88" customFormat="false" ht="15" hidden="false" customHeight="false" outlineLevel="0" collapsed="false">
      <c r="A88" s="0" t="n">
        <v>2460</v>
      </c>
      <c r="B88" s="8" t="n">
        <v>1872.41</v>
      </c>
      <c r="C88" s="8" t="n">
        <v>-968.89</v>
      </c>
      <c r="D88" s="8" t="n">
        <v>0</v>
      </c>
      <c r="E88" s="8" t="n">
        <v>2460</v>
      </c>
      <c r="F88" s="8" t="n">
        <v>1872.41</v>
      </c>
      <c r="G88" s="8" t="n">
        <v>-968.89</v>
      </c>
      <c r="H88" s="8" t="n">
        <v>100</v>
      </c>
      <c r="I88" s="8" t="n">
        <v>90</v>
      </c>
      <c r="J88" s="8" t="n">
        <v>100</v>
      </c>
      <c r="K88" s="9" t="n">
        <v>9.8409</v>
      </c>
      <c r="L88" s="9" t="n">
        <v>9.8409</v>
      </c>
      <c r="M88" s="10" t="n">
        <f aca="false">((ref_diam+offset_diam)/2)/(12*3.281)</f>
        <v>0.761962816214569</v>
      </c>
      <c r="N88" s="8"/>
      <c r="O88" s="8" t="n">
        <f aca="false">(J88-M88-surface_margin)/(scaling_factor*(SQRT(K88^2+L88^2+sigma_pa^2)))</f>
        <v>2.02985646131406</v>
      </c>
    </row>
    <row r="89" customFormat="false" ht="15" hidden="false" customHeight="false" outlineLevel="0" collapsed="false">
      <c r="A89" s="0" t="n">
        <v>2490</v>
      </c>
      <c r="B89" s="8" t="n">
        <v>1875.02</v>
      </c>
      <c r="C89" s="8" t="n">
        <v>-998.77</v>
      </c>
      <c r="D89" s="8" t="n">
        <v>0</v>
      </c>
      <c r="E89" s="8" t="n">
        <v>2490</v>
      </c>
      <c r="F89" s="8" t="n">
        <v>1875.02</v>
      </c>
      <c r="G89" s="8" t="n">
        <v>-998.77</v>
      </c>
      <c r="H89" s="8" t="n">
        <v>100</v>
      </c>
      <c r="I89" s="8" t="n">
        <v>90</v>
      </c>
      <c r="J89" s="8" t="n">
        <v>100</v>
      </c>
      <c r="K89" s="9" t="n">
        <v>10.1137</v>
      </c>
      <c r="L89" s="9" t="n">
        <v>10.1137</v>
      </c>
      <c r="M89" s="10" t="n">
        <f aca="false">((ref_diam+offset_diam)/2)/(12*3.281)</f>
        <v>0.761962816214569</v>
      </c>
      <c r="N89" s="8"/>
      <c r="O89" s="8" t="n">
        <f aca="false">(J89-M89-surface_margin)/(scaling_factor*(SQRT(K89^2+L89^2+sigma_pa^2)))</f>
        <v>1.97517225998049</v>
      </c>
    </row>
    <row r="90" customFormat="false" ht="15" hidden="false" customHeight="false" outlineLevel="0" collapsed="false">
      <c r="A90" s="0" t="n">
        <v>2520</v>
      </c>
      <c r="B90" s="8" t="n">
        <v>1877.64</v>
      </c>
      <c r="C90" s="8" t="n">
        <v>-1028.66</v>
      </c>
      <c r="D90" s="8" t="n">
        <v>0</v>
      </c>
      <c r="E90" s="8" t="n">
        <v>2520</v>
      </c>
      <c r="F90" s="8" t="n">
        <v>1877.64</v>
      </c>
      <c r="G90" s="8" t="n">
        <v>-1028.66</v>
      </c>
      <c r="H90" s="8" t="n">
        <v>100</v>
      </c>
      <c r="I90" s="8" t="n">
        <v>90</v>
      </c>
      <c r="J90" s="8" t="n">
        <v>100</v>
      </c>
      <c r="K90" s="9" t="n">
        <v>10.3872</v>
      </c>
      <c r="L90" s="9" t="n">
        <v>10.3872</v>
      </c>
      <c r="M90" s="10" t="n">
        <f aca="false">((ref_diam+offset_diam)/2)/(12*3.281)</f>
        <v>0.761962816214569</v>
      </c>
      <c r="N90" s="8"/>
      <c r="O90" s="8" t="n">
        <f aca="false">(J90-M90-surface_margin)/(scaling_factor*(SQRT(K90^2+L90^2+sigma_pa^2)))</f>
        <v>1.92322601484304</v>
      </c>
    </row>
    <row r="91" customFormat="false" ht="15" hidden="false" customHeight="false" outlineLevel="0" collapsed="false">
      <c r="A91" s="0" t="n">
        <v>2550</v>
      </c>
      <c r="B91" s="8" t="n">
        <v>1880.25</v>
      </c>
      <c r="C91" s="8" t="n">
        <v>-1058.55</v>
      </c>
      <c r="D91" s="8" t="n">
        <v>0</v>
      </c>
      <c r="E91" s="8" t="n">
        <v>2550</v>
      </c>
      <c r="F91" s="8" t="n">
        <v>1880.25</v>
      </c>
      <c r="G91" s="8" t="n">
        <v>-1058.55</v>
      </c>
      <c r="H91" s="8" t="n">
        <v>100</v>
      </c>
      <c r="I91" s="8" t="n">
        <v>90</v>
      </c>
      <c r="J91" s="8" t="n">
        <v>100</v>
      </c>
      <c r="K91" s="9" t="n">
        <v>10.6615</v>
      </c>
      <c r="L91" s="9" t="n">
        <v>10.6615</v>
      </c>
      <c r="M91" s="10" t="n">
        <f aca="false">((ref_diam+offset_diam)/2)/(12*3.281)</f>
        <v>0.761962816214569</v>
      </c>
      <c r="N91" s="8"/>
      <c r="O91" s="8" t="n">
        <f aca="false">(J91-M91-surface_margin)/(scaling_factor*(SQRT(K91^2+L91^2+sigma_pa^2)))</f>
        <v>1.8738001596995</v>
      </c>
    </row>
    <row r="92" customFormat="false" ht="15" hidden="false" customHeight="false" outlineLevel="0" collapsed="false">
      <c r="A92" s="0" t="n">
        <v>2580</v>
      </c>
      <c r="B92" s="8" t="n">
        <v>1882.87</v>
      </c>
      <c r="C92" s="8" t="n">
        <v>-1088.43</v>
      </c>
      <c r="D92" s="8" t="n">
        <v>0</v>
      </c>
      <c r="E92" s="8" t="n">
        <v>2580</v>
      </c>
      <c r="F92" s="8" t="n">
        <v>1882.87</v>
      </c>
      <c r="G92" s="8" t="n">
        <v>-1088.43</v>
      </c>
      <c r="H92" s="8" t="n">
        <v>100</v>
      </c>
      <c r="I92" s="8" t="n">
        <v>90</v>
      </c>
      <c r="J92" s="8" t="n">
        <v>100</v>
      </c>
      <c r="K92" s="9" t="n">
        <v>10.9364</v>
      </c>
      <c r="L92" s="9" t="n">
        <v>10.9364</v>
      </c>
      <c r="M92" s="10" t="n">
        <f aca="false">((ref_diam+offset_diam)/2)/(12*3.281)</f>
        <v>0.761962816214569</v>
      </c>
      <c r="N92" s="8"/>
      <c r="O92" s="8" t="n">
        <f aca="false">(J92-M92-surface_margin)/(scaling_factor*(SQRT(K92^2+L92^2+sigma_pa^2)))</f>
        <v>1.826749671699</v>
      </c>
    </row>
    <row r="93" customFormat="false" ht="15" hidden="false" customHeight="false" outlineLevel="0" collapsed="false">
      <c r="A93" s="0" t="n">
        <v>2610</v>
      </c>
      <c r="B93" s="8" t="n">
        <v>1885.48</v>
      </c>
      <c r="C93" s="8" t="n">
        <v>-1118.32</v>
      </c>
      <c r="D93" s="8" t="n">
        <v>0</v>
      </c>
      <c r="E93" s="8" t="n">
        <v>2610</v>
      </c>
      <c r="F93" s="8" t="n">
        <v>1885.48</v>
      </c>
      <c r="G93" s="8" t="n">
        <v>-1118.32</v>
      </c>
      <c r="H93" s="8" t="n">
        <v>100</v>
      </c>
      <c r="I93" s="8" t="n">
        <v>90</v>
      </c>
      <c r="J93" s="8" t="n">
        <v>100</v>
      </c>
      <c r="K93" s="9" t="n">
        <v>11.2119</v>
      </c>
      <c r="L93" s="9" t="n">
        <v>11.2119</v>
      </c>
      <c r="M93" s="10" t="n">
        <f aca="false">((ref_diam+offset_diam)/2)/(12*3.281)</f>
        <v>0.761962816214569</v>
      </c>
      <c r="N93" s="8"/>
      <c r="O93" s="8" t="n">
        <f aca="false">(J93-M93-surface_margin)/(scaling_factor*(SQRT(K93^2+L93^2+sigma_pa^2)))</f>
        <v>1.78190773582723</v>
      </c>
    </row>
    <row r="94" customFormat="false" ht="15" hidden="false" customHeight="false" outlineLevel="0" collapsed="false">
      <c r="A94" s="0" t="n">
        <v>2640</v>
      </c>
      <c r="B94" s="8" t="n">
        <v>1888.09</v>
      </c>
      <c r="C94" s="8" t="n">
        <v>-1148.2</v>
      </c>
      <c r="D94" s="8" t="n">
        <v>0</v>
      </c>
      <c r="E94" s="8" t="n">
        <v>2640</v>
      </c>
      <c r="F94" s="8" t="n">
        <v>1888.09</v>
      </c>
      <c r="G94" s="8" t="n">
        <v>-1148.2</v>
      </c>
      <c r="H94" s="8" t="n">
        <v>100</v>
      </c>
      <c r="I94" s="8" t="n">
        <v>90</v>
      </c>
      <c r="J94" s="8" t="n">
        <v>100</v>
      </c>
      <c r="K94" s="9" t="n">
        <v>11.488</v>
      </c>
      <c r="L94" s="9" t="n">
        <v>11.488</v>
      </c>
      <c r="M94" s="10" t="n">
        <f aca="false">((ref_diam+offset_diam)/2)/(12*3.281)</f>
        <v>0.761962816214569</v>
      </c>
      <c r="N94" s="8"/>
      <c r="O94" s="8" t="n">
        <f aca="false">(J94-M94-surface_margin)/(scaling_factor*(SQRT(K94^2+L94^2+sigma_pa^2)))</f>
        <v>1.73912279029335</v>
      </c>
    </row>
    <row r="95" customFormat="false" ht="15" hidden="false" customHeight="false" outlineLevel="0" collapsed="false">
      <c r="A95" s="0" t="n">
        <v>2670</v>
      </c>
      <c r="B95" s="8" t="n">
        <v>1890.71</v>
      </c>
      <c r="C95" s="8" t="n">
        <v>-1178.09</v>
      </c>
      <c r="D95" s="8" t="n">
        <v>0</v>
      </c>
      <c r="E95" s="8" t="n">
        <v>2670</v>
      </c>
      <c r="F95" s="8" t="n">
        <v>1890.71</v>
      </c>
      <c r="G95" s="8" t="n">
        <v>-1178.09</v>
      </c>
      <c r="H95" s="8" t="n">
        <v>100</v>
      </c>
      <c r="I95" s="8" t="n">
        <v>90</v>
      </c>
      <c r="J95" s="8" t="n">
        <v>100</v>
      </c>
      <c r="K95" s="9" t="n">
        <v>11.7646</v>
      </c>
      <c r="L95" s="9" t="n">
        <v>11.7646</v>
      </c>
      <c r="M95" s="10" t="n">
        <f aca="false">((ref_diam+offset_diam)/2)/(12*3.281)</f>
        <v>0.761962816214569</v>
      </c>
      <c r="N95" s="8"/>
      <c r="O95" s="8" t="n">
        <f aca="false">(J95-M95-surface_margin)/(scaling_factor*(SQRT(K95^2+L95^2+sigma_pa^2)))</f>
        <v>1.69827124524418</v>
      </c>
    </row>
    <row r="96" customFormat="false" ht="15" hidden="false" customHeight="false" outlineLevel="0" collapsed="false">
      <c r="A96" s="0" t="n">
        <v>2700</v>
      </c>
      <c r="B96" s="8" t="n">
        <v>1893.32</v>
      </c>
      <c r="C96" s="8" t="n">
        <v>-1207.97</v>
      </c>
      <c r="D96" s="8" t="n">
        <v>0</v>
      </c>
      <c r="E96" s="8" t="n">
        <v>2700</v>
      </c>
      <c r="F96" s="8" t="n">
        <v>1893.32</v>
      </c>
      <c r="G96" s="8" t="n">
        <v>-1207.97</v>
      </c>
      <c r="H96" s="8" t="n">
        <v>100</v>
      </c>
      <c r="I96" s="8" t="n">
        <v>90</v>
      </c>
      <c r="J96" s="8" t="n">
        <v>100</v>
      </c>
      <c r="K96" s="9" t="n">
        <v>12.0417</v>
      </c>
      <c r="L96" s="9" t="n">
        <v>12.0417</v>
      </c>
      <c r="M96" s="10" t="n">
        <f aca="false">((ref_diam+offset_diam)/2)/(12*3.281)</f>
        <v>0.761962816214569</v>
      </c>
      <c r="N96" s="8"/>
      <c r="O96" s="8" t="n">
        <f aca="false">(J96-M96-surface_margin)/(scaling_factor*(SQRT(K96^2+L96^2+sigma_pa^2)))</f>
        <v>1.6592251913266</v>
      </c>
    </row>
    <row r="97" customFormat="false" ht="15" hidden="false" customHeight="false" outlineLevel="0" collapsed="false">
      <c r="A97" s="0" t="n">
        <v>2730</v>
      </c>
      <c r="B97" s="8" t="n">
        <v>1895.94</v>
      </c>
      <c r="C97" s="8" t="n">
        <v>-1237.86</v>
      </c>
      <c r="D97" s="8" t="n">
        <v>0</v>
      </c>
      <c r="E97" s="8" t="n">
        <v>2730</v>
      </c>
      <c r="F97" s="8" t="n">
        <v>1895.94</v>
      </c>
      <c r="G97" s="8" t="n">
        <v>-1237.86</v>
      </c>
      <c r="H97" s="8" t="n">
        <v>100</v>
      </c>
      <c r="I97" s="8" t="n">
        <v>90</v>
      </c>
      <c r="J97" s="8" t="n">
        <v>100</v>
      </c>
      <c r="K97" s="9" t="n">
        <v>12.3193</v>
      </c>
      <c r="L97" s="9" t="n">
        <v>12.3193</v>
      </c>
      <c r="M97" s="10" t="n">
        <f aca="false">((ref_diam+offset_diam)/2)/(12*3.281)</f>
        <v>0.761962816214569</v>
      </c>
      <c r="N97" s="8"/>
      <c r="O97" s="8" t="n">
        <f aca="false">(J97-M97-surface_margin)/(scaling_factor*(SQRT(K97^2+L97^2+sigma_pa^2)))</f>
        <v>1.62186775300151</v>
      </c>
    </row>
    <row r="98" customFormat="false" ht="15" hidden="false" customHeight="false" outlineLevel="0" collapsed="false">
      <c r="A98" s="0" t="n">
        <v>2760</v>
      </c>
      <c r="B98" s="8" t="n">
        <v>1898.55</v>
      </c>
      <c r="C98" s="8" t="n">
        <v>-1267.75</v>
      </c>
      <c r="D98" s="8" t="n">
        <v>0</v>
      </c>
      <c r="E98" s="8" t="n">
        <v>2760</v>
      </c>
      <c r="F98" s="8" t="n">
        <v>1898.55</v>
      </c>
      <c r="G98" s="8" t="n">
        <v>-1267.75</v>
      </c>
      <c r="H98" s="8" t="n">
        <v>100</v>
      </c>
      <c r="I98" s="8" t="n">
        <v>90</v>
      </c>
      <c r="J98" s="8" t="n">
        <v>100</v>
      </c>
      <c r="K98" s="9" t="n">
        <v>12.5973</v>
      </c>
      <c r="L98" s="9" t="n">
        <v>12.5973</v>
      </c>
      <c r="M98" s="10" t="n">
        <f aca="false">((ref_diam+offset_diam)/2)/(12*3.281)</f>
        <v>0.761962816214569</v>
      </c>
      <c r="N98" s="8"/>
      <c r="O98" s="8" t="n">
        <f aca="false">(J98-M98-surface_margin)/(scaling_factor*(SQRT(K98^2+L98^2+sigma_pa^2)))</f>
        <v>1.5861045052291</v>
      </c>
    </row>
    <row r="99" customFormat="false" ht="15" hidden="false" customHeight="false" outlineLevel="0" collapsed="false">
      <c r="A99" s="0" t="n">
        <v>2790</v>
      </c>
      <c r="B99" s="8" t="n">
        <v>1900.91</v>
      </c>
      <c r="C99" s="8" t="n">
        <v>-1297.65</v>
      </c>
      <c r="D99" s="8" t="n">
        <v>0</v>
      </c>
      <c r="E99" s="8" t="n">
        <v>2790</v>
      </c>
      <c r="F99" s="8" t="n">
        <v>1900.91</v>
      </c>
      <c r="G99" s="8" t="n">
        <v>-1297.65</v>
      </c>
      <c r="H99" s="8" t="n">
        <v>100</v>
      </c>
      <c r="I99" s="8" t="n">
        <v>90</v>
      </c>
      <c r="J99" s="8" t="n">
        <v>100</v>
      </c>
      <c r="K99" s="9" t="n">
        <v>12.8757</v>
      </c>
      <c r="L99" s="9" t="n">
        <v>12.8757</v>
      </c>
      <c r="M99" s="10" t="n">
        <f aca="false">((ref_diam+offset_diam)/2)/(12*3.281)</f>
        <v>0.761962816214569</v>
      </c>
      <c r="N99" s="8"/>
      <c r="O99" s="8" t="n">
        <f aca="false">(J99-M99-surface_margin)/(scaling_factor*(SQRT(K99^2+L99^2+sigma_pa^2)))</f>
        <v>1.55183567874877</v>
      </c>
    </row>
    <row r="100" customFormat="false" ht="15" hidden="false" customHeight="false" outlineLevel="0" collapsed="false">
      <c r="A100" s="0" t="n">
        <v>2820</v>
      </c>
      <c r="B100" s="8" t="n">
        <v>1902.48</v>
      </c>
      <c r="C100" s="8" t="n">
        <v>-1327.61</v>
      </c>
      <c r="D100" s="8" t="n">
        <v>0</v>
      </c>
      <c r="E100" s="8" t="n">
        <v>2820</v>
      </c>
      <c r="F100" s="8" t="n">
        <v>1902.48</v>
      </c>
      <c r="G100" s="8" t="n">
        <v>-1327.61</v>
      </c>
      <c r="H100" s="8" t="n">
        <v>100</v>
      </c>
      <c r="I100" s="8" t="n">
        <v>90</v>
      </c>
      <c r="J100" s="8" t="n">
        <v>100</v>
      </c>
      <c r="K100" s="9" t="n">
        <v>13.1545</v>
      </c>
      <c r="L100" s="9" t="n">
        <v>13.1545</v>
      </c>
      <c r="M100" s="10" t="n">
        <f aca="false">((ref_diam+offset_diam)/2)/(12*3.281)</f>
        <v>0.761962816214569</v>
      </c>
      <c r="N100" s="8"/>
      <c r="O100" s="8" t="n">
        <f aca="false">(J100-M100-surface_margin)/(scaling_factor*(SQRT(K100^2+L100^2+sigma_pa^2)))</f>
        <v>1.51896965584872</v>
      </c>
    </row>
    <row r="101" customFormat="false" ht="15" hidden="false" customHeight="false" outlineLevel="0" collapsed="false">
      <c r="A101" s="0" t="n">
        <v>2850</v>
      </c>
      <c r="B101" s="8" t="n">
        <v>1903</v>
      </c>
      <c r="C101" s="8" t="n">
        <v>-1357.6</v>
      </c>
      <c r="D101" s="8" t="n">
        <v>0</v>
      </c>
      <c r="E101" s="8" t="n">
        <v>2850</v>
      </c>
      <c r="F101" s="8" t="n">
        <v>1903</v>
      </c>
      <c r="G101" s="8" t="n">
        <v>-1357.6</v>
      </c>
      <c r="H101" s="8" t="n">
        <v>100</v>
      </c>
      <c r="I101" s="8" t="n">
        <v>90</v>
      </c>
      <c r="J101" s="8" t="n">
        <v>100</v>
      </c>
      <c r="K101" s="9" t="n">
        <v>13.4332</v>
      </c>
      <c r="L101" s="9" t="n">
        <v>13.4332</v>
      </c>
      <c r="M101" s="10" t="n">
        <f aca="false">((ref_diam+offset_diam)/2)/(12*3.281)</f>
        <v>0.761962816214569</v>
      </c>
      <c r="N101" s="8"/>
      <c r="O101" s="8" t="n">
        <f aca="false">(J101-M101-surface_margin)/(scaling_factor*(SQRT(K101^2+L101^2+sigma_pa^2)))</f>
        <v>1.48747748015365</v>
      </c>
    </row>
    <row r="102" customFormat="false" ht="15" hidden="false" customHeight="false" outlineLevel="0" collapsed="false">
      <c r="A102" s="0" t="n">
        <v>2880</v>
      </c>
      <c r="B102" s="8" t="n">
        <v>1903</v>
      </c>
      <c r="C102" s="8" t="n">
        <v>-1387.6</v>
      </c>
      <c r="D102" s="8" t="n">
        <v>0</v>
      </c>
      <c r="E102" s="8" t="n">
        <v>2880</v>
      </c>
      <c r="F102" s="8" t="n">
        <v>1903</v>
      </c>
      <c r="G102" s="8" t="n">
        <v>-1387.6</v>
      </c>
      <c r="H102" s="8" t="n">
        <v>100</v>
      </c>
      <c r="I102" s="8" t="n">
        <v>90</v>
      </c>
      <c r="J102" s="8" t="n">
        <v>100</v>
      </c>
      <c r="K102" s="9" t="n">
        <v>13.7121</v>
      </c>
      <c r="L102" s="9" t="n">
        <v>13.7121</v>
      </c>
      <c r="M102" s="10" t="n">
        <f aca="false">((ref_diam+offset_diam)/2)/(12*3.281)</f>
        <v>0.761962816214569</v>
      </c>
      <c r="N102" s="8"/>
      <c r="O102" s="8" t="n">
        <f aca="false">(J102-M102-surface_margin)/(scaling_factor*(SQRT(K102^2+L102^2+sigma_pa^2)))</f>
        <v>1.45724294358349</v>
      </c>
    </row>
    <row r="103" customFormat="false" ht="15" hidden="false" customHeight="false" outlineLevel="0" collapsed="false">
      <c r="A103" s="0" t="n">
        <v>2910</v>
      </c>
      <c r="B103" s="8" t="n">
        <v>1903</v>
      </c>
      <c r="C103" s="8" t="n">
        <v>-1417.6</v>
      </c>
      <c r="D103" s="8" t="n">
        <v>0</v>
      </c>
      <c r="E103" s="8" t="n">
        <v>2910</v>
      </c>
      <c r="F103" s="8" t="n">
        <v>1903</v>
      </c>
      <c r="G103" s="8" t="n">
        <v>-1417.6</v>
      </c>
      <c r="H103" s="8" t="n">
        <v>100</v>
      </c>
      <c r="I103" s="8" t="n">
        <v>90</v>
      </c>
      <c r="J103" s="8" t="n">
        <v>100</v>
      </c>
      <c r="K103" s="9" t="n">
        <v>13.9913</v>
      </c>
      <c r="L103" s="9" t="n">
        <v>13.9913</v>
      </c>
      <c r="M103" s="10" t="n">
        <f aca="false">((ref_diam+offset_diam)/2)/(12*3.281)</f>
        <v>0.761962816214569</v>
      </c>
      <c r="N103" s="8"/>
      <c r="O103" s="8" t="n">
        <f aca="false">(J103-M103-surface_margin)/(scaling_factor*(SQRT(K103^2+L103^2+sigma_pa^2)))</f>
        <v>1.42818203052987</v>
      </c>
    </row>
    <row r="104" customFormat="false" ht="15" hidden="false" customHeight="false" outlineLevel="0" collapsed="false">
      <c r="A104" s="0" t="n">
        <v>2940</v>
      </c>
      <c r="B104" s="8" t="n">
        <v>1903</v>
      </c>
      <c r="C104" s="8" t="n">
        <v>-1447.6</v>
      </c>
      <c r="D104" s="8" t="n">
        <v>0</v>
      </c>
      <c r="E104" s="8" t="n">
        <v>2940</v>
      </c>
      <c r="F104" s="8" t="n">
        <v>1903</v>
      </c>
      <c r="G104" s="8" t="n">
        <v>-1447.6</v>
      </c>
      <c r="H104" s="8" t="n">
        <v>100</v>
      </c>
      <c r="I104" s="8" t="n">
        <v>90</v>
      </c>
      <c r="J104" s="8" t="n">
        <v>100</v>
      </c>
      <c r="K104" s="9" t="n">
        <v>14.2709</v>
      </c>
      <c r="L104" s="9" t="n">
        <v>14.2709</v>
      </c>
      <c r="M104" s="10" t="n">
        <f aca="false">((ref_diam+offset_diam)/2)/(12*3.281)</f>
        <v>0.761962816214569</v>
      </c>
      <c r="N104" s="8"/>
      <c r="O104" s="8" t="n">
        <f aca="false">(J104-M104-surface_margin)/(scaling_factor*(SQRT(K104^2+L104^2+sigma_pa^2)))</f>
        <v>1.40021797018301</v>
      </c>
    </row>
  </sheetData>
  <sheetProtection sheet="true" password="dd1b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18.14"/>
  </cols>
  <sheetData>
    <row r="1" customFormat="false" ht="15" hidden="false" customHeight="false" outlineLevel="0" collapsed="false">
      <c r="A1" s="0" t="s">
        <v>33</v>
      </c>
      <c r="B1" s="0" t="s">
        <v>97</v>
      </c>
    </row>
    <row r="3" customFormat="false" ht="15" hidden="false" customHeight="false" outlineLevel="0" collapsed="false">
      <c r="A3" s="0" t="s">
        <v>35</v>
      </c>
    </row>
    <row r="4" customFormat="false" ht="15" hidden="false" customHeight="false" outlineLevel="0" collapsed="false">
      <c r="A4" s="0" t="s">
        <v>37</v>
      </c>
      <c r="B4" s="0" t="s">
        <v>38</v>
      </c>
    </row>
    <row r="5" customFormat="false" ht="15" hidden="false" customHeight="false" outlineLevel="0" collapsed="false">
      <c r="A5" s="0" t="s">
        <v>42</v>
      </c>
      <c r="B5" s="0" t="s">
        <v>43</v>
      </c>
    </row>
    <row r="6" customFormat="false" ht="15" hidden="false" customHeight="false" outlineLevel="0" collapsed="false">
      <c r="A6" s="0" t="s">
        <v>46</v>
      </c>
      <c r="B6" s="0" t="n">
        <v>0.9996</v>
      </c>
    </row>
    <row r="7" customFormat="false" ht="15" hidden="false" customHeight="false" outlineLevel="0" collapsed="false">
      <c r="A7" s="0" t="s">
        <v>49</v>
      </c>
      <c r="B7" s="0" t="s">
        <v>50</v>
      </c>
    </row>
    <row r="9" customFormat="false" ht="15" hidden="false" customHeight="false" outlineLevel="0" collapsed="false">
      <c r="A9" s="0" t="s">
        <v>56</v>
      </c>
      <c r="B9" s="0" t="s">
        <v>57</v>
      </c>
      <c r="C9" s="0" t="s">
        <v>58</v>
      </c>
      <c r="D9" s="0" t="s">
        <v>59</v>
      </c>
      <c r="E9" s="0" t="s">
        <v>60</v>
      </c>
      <c r="F9" s="0" t="s">
        <v>61</v>
      </c>
      <c r="G9" s="0" t="s">
        <v>62</v>
      </c>
    </row>
    <row r="10" customFormat="false" ht="15" hidden="false" customHeight="false" outlineLevel="0" collapsed="false">
      <c r="B10" s="0" t="s">
        <v>63</v>
      </c>
      <c r="C10" s="0" t="s">
        <v>63</v>
      </c>
      <c r="D10" s="0" t="s">
        <v>63</v>
      </c>
      <c r="E10" s="0" t="s">
        <v>63</v>
      </c>
    </row>
    <row r="11" customFormat="false" ht="15" hidden="false" customHeight="false" outlineLevel="0" collapsed="false">
      <c r="B11" s="0" t="n">
        <v>100</v>
      </c>
      <c r="C11" s="0" t="n">
        <v>0</v>
      </c>
      <c r="D11" s="0" t="n">
        <v>500000</v>
      </c>
      <c r="E11" s="0" t="n">
        <v>6651666.67</v>
      </c>
      <c r="F11" s="0" t="s">
        <v>98</v>
      </c>
      <c r="G11" s="0" t="s">
        <v>65</v>
      </c>
    </row>
    <row r="13" customFormat="false" ht="15" hidden="false" customHeight="false" outlineLevel="0" collapsed="false">
      <c r="A13" s="0" t="s">
        <v>66</v>
      </c>
    </row>
    <row r="14" customFormat="false" ht="15" hidden="false" customHeight="false" outlineLevel="0" collapsed="false">
      <c r="A14" s="0" t="s">
        <v>66</v>
      </c>
    </row>
    <row r="15" customFormat="false" ht="15" hidden="false" customHeight="false" outlineLevel="0" collapsed="false">
      <c r="B15" s="0" t="s">
        <v>67</v>
      </c>
      <c r="C15" s="0" t="s">
        <v>68</v>
      </c>
      <c r="D15" s="0" t="s">
        <v>69</v>
      </c>
      <c r="E15" s="0" t="s">
        <v>70</v>
      </c>
      <c r="F15" s="0" t="s">
        <v>71</v>
      </c>
      <c r="G15" s="0" t="s">
        <v>72</v>
      </c>
      <c r="H15" s="0" t="s">
        <v>73</v>
      </c>
      <c r="I15" s="0" t="s">
        <v>74</v>
      </c>
      <c r="J15" s="0" t="s">
        <v>75</v>
      </c>
    </row>
    <row r="16" customFormat="false" ht="15" hidden="false" customHeight="false" outlineLevel="0" collapsed="false">
      <c r="B16" s="0" t="s">
        <v>63</v>
      </c>
      <c r="C16" s="0" t="s">
        <v>76</v>
      </c>
      <c r="D16" s="0" t="s">
        <v>76</v>
      </c>
      <c r="E16" s="0" t="s">
        <v>63</v>
      </c>
      <c r="F16" s="0" t="s">
        <v>63</v>
      </c>
      <c r="G16" s="0" t="s">
        <v>63</v>
      </c>
    </row>
    <row r="17" customFormat="false" ht="15" hidden="false" customHeight="false" outlineLevel="0" collapsed="false">
      <c r="B17" s="0" t="n">
        <v>0</v>
      </c>
      <c r="C17" s="8" t="n">
        <v>0</v>
      </c>
      <c r="D17" s="8" t="n">
        <v>0</v>
      </c>
      <c r="E17" s="8" t="n">
        <v>0</v>
      </c>
      <c r="F17" s="8" t="n">
        <v>100</v>
      </c>
      <c r="G17" s="8" t="n">
        <v>0</v>
      </c>
      <c r="H17" s="9" t="n">
        <v>0</v>
      </c>
      <c r="I17" s="9" t="n">
        <v>0</v>
      </c>
      <c r="J17" s="9" t="n">
        <v>0</v>
      </c>
    </row>
    <row r="18" customFormat="false" ht="15" hidden="false" customHeight="false" outlineLevel="0" collapsed="false">
      <c r="B18" s="0" t="n">
        <v>1</v>
      </c>
      <c r="C18" s="8" t="n">
        <v>0</v>
      </c>
      <c r="D18" s="8" t="n">
        <v>0</v>
      </c>
      <c r="E18" s="8" t="n">
        <v>1</v>
      </c>
      <c r="F18" s="8" t="n">
        <v>100</v>
      </c>
      <c r="G18" s="8" t="n">
        <v>0</v>
      </c>
      <c r="H18" s="9" t="n">
        <v>0.0017</v>
      </c>
      <c r="I18" s="9" t="n">
        <v>0.0017</v>
      </c>
      <c r="J18" s="9" t="n">
        <v>0.35</v>
      </c>
    </row>
    <row r="19" customFormat="false" ht="15" hidden="false" customHeight="false" outlineLevel="0" collapsed="false">
      <c r="B19" s="0" t="n">
        <v>30</v>
      </c>
      <c r="C19" s="8" t="n">
        <v>0</v>
      </c>
      <c r="D19" s="8" t="n">
        <v>0</v>
      </c>
      <c r="E19" s="8" t="n">
        <v>30</v>
      </c>
      <c r="F19" s="8" t="n">
        <v>100</v>
      </c>
      <c r="G19" s="8" t="n">
        <v>0</v>
      </c>
      <c r="H19" s="9" t="n">
        <v>0.0537</v>
      </c>
      <c r="I19" s="9" t="n">
        <v>0.0537</v>
      </c>
      <c r="J19" s="9" t="n">
        <v>0.3504</v>
      </c>
    </row>
    <row r="20" customFormat="false" ht="15" hidden="false" customHeight="false" outlineLevel="0" collapsed="false">
      <c r="B20" s="0" t="n">
        <v>60</v>
      </c>
      <c r="C20" s="8" t="n">
        <v>0</v>
      </c>
      <c r="D20" s="8" t="n">
        <v>0</v>
      </c>
      <c r="E20" s="8" t="n">
        <v>60</v>
      </c>
      <c r="F20" s="8" t="n">
        <v>100</v>
      </c>
      <c r="G20" s="8" t="n">
        <v>0</v>
      </c>
      <c r="H20" s="9" t="n">
        <v>0.1074</v>
      </c>
      <c r="I20" s="9" t="n">
        <v>0.1074</v>
      </c>
      <c r="J20" s="9" t="n">
        <v>0.3516</v>
      </c>
    </row>
    <row r="21" customFormat="false" ht="15" hidden="false" customHeight="false" outlineLevel="0" collapsed="false">
      <c r="B21" s="0" t="n">
        <v>90</v>
      </c>
      <c r="C21" s="8" t="n">
        <v>0</v>
      </c>
      <c r="D21" s="8" t="n">
        <v>0</v>
      </c>
      <c r="E21" s="8" t="n">
        <v>90</v>
      </c>
      <c r="F21" s="8" t="n">
        <v>100</v>
      </c>
      <c r="G21" s="8" t="n">
        <v>0</v>
      </c>
      <c r="H21" s="9" t="n">
        <v>0.1612</v>
      </c>
      <c r="I21" s="9" t="n">
        <v>0.1612</v>
      </c>
      <c r="J21" s="9" t="n">
        <v>0.3536</v>
      </c>
    </row>
    <row r="22" customFormat="false" ht="15" hidden="false" customHeight="false" outlineLevel="0" collapsed="false">
      <c r="B22" s="0" t="n">
        <v>120</v>
      </c>
      <c r="C22" s="8" t="n">
        <v>0</v>
      </c>
      <c r="D22" s="8" t="n">
        <v>0</v>
      </c>
      <c r="E22" s="8" t="n">
        <v>120</v>
      </c>
      <c r="F22" s="8" t="n">
        <v>100</v>
      </c>
      <c r="G22" s="8" t="n">
        <v>0</v>
      </c>
      <c r="H22" s="9" t="n">
        <v>0.215</v>
      </c>
      <c r="I22" s="9" t="n">
        <v>0.215</v>
      </c>
      <c r="J22" s="9" t="n">
        <v>0.3564</v>
      </c>
    </row>
    <row r="23" customFormat="false" ht="15" hidden="false" customHeight="false" outlineLevel="0" collapsed="false">
      <c r="B23" s="0" t="n">
        <v>150</v>
      </c>
      <c r="C23" s="8" t="n">
        <v>0</v>
      </c>
      <c r="D23" s="8" t="n">
        <v>0</v>
      </c>
      <c r="E23" s="8" t="n">
        <v>150</v>
      </c>
      <c r="F23" s="8" t="n">
        <v>100</v>
      </c>
      <c r="G23" s="8" t="n">
        <v>0</v>
      </c>
      <c r="H23" s="9" t="n">
        <v>0.2688</v>
      </c>
      <c r="I23" s="9" t="n">
        <v>0.2688</v>
      </c>
      <c r="J23" s="9" t="n">
        <v>0.36</v>
      </c>
    </row>
    <row r="24" customFormat="false" ht="15" hidden="false" customHeight="false" outlineLevel="0" collapsed="false">
      <c r="B24" s="0" t="n">
        <v>180</v>
      </c>
      <c r="C24" s="8" t="n">
        <v>0</v>
      </c>
      <c r="D24" s="8" t="n">
        <v>0</v>
      </c>
      <c r="E24" s="8" t="n">
        <v>180</v>
      </c>
      <c r="F24" s="8" t="n">
        <v>100</v>
      </c>
      <c r="G24" s="8" t="n">
        <v>0</v>
      </c>
      <c r="H24" s="9" t="n">
        <v>0.3225</v>
      </c>
      <c r="I24" s="9" t="n">
        <v>0.3225</v>
      </c>
      <c r="J24" s="9" t="n">
        <v>0.3643</v>
      </c>
    </row>
    <row r="25" customFormat="false" ht="15" hidden="false" customHeight="false" outlineLevel="0" collapsed="false">
      <c r="B25" s="0" t="n">
        <v>210</v>
      </c>
      <c r="C25" s="8" t="n">
        <v>0</v>
      </c>
      <c r="D25" s="8" t="n">
        <v>0</v>
      </c>
      <c r="E25" s="8" t="n">
        <v>210</v>
      </c>
      <c r="F25" s="8" t="n">
        <v>100</v>
      </c>
      <c r="G25" s="8" t="n">
        <v>0</v>
      </c>
      <c r="H25" s="9" t="n">
        <v>0.3763</v>
      </c>
      <c r="I25" s="9" t="n">
        <v>0.3763</v>
      </c>
      <c r="J25" s="9" t="n">
        <v>0.3694</v>
      </c>
    </row>
    <row r="26" customFormat="false" ht="15" hidden="false" customHeight="false" outlineLevel="0" collapsed="false">
      <c r="B26" s="0" t="n">
        <v>240</v>
      </c>
      <c r="C26" s="8" t="n">
        <v>0</v>
      </c>
      <c r="D26" s="8" t="n">
        <v>0</v>
      </c>
      <c r="E26" s="8" t="n">
        <v>240</v>
      </c>
      <c r="F26" s="8" t="n">
        <v>100</v>
      </c>
      <c r="G26" s="8" t="n">
        <v>0</v>
      </c>
      <c r="H26" s="9" t="n">
        <v>0.4301</v>
      </c>
      <c r="I26" s="9" t="n">
        <v>0.4301</v>
      </c>
      <c r="J26" s="9" t="n">
        <v>0.3752</v>
      </c>
    </row>
    <row r="27" customFormat="false" ht="15" hidden="false" customHeight="false" outlineLevel="0" collapsed="false">
      <c r="B27" s="0" t="n">
        <v>270</v>
      </c>
      <c r="C27" s="8" t="n">
        <v>0</v>
      </c>
      <c r="D27" s="8" t="n">
        <v>0</v>
      </c>
      <c r="E27" s="8" t="n">
        <v>270</v>
      </c>
      <c r="F27" s="8" t="n">
        <v>100</v>
      </c>
      <c r="G27" s="8" t="n">
        <v>0</v>
      </c>
      <c r="H27" s="9" t="n">
        <v>0.4838</v>
      </c>
      <c r="I27" s="9" t="n">
        <v>0.4838</v>
      </c>
      <c r="J27" s="9" t="n">
        <v>0.3817</v>
      </c>
    </row>
    <row r="28" customFormat="false" ht="15" hidden="false" customHeight="false" outlineLevel="0" collapsed="false">
      <c r="B28" s="0" t="n">
        <v>300</v>
      </c>
      <c r="C28" s="8" t="n">
        <v>0</v>
      </c>
      <c r="D28" s="8" t="n">
        <v>0</v>
      </c>
      <c r="E28" s="8" t="n">
        <v>300</v>
      </c>
      <c r="F28" s="8" t="n">
        <v>100</v>
      </c>
      <c r="G28" s="8" t="n">
        <v>0</v>
      </c>
      <c r="H28" s="9" t="n">
        <v>0.5376</v>
      </c>
      <c r="I28" s="9" t="n">
        <v>0.5376</v>
      </c>
      <c r="J28" s="9" t="n">
        <v>0.3889</v>
      </c>
    </row>
    <row r="29" customFormat="false" ht="15" hidden="false" customHeight="false" outlineLevel="0" collapsed="false">
      <c r="B29" s="0" t="n">
        <v>330</v>
      </c>
      <c r="C29" s="8" t="n">
        <v>0</v>
      </c>
      <c r="D29" s="8" t="n">
        <v>0</v>
      </c>
      <c r="E29" s="8" t="n">
        <v>330</v>
      </c>
      <c r="F29" s="8" t="n">
        <v>100</v>
      </c>
      <c r="G29" s="8" t="n">
        <v>0</v>
      </c>
      <c r="H29" s="9" t="n">
        <v>0.5914</v>
      </c>
      <c r="I29" s="9" t="n">
        <v>0.5914</v>
      </c>
      <c r="J29" s="9" t="n">
        <v>0.3967</v>
      </c>
    </row>
    <row r="30" customFormat="false" ht="15" hidden="false" customHeight="false" outlineLevel="0" collapsed="false">
      <c r="B30" s="0" t="n">
        <v>360</v>
      </c>
      <c r="C30" s="8" t="n">
        <v>0</v>
      </c>
      <c r="D30" s="8" t="n">
        <v>0</v>
      </c>
      <c r="E30" s="8" t="n">
        <v>360</v>
      </c>
      <c r="F30" s="8" t="n">
        <v>100</v>
      </c>
      <c r="G30" s="8" t="n">
        <v>0</v>
      </c>
      <c r="H30" s="9" t="n">
        <v>0.6452</v>
      </c>
      <c r="I30" s="9" t="n">
        <v>0.6452</v>
      </c>
      <c r="J30" s="9" t="n">
        <v>0.4052</v>
      </c>
    </row>
    <row r="31" customFormat="false" ht="15" hidden="false" customHeight="false" outlineLevel="0" collapsed="false">
      <c r="B31" s="0" t="n">
        <v>390</v>
      </c>
      <c r="C31" s="8" t="n">
        <v>0</v>
      </c>
      <c r="D31" s="8" t="n">
        <v>0</v>
      </c>
      <c r="E31" s="8" t="n">
        <v>390</v>
      </c>
      <c r="F31" s="8" t="n">
        <v>100</v>
      </c>
      <c r="G31" s="8" t="n">
        <v>0</v>
      </c>
      <c r="H31" s="9" t="n">
        <v>0.6989</v>
      </c>
      <c r="I31" s="9" t="n">
        <v>0.6989</v>
      </c>
      <c r="J31" s="9" t="n">
        <v>0.4143</v>
      </c>
    </row>
    <row r="32" customFormat="false" ht="15" hidden="false" customHeight="false" outlineLevel="0" collapsed="false">
      <c r="B32" s="0" t="n">
        <v>420</v>
      </c>
      <c r="C32" s="8" t="n">
        <v>0</v>
      </c>
      <c r="D32" s="8" t="n">
        <v>0</v>
      </c>
      <c r="E32" s="8" t="n">
        <v>420</v>
      </c>
      <c r="F32" s="8" t="n">
        <v>100</v>
      </c>
      <c r="G32" s="8" t="n">
        <v>0</v>
      </c>
      <c r="H32" s="9" t="n">
        <v>0.7527</v>
      </c>
      <c r="I32" s="9" t="n">
        <v>0.7527</v>
      </c>
      <c r="J32" s="9" t="n">
        <v>0.424</v>
      </c>
    </row>
    <row r="33" customFormat="false" ht="15" hidden="false" customHeight="false" outlineLevel="0" collapsed="false">
      <c r="B33" s="0" t="n">
        <v>450</v>
      </c>
      <c r="C33" s="8" t="n">
        <v>0</v>
      </c>
      <c r="D33" s="8" t="n">
        <v>0</v>
      </c>
      <c r="E33" s="8" t="n">
        <v>450</v>
      </c>
      <c r="F33" s="8" t="n">
        <v>100</v>
      </c>
      <c r="G33" s="8" t="n">
        <v>0</v>
      </c>
      <c r="H33" s="9" t="n">
        <v>0.8065</v>
      </c>
      <c r="I33" s="9" t="n">
        <v>0.8065</v>
      </c>
      <c r="J33" s="9" t="n">
        <v>0.4342</v>
      </c>
    </row>
    <row r="34" customFormat="false" ht="15" hidden="false" customHeight="false" outlineLevel="0" collapsed="false">
      <c r="B34" s="0" t="n">
        <v>480</v>
      </c>
      <c r="C34" s="8" t="n">
        <v>0</v>
      </c>
      <c r="D34" s="8" t="n">
        <v>0</v>
      </c>
      <c r="E34" s="8" t="n">
        <v>480</v>
      </c>
      <c r="F34" s="8" t="n">
        <v>100</v>
      </c>
      <c r="G34" s="8" t="n">
        <v>0</v>
      </c>
      <c r="H34" s="9" t="n">
        <v>0.8602</v>
      </c>
      <c r="I34" s="9" t="n">
        <v>0.8602</v>
      </c>
      <c r="J34" s="9" t="n">
        <v>0.4451</v>
      </c>
    </row>
    <row r="35" customFormat="false" ht="15" hidden="false" customHeight="false" outlineLevel="0" collapsed="false">
      <c r="B35" s="0" t="n">
        <v>510</v>
      </c>
      <c r="C35" s="8" t="n">
        <v>0</v>
      </c>
      <c r="D35" s="8" t="n">
        <v>0</v>
      </c>
      <c r="E35" s="8" t="n">
        <v>510</v>
      </c>
      <c r="F35" s="8" t="n">
        <v>100</v>
      </c>
      <c r="G35" s="8" t="n">
        <v>0</v>
      </c>
      <c r="H35" s="9" t="n">
        <v>0.914</v>
      </c>
      <c r="I35" s="9" t="n">
        <v>0.914</v>
      </c>
      <c r="J35" s="9" t="n">
        <v>0.4564</v>
      </c>
    </row>
    <row r="36" customFormat="false" ht="15" hidden="false" customHeight="false" outlineLevel="0" collapsed="false">
      <c r="B36" s="0" t="n">
        <v>540</v>
      </c>
      <c r="C36" s="8" t="n">
        <v>0</v>
      </c>
      <c r="D36" s="8" t="n">
        <v>0</v>
      </c>
      <c r="E36" s="8" t="n">
        <v>540</v>
      </c>
      <c r="F36" s="8" t="n">
        <v>100</v>
      </c>
      <c r="G36" s="8" t="n">
        <v>0</v>
      </c>
      <c r="H36" s="9" t="n">
        <v>0.9678</v>
      </c>
      <c r="I36" s="9" t="n">
        <v>0.9678</v>
      </c>
      <c r="J36" s="9" t="n">
        <v>0.4683</v>
      </c>
    </row>
    <row r="37" customFormat="false" ht="15" hidden="false" customHeight="false" outlineLevel="0" collapsed="false">
      <c r="B37" s="0" t="n">
        <v>570</v>
      </c>
      <c r="C37" s="8" t="n">
        <v>0</v>
      </c>
      <c r="D37" s="8" t="n">
        <v>0</v>
      </c>
      <c r="E37" s="8" t="n">
        <v>570</v>
      </c>
      <c r="F37" s="8" t="n">
        <v>100</v>
      </c>
      <c r="G37" s="8" t="n">
        <v>0</v>
      </c>
      <c r="H37" s="9" t="n">
        <v>1.0216</v>
      </c>
      <c r="I37" s="9" t="n">
        <v>1.0216</v>
      </c>
      <c r="J37" s="9" t="n">
        <v>0.4806</v>
      </c>
    </row>
    <row r="38" customFormat="false" ht="15" hidden="false" customHeight="false" outlineLevel="0" collapsed="false">
      <c r="B38" s="0" t="n">
        <v>600</v>
      </c>
      <c r="C38" s="8" t="n">
        <v>0</v>
      </c>
      <c r="D38" s="8" t="n">
        <v>0</v>
      </c>
      <c r="E38" s="8" t="n">
        <v>600</v>
      </c>
      <c r="F38" s="8" t="n">
        <v>100</v>
      </c>
      <c r="G38" s="8" t="n">
        <v>0</v>
      </c>
      <c r="H38" s="9" t="n">
        <v>1.0753</v>
      </c>
      <c r="I38" s="9" t="n">
        <v>1.0753</v>
      </c>
      <c r="J38" s="9" t="n">
        <v>0.4935</v>
      </c>
    </row>
    <row r="39" customFormat="false" ht="15" hidden="false" customHeight="false" outlineLevel="0" collapsed="false">
      <c r="B39" s="0" t="n">
        <v>630</v>
      </c>
      <c r="C39" s="8" t="n">
        <v>0</v>
      </c>
      <c r="D39" s="8" t="n">
        <v>0</v>
      </c>
      <c r="E39" s="8" t="n">
        <v>630</v>
      </c>
      <c r="F39" s="8" t="n">
        <v>100</v>
      </c>
      <c r="G39" s="8" t="n">
        <v>0</v>
      </c>
      <c r="H39" s="9" t="n">
        <v>1.1291</v>
      </c>
      <c r="I39" s="9" t="n">
        <v>1.1291</v>
      </c>
      <c r="J39" s="9" t="n">
        <v>0.5068</v>
      </c>
    </row>
    <row r="40" customFormat="false" ht="15" hidden="false" customHeight="false" outlineLevel="0" collapsed="false">
      <c r="B40" s="0" t="n">
        <v>660</v>
      </c>
      <c r="C40" s="8" t="n">
        <v>0</v>
      </c>
      <c r="D40" s="8" t="n">
        <v>0</v>
      </c>
      <c r="E40" s="8" t="n">
        <v>660</v>
      </c>
      <c r="F40" s="8" t="n">
        <v>100</v>
      </c>
      <c r="G40" s="8" t="n">
        <v>0</v>
      </c>
      <c r="H40" s="9" t="n">
        <v>1.1829</v>
      </c>
      <c r="I40" s="9" t="n">
        <v>1.1829</v>
      </c>
      <c r="J40" s="9" t="n">
        <v>0.5205</v>
      </c>
    </row>
    <row r="41" customFormat="false" ht="15" hidden="false" customHeight="false" outlineLevel="0" collapsed="false">
      <c r="B41" s="0" t="n">
        <v>690</v>
      </c>
      <c r="C41" s="8" t="n">
        <v>0</v>
      </c>
      <c r="D41" s="8" t="n">
        <v>0</v>
      </c>
      <c r="E41" s="8" t="n">
        <v>690</v>
      </c>
      <c r="F41" s="8" t="n">
        <v>100</v>
      </c>
      <c r="G41" s="8" t="n">
        <v>0</v>
      </c>
      <c r="H41" s="9" t="n">
        <v>1.2366</v>
      </c>
      <c r="I41" s="9" t="n">
        <v>1.2366</v>
      </c>
      <c r="J41" s="9" t="n">
        <v>0.5348</v>
      </c>
    </row>
    <row r="42" customFormat="false" ht="15" hidden="false" customHeight="false" outlineLevel="0" collapsed="false">
      <c r="B42" s="0" t="n">
        <v>720</v>
      </c>
      <c r="C42" s="8" t="n">
        <v>0</v>
      </c>
      <c r="D42" s="8" t="n">
        <v>0</v>
      </c>
      <c r="E42" s="8" t="n">
        <v>720</v>
      </c>
      <c r="F42" s="8" t="n">
        <v>100</v>
      </c>
      <c r="G42" s="8" t="n">
        <v>0</v>
      </c>
      <c r="H42" s="9" t="n">
        <v>1.2904</v>
      </c>
      <c r="I42" s="9" t="n">
        <v>1.2904</v>
      </c>
      <c r="J42" s="9" t="n">
        <v>0.5494</v>
      </c>
    </row>
    <row r="43" customFormat="false" ht="15" hidden="false" customHeight="false" outlineLevel="0" collapsed="false">
      <c r="B43" s="0" t="n">
        <v>750</v>
      </c>
      <c r="C43" s="8" t="n">
        <v>0</v>
      </c>
      <c r="D43" s="8" t="n">
        <v>0</v>
      </c>
      <c r="E43" s="8" t="n">
        <v>750</v>
      </c>
      <c r="F43" s="8" t="n">
        <v>100</v>
      </c>
      <c r="G43" s="8" t="n">
        <v>0</v>
      </c>
      <c r="H43" s="9" t="n">
        <v>1.3442</v>
      </c>
      <c r="I43" s="9" t="n">
        <v>1.3442</v>
      </c>
      <c r="J43" s="9" t="n">
        <v>0.5645</v>
      </c>
    </row>
    <row r="44" customFormat="false" ht="15" hidden="false" customHeight="false" outlineLevel="0" collapsed="false">
      <c r="B44" s="0" t="n">
        <v>780</v>
      </c>
      <c r="C44" s="8" t="n">
        <v>0</v>
      </c>
      <c r="D44" s="8" t="n">
        <v>0</v>
      </c>
      <c r="E44" s="8" t="n">
        <v>780</v>
      </c>
      <c r="F44" s="8" t="n">
        <v>100</v>
      </c>
      <c r="G44" s="8" t="n">
        <v>0</v>
      </c>
      <c r="H44" s="9" t="n">
        <v>1.3979</v>
      </c>
      <c r="I44" s="9" t="n">
        <v>1.3979</v>
      </c>
      <c r="J44" s="9" t="n">
        <v>0.58</v>
      </c>
    </row>
    <row r="45" customFormat="false" ht="15" hidden="false" customHeight="false" outlineLevel="0" collapsed="false">
      <c r="B45" s="0" t="n">
        <v>810</v>
      </c>
      <c r="C45" s="8" t="n">
        <v>0</v>
      </c>
      <c r="D45" s="8" t="n">
        <v>0</v>
      </c>
      <c r="E45" s="8" t="n">
        <v>810</v>
      </c>
      <c r="F45" s="8" t="n">
        <v>100</v>
      </c>
      <c r="G45" s="8" t="n">
        <v>0</v>
      </c>
      <c r="H45" s="9" t="n">
        <v>1.4517</v>
      </c>
      <c r="I45" s="9" t="n">
        <v>1.4517</v>
      </c>
      <c r="J45" s="9" t="n">
        <v>0.596</v>
      </c>
    </row>
    <row r="46" customFormat="false" ht="15" hidden="false" customHeight="false" outlineLevel="0" collapsed="false">
      <c r="B46" s="0" t="n">
        <v>840</v>
      </c>
      <c r="C46" s="8" t="n">
        <v>0</v>
      </c>
      <c r="D46" s="8" t="n">
        <v>0</v>
      </c>
      <c r="E46" s="8" t="n">
        <v>840</v>
      </c>
      <c r="F46" s="8" t="n">
        <v>100</v>
      </c>
      <c r="G46" s="8" t="n">
        <v>0</v>
      </c>
      <c r="H46" s="9" t="n">
        <v>1.5055</v>
      </c>
      <c r="I46" s="9" t="n">
        <v>1.5055</v>
      </c>
      <c r="J46" s="9" t="n">
        <v>0.6123</v>
      </c>
    </row>
    <row r="47" customFormat="false" ht="15" hidden="false" customHeight="false" outlineLevel="0" collapsed="false">
      <c r="B47" s="0" t="n">
        <v>870</v>
      </c>
      <c r="C47" s="8" t="n">
        <v>0</v>
      </c>
      <c r="D47" s="8" t="n">
        <v>0</v>
      </c>
      <c r="E47" s="8" t="n">
        <v>870</v>
      </c>
      <c r="F47" s="8" t="n">
        <v>100</v>
      </c>
      <c r="G47" s="8" t="n">
        <v>0</v>
      </c>
      <c r="H47" s="9" t="n">
        <v>1.5593</v>
      </c>
      <c r="I47" s="9" t="n">
        <v>1.5593</v>
      </c>
      <c r="J47" s="9" t="n">
        <v>0.629</v>
      </c>
    </row>
    <row r="48" customFormat="false" ht="15" hidden="false" customHeight="false" outlineLevel="0" collapsed="false">
      <c r="B48" s="0" t="n">
        <v>900</v>
      </c>
      <c r="C48" s="8" t="n">
        <v>0</v>
      </c>
      <c r="D48" s="8" t="n">
        <v>0</v>
      </c>
      <c r="E48" s="8" t="n">
        <v>900</v>
      </c>
      <c r="F48" s="8" t="n">
        <v>100</v>
      </c>
      <c r="G48" s="8" t="n">
        <v>0</v>
      </c>
      <c r="H48" s="9" t="n">
        <v>1.613</v>
      </c>
      <c r="I48" s="9" t="n">
        <v>1.613</v>
      </c>
      <c r="J48" s="9" t="n">
        <v>0.6462</v>
      </c>
    </row>
    <row r="49" customFormat="false" ht="15" hidden="false" customHeight="false" outlineLevel="0" collapsed="false">
      <c r="B49" s="0" t="n">
        <v>930</v>
      </c>
      <c r="C49" s="8" t="n">
        <v>0</v>
      </c>
      <c r="D49" s="8" t="n">
        <v>0</v>
      </c>
      <c r="E49" s="8" t="n">
        <v>930</v>
      </c>
      <c r="F49" s="8" t="n">
        <v>100</v>
      </c>
      <c r="G49" s="8" t="n">
        <v>0</v>
      </c>
      <c r="H49" s="9" t="n">
        <v>1.6668</v>
      </c>
      <c r="I49" s="9" t="n">
        <v>1.6668</v>
      </c>
      <c r="J49" s="9" t="n">
        <v>0.6637</v>
      </c>
    </row>
    <row r="50" customFormat="false" ht="15" hidden="false" customHeight="false" outlineLevel="0" collapsed="false">
      <c r="B50" s="0" t="n">
        <v>960</v>
      </c>
      <c r="C50" s="8" t="n">
        <v>0</v>
      </c>
      <c r="D50" s="8" t="n">
        <v>0</v>
      </c>
      <c r="E50" s="8" t="n">
        <v>960</v>
      </c>
      <c r="F50" s="8" t="n">
        <v>100</v>
      </c>
      <c r="G50" s="8" t="n">
        <v>0</v>
      </c>
      <c r="H50" s="9" t="n">
        <v>1.7206</v>
      </c>
      <c r="I50" s="9" t="n">
        <v>1.7206</v>
      </c>
      <c r="J50" s="9" t="n">
        <v>0.6816</v>
      </c>
    </row>
    <row r="51" customFormat="false" ht="15" hidden="false" customHeight="false" outlineLevel="0" collapsed="false">
      <c r="B51" s="0" t="n">
        <v>990</v>
      </c>
      <c r="C51" s="8" t="n">
        <v>0</v>
      </c>
      <c r="D51" s="8" t="n">
        <v>0</v>
      </c>
      <c r="E51" s="8" t="n">
        <v>990</v>
      </c>
      <c r="F51" s="8" t="n">
        <v>100</v>
      </c>
      <c r="G51" s="8" t="n">
        <v>0</v>
      </c>
      <c r="H51" s="9" t="n">
        <v>1.7743</v>
      </c>
      <c r="I51" s="9" t="n">
        <v>1.7743</v>
      </c>
      <c r="J51" s="9" t="n">
        <v>0.6999</v>
      </c>
    </row>
    <row r="52" customFormat="false" ht="15" hidden="false" customHeight="false" outlineLevel="0" collapsed="false">
      <c r="B52" s="0" t="n">
        <v>1020</v>
      </c>
      <c r="C52" s="8" t="n">
        <v>1.19</v>
      </c>
      <c r="D52" s="0" t="n">
        <v>180</v>
      </c>
      <c r="E52" s="8" t="n">
        <v>1020</v>
      </c>
      <c r="F52" s="8" t="n">
        <v>99.69</v>
      </c>
      <c r="G52" s="8" t="n">
        <v>0</v>
      </c>
      <c r="H52" s="9" t="n">
        <v>1.825</v>
      </c>
      <c r="I52" s="9" t="n">
        <v>1.8253</v>
      </c>
      <c r="J52" s="9" t="n">
        <v>0.7195</v>
      </c>
    </row>
    <row r="53" customFormat="false" ht="15" hidden="false" customHeight="false" outlineLevel="0" collapsed="false">
      <c r="B53" s="0" t="n">
        <v>1050</v>
      </c>
      <c r="C53" s="8" t="n">
        <v>2.98</v>
      </c>
      <c r="D53" s="0" t="n">
        <v>180</v>
      </c>
      <c r="E53" s="8" t="n">
        <v>1049.98</v>
      </c>
      <c r="F53" s="8" t="n">
        <v>98.6</v>
      </c>
      <c r="G53" s="8" t="n">
        <v>0</v>
      </c>
      <c r="H53" s="9" t="n">
        <v>1.8717</v>
      </c>
      <c r="I53" s="9" t="n">
        <v>1.8736</v>
      </c>
      <c r="J53" s="9" t="n">
        <v>0.743</v>
      </c>
    </row>
    <row r="54" customFormat="false" ht="15" hidden="false" customHeight="false" outlineLevel="0" collapsed="false">
      <c r="B54" s="0" t="n">
        <v>1080</v>
      </c>
      <c r="C54" s="8" t="n">
        <v>4.77</v>
      </c>
      <c r="D54" s="0" t="n">
        <v>180</v>
      </c>
      <c r="E54" s="8" t="n">
        <v>1079.91</v>
      </c>
      <c r="F54" s="8" t="n">
        <v>96.57</v>
      </c>
      <c r="G54" s="8" t="n">
        <v>0</v>
      </c>
      <c r="H54" s="9" t="n">
        <v>1.917</v>
      </c>
      <c r="I54" s="9" t="n">
        <v>1.922</v>
      </c>
      <c r="J54" s="9" t="n">
        <v>0.7708</v>
      </c>
    </row>
    <row r="55" customFormat="false" ht="15" hidden="false" customHeight="false" outlineLevel="0" collapsed="false">
      <c r="B55" s="0" t="n">
        <v>1110</v>
      </c>
      <c r="C55" s="8" t="n">
        <v>6.56</v>
      </c>
      <c r="D55" s="0" t="n">
        <v>180</v>
      </c>
      <c r="E55" s="8" t="n">
        <v>1109.76</v>
      </c>
      <c r="F55" s="8" t="n">
        <v>93.61</v>
      </c>
      <c r="G55" s="8" t="n">
        <v>0</v>
      </c>
      <c r="H55" s="9" t="n">
        <v>1.9609</v>
      </c>
      <c r="I55" s="9" t="n">
        <v>1.9709</v>
      </c>
      <c r="J55" s="9" t="n">
        <v>0.8025</v>
      </c>
    </row>
    <row r="56" customFormat="false" ht="15" hidden="false" customHeight="false" outlineLevel="0" collapsed="false">
      <c r="B56" s="0" t="n">
        <v>1140</v>
      </c>
      <c r="C56" s="8" t="n">
        <v>8.36</v>
      </c>
      <c r="D56" s="0" t="n">
        <v>180</v>
      </c>
      <c r="E56" s="8" t="n">
        <v>1139.5</v>
      </c>
      <c r="F56" s="8" t="n">
        <v>89.71</v>
      </c>
      <c r="G56" s="8" t="n">
        <v>0</v>
      </c>
      <c r="H56" s="9" t="n">
        <v>2.0032</v>
      </c>
      <c r="I56" s="9" t="n">
        <v>2.0205</v>
      </c>
      <c r="J56" s="9" t="n">
        <v>0.8381</v>
      </c>
    </row>
    <row r="57" customFormat="false" ht="15" hidden="false" customHeight="false" outlineLevel="0" collapsed="false">
      <c r="B57" s="0" t="n">
        <v>1170</v>
      </c>
      <c r="C57" s="8" t="n">
        <v>10.15</v>
      </c>
      <c r="D57" s="0" t="n">
        <v>180</v>
      </c>
      <c r="E57" s="8" t="n">
        <v>1169.11</v>
      </c>
      <c r="F57" s="8" t="n">
        <v>84.89</v>
      </c>
      <c r="G57" s="8" t="n">
        <v>0</v>
      </c>
      <c r="H57" s="9" t="n">
        <v>2.0441</v>
      </c>
      <c r="I57" s="9" t="n">
        <v>2.0712</v>
      </c>
      <c r="J57" s="9" t="n">
        <v>0.8771</v>
      </c>
    </row>
    <row r="58" customFormat="false" ht="15" hidden="false" customHeight="false" outlineLevel="0" collapsed="false">
      <c r="B58" s="0" t="n">
        <v>1200</v>
      </c>
      <c r="C58" s="8" t="n">
        <v>11.94</v>
      </c>
      <c r="D58" s="0" t="n">
        <v>180</v>
      </c>
      <c r="E58" s="8" t="n">
        <v>1198.56</v>
      </c>
      <c r="F58" s="8" t="n">
        <v>79.14</v>
      </c>
      <c r="G58" s="8" t="n">
        <v>0</v>
      </c>
      <c r="H58" s="9" t="n">
        <v>2.0834</v>
      </c>
      <c r="I58" s="9" t="n">
        <v>2.1234</v>
      </c>
      <c r="J58" s="9" t="n">
        <v>0.9194</v>
      </c>
    </row>
    <row r="59" customFormat="false" ht="15" hidden="false" customHeight="false" outlineLevel="0" collapsed="false">
      <c r="B59" s="0" t="n">
        <v>1230</v>
      </c>
      <c r="C59" s="8" t="n">
        <v>13.73</v>
      </c>
      <c r="D59" s="0" t="n">
        <v>180</v>
      </c>
      <c r="E59" s="8" t="n">
        <v>1227.8</v>
      </c>
      <c r="F59" s="8" t="n">
        <v>72.48</v>
      </c>
      <c r="G59" s="8" t="n">
        <v>0</v>
      </c>
      <c r="H59" s="9" t="n">
        <v>2.1212</v>
      </c>
      <c r="I59" s="9" t="n">
        <v>2.1776</v>
      </c>
      <c r="J59" s="9" t="n">
        <v>0.9647</v>
      </c>
    </row>
    <row r="60" customFormat="false" ht="15" hidden="false" customHeight="false" outlineLevel="0" collapsed="false">
      <c r="B60" s="0" t="n">
        <v>1260</v>
      </c>
      <c r="C60" s="8" t="n">
        <v>15.52</v>
      </c>
      <c r="D60" s="0" t="n">
        <v>180</v>
      </c>
      <c r="E60" s="8" t="n">
        <v>1256.83</v>
      </c>
      <c r="F60" s="8" t="n">
        <v>64.9</v>
      </c>
      <c r="G60" s="8" t="n">
        <v>0</v>
      </c>
      <c r="H60" s="9" t="n">
        <v>2.1576</v>
      </c>
      <c r="I60" s="9" t="n">
        <v>2.2343</v>
      </c>
      <c r="J60" s="9" t="n">
        <v>1.0127</v>
      </c>
    </row>
    <row r="61" customFormat="false" ht="15" hidden="false" customHeight="false" outlineLevel="0" collapsed="false">
      <c r="B61" s="0" t="n">
        <v>1290</v>
      </c>
      <c r="C61" s="8" t="n">
        <v>17.31</v>
      </c>
      <c r="D61" s="0" t="n">
        <v>180</v>
      </c>
      <c r="E61" s="8" t="n">
        <v>1285.61</v>
      </c>
      <c r="F61" s="8" t="n">
        <v>56.43</v>
      </c>
      <c r="G61" s="8" t="n">
        <v>0</v>
      </c>
      <c r="H61" s="9" t="n">
        <v>2.1925</v>
      </c>
      <c r="I61" s="9" t="n">
        <v>2.2942</v>
      </c>
      <c r="J61" s="9" t="n">
        <v>1.0632</v>
      </c>
    </row>
    <row r="62" customFormat="false" ht="15" hidden="false" customHeight="false" outlineLevel="0" collapsed="false">
      <c r="B62" s="0" t="n">
        <v>1320</v>
      </c>
      <c r="C62" s="8" t="n">
        <v>19.11</v>
      </c>
      <c r="D62" s="0" t="n">
        <v>180</v>
      </c>
      <c r="E62" s="8" t="n">
        <v>1314.1</v>
      </c>
      <c r="F62" s="8" t="n">
        <v>47.05</v>
      </c>
      <c r="G62" s="8" t="n">
        <v>0</v>
      </c>
      <c r="H62" s="9" t="n">
        <v>2.226</v>
      </c>
      <c r="I62" s="9" t="n">
        <v>2.3576</v>
      </c>
      <c r="J62" s="9" t="n">
        <v>1.1161</v>
      </c>
    </row>
    <row r="63" customFormat="false" ht="15" hidden="false" customHeight="false" outlineLevel="0" collapsed="false">
      <c r="B63" s="0" t="n">
        <v>1350</v>
      </c>
      <c r="C63" s="8" t="n">
        <v>20.9</v>
      </c>
      <c r="D63" s="0" t="n">
        <v>180</v>
      </c>
      <c r="E63" s="8" t="n">
        <v>1342.29</v>
      </c>
      <c r="F63" s="8" t="n">
        <v>36.79</v>
      </c>
      <c r="G63" s="8" t="n">
        <v>0</v>
      </c>
      <c r="H63" s="9" t="n">
        <v>2.2581</v>
      </c>
      <c r="I63" s="9" t="n">
        <v>2.4253</v>
      </c>
      <c r="J63" s="9" t="n">
        <v>1.171</v>
      </c>
    </row>
    <row r="64" customFormat="false" ht="15" hidden="false" customHeight="false" outlineLevel="0" collapsed="false">
      <c r="B64" s="0" t="n">
        <v>1380</v>
      </c>
      <c r="C64" s="8" t="n">
        <v>22.69</v>
      </c>
      <c r="D64" s="0" t="n">
        <v>180</v>
      </c>
      <c r="E64" s="8" t="n">
        <v>1370.15</v>
      </c>
      <c r="F64" s="8" t="n">
        <v>25.65</v>
      </c>
      <c r="G64" s="8" t="n">
        <v>0</v>
      </c>
      <c r="H64" s="9" t="n">
        <v>2.2891</v>
      </c>
      <c r="I64" s="9" t="n">
        <v>2.4978</v>
      </c>
      <c r="J64" s="9" t="n">
        <v>1.2276</v>
      </c>
    </row>
    <row r="65" customFormat="false" ht="15" hidden="false" customHeight="false" outlineLevel="0" collapsed="false">
      <c r="B65" s="0" t="n">
        <v>1410</v>
      </c>
      <c r="C65" s="8" t="n">
        <v>24.48</v>
      </c>
      <c r="D65" s="0" t="n">
        <v>180</v>
      </c>
      <c r="E65" s="8" t="n">
        <v>1397.64</v>
      </c>
      <c r="F65" s="8" t="n">
        <v>13.65</v>
      </c>
      <c r="G65" s="8" t="n">
        <v>0</v>
      </c>
      <c r="H65" s="9" t="n">
        <v>2.3188</v>
      </c>
      <c r="I65" s="9" t="n">
        <v>2.5756</v>
      </c>
      <c r="J65" s="9" t="n">
        <v>1.286</v>
      </c>
    </row>
    <row r="66" customFormat="false" ht="15" hidden="false" customHeight="false" outlineLevel="0" collapsed="false">
      <c r="B66" s="0" t="n">
        <v>1440</v>
      </c>
      <c r="C66" s="8" t="n">
        <v>26.27</v>
      </c>
      <c r="D66" s="0" t="n">
        <v>180</v>
      </c>
      <c r="E66" s="8" t="n">
        <v>1424.74</v>
      </c>
      <c r="F66" s="8" t="n">
        <v>0.79</v>
      </c>
      <c r="G66" s="8" t="n">
        <v>0</v>
      </c>
      <c r="H66" s="9" t="n">
        <v>2.3475</v>
      </c>
      <c r="I66" s="9" t="n">
        <v>2.6591</v>
      </c>
      <c r="J66" s="9" t="n">
        <v>1.3458</v>
      </c>
    </row>
    <row r="67" customFormat="false" ht="15" hidden="false" customHeight="false" outlineLevel="0" collapsed="false">
      <c r="B67" s="0" t="n">
        <v>1470</v>
      </c>
      <c r="C67" s="8" t="n">
        <v>28.06</v>
      </c>
      <c r="D67" s="0" t="n">
        <v>180</v>
      </c>
      <c r="E67" s="8" t="n">
        <v>1451.43</v>
      </c>
      <c r="F67" s="8" t="n">
        <v>-12.9</v>
      </c>
      <c r="G67" s="8" t="n">
        <v>0</v>
      </c>
      <c r="H67" s="9" t="n">
        <v>2.3751</v>
      </c>
      <c r="I67" s="9" t="n">
        <v>2.749</v>
      </c>
      <c r="J67" s="9" t="n">
        <v>1.4069</v>
      </c>
    </row>
    <row r="68" customFormat="false" ht="15" hidden="false" customHeight="false" outlineLevel="0" collapsed="false">
      <c r="B68" s="0" t="n">
        <v>1500</v>
      </c>
      <c r="C68" s="8" t="n">
        <v>29.86</v>
      </c>
      <c r="D68" s="0" t="n">
        <v>180</v>
      </c>
      <c r="E68" s="8" t="n">
        <v>1477.68</v>
      </c>
      <c r="F68" s="8" t="n">
        <v>-27.43</v>
      </c>
      <c r="G68" s="8" t="n">
        <v>0</v>
      </c>
      <c r="H68" s="9" t="n">
        <v>2.4017</v>
      </c>
      <c r="I68" s="9" t="n">
        <v>2.8454</v>
      </c>
      <c r="J68" s="9" t="n">
        <v>1.4695</v>
      </c>
    </row>
    <row r="69" customFormat="false" ht="15" hidden="false" customHeight="false" outlineLevel="0" collapsed="false">
      <c r="B69" s="0" t="n">
        <v>1530</v>
      </c>
      <c r="C69" s="8" t="n">
        <v>31.65</v>
      </c>
      <c r="D69" s="0" t="n">
        <v>180</v>
      </c>
      <c r="E69" s="8" t="n">
        <v>1503.46</v>
      </c>
      <c r="F69" s="8" t="n">
        <v>-42.77</v>
      </c>
      <c r="G69" s="8" t="n">
        <v>0</v>
      </c>
      <c r="H69" s="9" t="n">
        <v>2.4276</v>
      </c>
      <c r="I69" s="9" t="n">
        <v>2.9489</v>
      </c>
      <c r="J69" s="9" t="n">
        <v>1.5329</v>
      </c>
    </row>
    <row r="70" customFormat="false" ht="15" hidden="false" customHeight="false" outlineLevel="0" collapsed="false">
      <c r="B70" s="0" t="n">
        <v>1560</v>
      </c>
      <c r="C70" s="8" t="n">
        <v>33.44</v>
      </c>
      <c r="D70" s="0" t="n">
        <v>180</v>
      </c>
      <c r="E70" s="8" t="n">
        <v>1528.75</v>
      </c>
      <c r="F70" s="8" t="n">
        <v>-58.91</v>
      </c>
      <c r="G70" s="8" t="n">
        <v>0</v>
      </c>
      <c r="H70" s="9" t="n">
        <v>2.4529</v>
      </c>
      <c r="I70" s="9" t="n">
        <v>3.0597</v>
      </c>
      <c r="J70" s="9" t="n">
        <v>1.5972</v>
      </c>
    </row>
    <row r="71" customFormat="false" ht="15" hidden="false" customHeight="false" outlineLevel="0" collapsed="false">
      <c r="B71" s="0" t="n">
        <v>1590</v>
      </c>
      <c r="C71" s="8" t="n">
        <v>35.23</v>
      </c>
      <c r="D71" s="0" t="n">
        <v>180</v>
      </c>
      <c r="E71" s="8" t="n">
        <v>1553.52</v>
      </c>
      <c r="F71" s="8" t="n">
        <v>-75.83</v>
      </c>
      <c r="G71" s="8" t="n">
        <v>0</v>
      </c>
      <c r="H71" s="9" t="n">
        <v>2.4776</v>
      </c>
      <c r="I71" s="9" t="n">
        <v>3.1779</v>
      </c>
      <c r="J71" s="9" t="n">
        <v>1.6623</v>
      </c>
    </row>
    <row r="72" customFormat="false" ht="15" hidden="false" customHeight="false" outlineLevel="0" collapsed="false">
      <c r="B72" s="0" t="n">
        <v>1620</v>
      </c>
      <c r="C72" s="8" t="n">
        <v>37.02</v>
      </c>
      <c r="D72" s="0" t="n">
        <v>180</v>
      </c>
      <c r="E72" s="8" t="n">
        <v>1577.75</v>
      </c>
      <c r="F72" s="8" t="n">
        <v>-93.51</v>
      </c>
      <c r="G72" s="8" t="n">
        <v>0</v>
      </c>
      <c r="H72" s="9" t="n">
        <v>2.5018</v>
      </c>
      <c r="I72" s="9" t="n">
        <v>3.3038</v>
      </c>
      <c r="J72" s="9" t="n">
        <v>1.7281</v>
      </c>
    </row>
    <row r="73" customFormat="false" ht="15" hidden="false" customHeight="false" outlineLevel="0" collapsed="false">
      <c r="B73" s="0" t="n">
        <v>1650</v>
      </c>
      <c r="C73" s="8" t="n">
        <v>38.81</v>
      </c>
      <c r="D73" s="0" t="n">
        <v>180</v>
      </c>
      <c r="E73" s="8" t="n">
        <v>1601.42</v>
      </c>
      <c r="F73" s="8" t="n">
        <v>-111.95</v>
      </c>
      <c r="G73" s="8" t="n">
        <v>0</v>
      </c>
      <c r="H73" s="9" t="n">
        <v>2.5257</v>
      </c>
      <c r="I73" s="9" t="n">
        <v>3.4375</v>
      </c>
      <c r="J73" s="9" t="n">
        <v>1.7946</v>
      </c>
    </row>
    <row r="74" customFormat="false" ht="15" hidden="false" customHeight="false" outlineLevel="0" collapsed="false">
      <c r="B74" s="0" t="n">
        <v>1680</v>
      </c>
      <c r="C74" s="8" t="n">
        <v>40.6</v>
      </c>
      <c r="D74" s="0" t="n">
        <v>180</v>
      </c>
      <c r="E74" s="8" t="n">
        <v>1624.5</v>
      </c>
      <c r="F74" s="8" t="n">
        <v>-131.11</v>
      </c>
      <c r="G74" s="8" t="n">
        <v>0</v>
      </c>
      <c r="H74" s="9" t="n">
        <v>2.5494</v>
      </c>
      <c r="I74" s="9" t="n">
        <v>3.5789</v>
      </c>
      <c r="J74" s="9" t="n">
        <v>1.8615</v>
      </c>
    </row>
    <row r="75" customFormat="false" ht="15" hidden="false" customHeight="false" outlineLevel="0" collapsed="false">
      <c r="B75" s="0" t="n">
        <v>1710</v>
      </c>
      <c r="C75" s="8" t="n">
        <v>42.4</v>
      </c>
      <c r="D75" s="0" t="n">
        <v>180</v>
      </c>
      <c r="E75" s="8" t="n">
        <v>1646.97</v>
      </c>
      <c r="F75" s="8" t="n">
        <v>-150.99</v>
      </c>
      <c r="G75" s="8" t="n">
        <v>0</v>
      </c>
      <c r="H75" s="9" t="n">
        <v>2.5727</v>
      </c>
      <c r="I75" s="9" t="n">
        <v>3.7281</v>
      </c>
      <c r="J75" s="9" t="n">
        <v>1.9292</v>
      </c>
    </row>
    <row r="76" customFormat="false" ht="15" hidden="false" customHeight="false" outlineLevel="0" collapsed="false">
      <c r="B76" s="0" t="n">
        <v>1740</v>
      </c>
      <c r="C76" s="8" t="n">
        <v>44.19</v>
      </c>
      <c r="D76" s="0" t="n">
        <v>180</v>
      </c>
      <c r="E76" s="8" t="n">
        <v>1668.8</v>
      </c>
      <c r="F76" s="8" t="n">
        <v>-171.56</v>
      </c>
      <c r="G76" s="8" t="n">
        <v>0</v>
      </c>
      <c r="H76" s="9" t="n">
        <v>2.5963</v>
      </c>
      <c r="I76" s="9" t="n">
        <v>3.8851</v>
      </c>
      <c r="J76" s="9" t="n">
        <v>1.9969</v>
      </c>
    </row>
    <row r="77" customFormat="false" ht="15" hidden="false" customHeight="false" outlineLevel="0" collapsed="false">
      <c r="B77" s="0" t="n">
        <v>1770</v>
      </c>
      <c r="C77" s="8" t="n">
        <v>45.98</v>
      </c>
      <c r="D77" s="0" t="n">
        <v>180</v>
      </c>
      <c r="E77" s="8" t="n">
        <v>1689.98</v>
      </c>
      <c r="F77" s="8" t="n">
        <v>-192.81</v>
      </c>
      <c r="G77" s="8" t="n">
        <v>0</v>
      </c>
      <c r="H77" s="9" t="n">
        <v>2.6199</v>
      </c>
      <c r="I77" s="9" t="n">
        <v>4.0496</v>
      </c>
      <c r="J77" s="9" t="n">
        <v>2.0649</v>
      </c>
    </row>
    <row r="78" customFormat="false" ht="15" hidden="false" customHeight="false" outlineLevel="0" collapsed="false">
      <c r="B78" s="0" t="n">
        <v>1800</v>
      </c>
      <c r="C78" s="8" t="n">
        <v>47.77</v>
      </c>
      <c r="D78" s="0" t="n">
        <v>180</v>
      </c>
      <c r="E78" s="8" t="n">
        <v>1710.49</v>
      </c>
      <c r="F78" s="8" t="n">
        <v>-214.7</v>
      </c>
      <c r="G78" s="8" t="n">
        <v>0</v>
      </c>
      <c r="H78" s="9" t="n">
        <v>2.6438</v>
      </c>
      <c r="I78" s="9" t="n">
        <v>4.2217</v>
      </c>
      <c r="J78" s="9" t="n">
        <v>2.1331</v>
      </c>
    </row>
    <row r="79" customFormat="false" ht="15" hidden="false" customHeight="false" outlineLevel="0" collapsed="false">
      <c r="B79" s="0" t="n">
        <v>1830</v>
      </c>
      <c r="C79" s="8" t="n">
        <v>49.56</v>
      </c>
      <c r="D79" s="0" t="n">
        <v>180</v>
      </c>
      <c r="E79" s="8" t="n">
        <v>1730.3</v>
      </c>
      <c r="F79" s="8" t="n">
        <v>-237.23</v>
      </c>
      <c r="G79" s="8" t="n">
        <v>0</v>
      </c>
      <c r="H79" s="9" t="n">
        <v>2.6681</v>
      </c>
      <c r="I79" s="9" t="n">
        <v>4.401</v>
      </c>
      <c r="J79" s="9" t="n">
        <v>2.2015</v>
      </c>
    </row>
    <row r="80" customFormat="false" ht="15" hidden="false" customHeight="false" outlineLevel="0" collapsed="false">
      <c r="B80" s="0" t="n">
        <v>1860</v>
      </c>
      <c r="C80" s="8" t="n">
        <v>51.36</v>
      </c>
      <c r="D80" s="0" t="n">
        <v>180</v>
      </c>
      <c r="E80" s="8" t="n">
        <v>1749.4</v>
      </c>
      <c r="F80" s="8" t="n">
        <v>-260.36</v>
      </c>
      <c r="G80" s="8" t="n">
        <v>0</v>
      </c>
      <c r="H80" s="9" t="n">
        <v>2.6924</v>
      </c>
      <c r="I80" s="9" t="n">
        <v>4.5875</v>
      </c>
      <c r="J80" s="9" t="n">
        <v>2.2703</v>
      </c>
    </row>
    <row r="81" customFormat="false" ht="15" hidden="false" customHeight="false" outlineLevel="0" collapsed="false">
      <c r="B81" s="0" t="n">
        <v>1890</v>
      </c>
      <c r="C81" s="8" t="n">
        <v>53.15</v>
      </c>
      <c r="D81" s="0" t="n">
        <v>180</v>
      </c>
      <c r="E81" s="8" t="n">
        <v>1767.76</v>
      </c>
      <c r="F81" s="8" t="n">
        <v>-284.08</v>
      </c>
      <c r="G81" s="8" t="n">
        <v>0</v>
      </c>
      <c r="H81" s="9" t="n">
        <v>2.7176</v>
      </c>
      <c r="I81" s="9" t="n">
        <v>4.7809</v>
      </c>
      <c r="J81" s="9" t="n">
        <v>2.3388</v>
      </c>
    </row>
    <row r="82" customFormat="false" ht="15" hidden="false" customHeight="false" outlineLevel="0" collapsed="false">
      <c r="B82" s="0" t="n">
        <v>1920</v>
      </c>
      <c r="C82" s="8" t="n">
        <v>54.94</v>
      </c>
      <c r="D82" s="0" t="n">
        <v>180</v>
      </c>
      <c r="E82" s="8" t="n">
        <v>1785.38</v>
      </c>
      <c r="F82" s="8" t="n">
        <v>-308.36</v>
      </c>
      <c r="G82" s="8" t="n">
        <v>0</v>
      </c>
      <c r="H82" s="9" t="n">
        <v>2.7433</v>
      </c>
      <c r="I82" s="9" t="n">
        <v>4.9809</v>
      </c>
      <c r="J82" s="9" t="n">
        <v>2.4074</v>
      </c>
    </row>
    <row r="83" customFormat="false" ht="15" hidden="false" customHeight="false" outlineLevel="0" collapsed="false">
      <c r="B83" s="0" t="n">
        <v>1950</v>
      </c>
      <c r="C83" s="8" t="n">
        <v>56.73</v>
      </c>
      <c r="D83" s="0" t="n">
        <v>180</v>
      </c>
      <c r="E83" s="8" t="n">
        <v>1802.22</v>
      </c>
      <c r="F83" s="8" t="n">
        <v>-333.19</v>
      </c>
      <c r="G83" s="8" t="n">
        <v>0</v>
      </c>
      <c r="H83" s="9" t="n">
        <v>2.7697</v>
      </c>
      <c r="I83" s="9" t="n">
        <v>5.1874</v>
      </c>
      <c r="J83" s="9" t="n">
        <v>2.4759</v>
      </c>
    </row>
    <row r="84" customFormat="false" ht="15" hidden="false" customHeight="false" outlineLevel="0" collapsed="false">
      <c r="B84" s="0" t="n">
        <v>1980</v>
      </c>
      <c r="C84" s="8" t="n">
        <v>58.52</v>
      </c>
      <c r="D84" s="0" t="n">
        <v>180</v>
      </c>
      <c r="E84" s="8" t="n">
        <v>1818.29</v>
      </c>
      <c r="F84" s="8" t="n">
        <v>-358.52</v>
      </c>
      <c r="G84" s="8" t="n">
        <v>0</v>
      </c>
      <c r="H84" s="9" t="n">
        <v>2.7968</v>
      </c>
      <c r="I84" s="9" t="n">
        <v>5.4</v>
      </c>
      <c r="J84" s="9" t="n">
        <v>2.5443</v>
      </c>
    </row>
    <row r="85" customFormat="false" ht="15" hidden="false" customHeight="false" outlineLevel="0" collapsed="false">
      <c r="B85" s="0" t="n">
        <v>2010</v>
      </c>
      <c r="C85" s="8" t="n">
        <v>60.31</v>
      </c>
      <c r="D85" s="0" t="n">
        <v>180</v>
      </c>
      <c r="E85" s="8" t="n">
        <v>1833.55</v>
      </c>
      <c r="F85" s="8" t="n">
        <v>-384.35</v>
      </c>
      <c r="G85" s="8" t="n">
        <v>0</v>
      </c>
      <c r="H85" s="9" t="n">
        <v>2.8246</v>
      </c>
      <c r="I85" s="9" t="n">
        <v>5.6184</v>
      </c>
      <c r="J85" s="9" t="n">
        <v>2.6126</v>
      </c>
    </row>
    <row r="86" customFormat="false" ht="15" hidden="false" customHeight="false" outlineLevel="0" collapsed="false">
      <c r="B86" s="0" t="n">
        <v>2040</v>
      </c>
      <c r="C86" s="8" t="n">
        <v>62.11</v>
      </c>
      <c r="D86" s="0" t="n">
        <v>180</v>
      </c>
      <c r="E86" s="8" t="n">
        <v>1848</v>
      </c>
      <c r="F86" s="8" t="n">
        <v>-410.64</v>
      </c>
      <c r="G86" s="8" t="n">
        <v>0</v>
      </c>
      <c r="H86" s="9" t="n">
        <v>2.8529</v>
      </c>
      <c r="I86" s="9" t="n">
        <v>5.8423</v>
      </c>
      <c r="J86" s="9" t="n">
        <v>2.6811</v>
      </c>
    </row>
    <row r="87" customFormat="false" ht="15" hidden="false" customHeight="false" outlineLevel="0" collapsed="false">
      <c r="B87" s="0" t="n">
        <v>2070</v>
      </c>
      <c r="C87" s="8" t="n">
        <v>63.9</v>
      </c>
      <c r="D87" s="0" t="n">
        <v>180</v>
      </c>
      <c r="E87" s="8" t="n">
        <v>1861.61</v>
      </c>
      <c r="F87" s="8" t="n">
        <v>-437.37</v>
      </c>
      <c r="G87" s="8" t="n">
        <v>0</v>
      </c>
      <c r="H87" s="9" t="n">
        <v>2.8824</v>
      </c>
      <c r="I87" s="9" t="n">
        <v>6.0716</v>
      </c>
      <c r="J87" s="9" t="n">
        <v>2.7491</v>
      </c>
    </row>
    <row r="88" customFormat="false" ht="15" hidden="false" customHeight="false" outlineLevel="0" collapsed="false">
      <c r="B88" s="0" t="n">
        <v>2100</v>
      </c>
      <c r="C88" s="8" t="n">
        <v>65.69</v>
      </c>
      <c r="D88" s="0" t="n">
        <v>180</v>
      </c>
      <c r="E88" s="8" t="n">
        <v>1874.39</v>
      </c>
      <c r="F88" s="8" t="n">
        <v>-464.51</v>
      </c>
      <c r="G88" s="8" t="n">
        <v>0</v>
      </c>
      <c r="H88" s="9" t="n">
        <v>2.9127</v>
      </c>
      <c r="I88" s="9" t="n">
        <v>6.3057</v>
      </c>
      <c r="J88" s="9" t="n">
        <v>2.8169</v>
      </c>
    </row>
    <row r="89" customFormat="false" ht="15" hidden="false" customHeight="false" outlineLevel="0" collapsed="false">
      <c r="B89" s="0" t="n">
        <v>2130</v>
      </c>
      <c r="C89" s="8" t="n">
        <v>67.48</v>
      </c>
      <c r="D89" s="0" t="n">
        <v>180</v>
      </c>
      <c r="E89" s="8" t="n">
        <v>1886.31</v>
      </c>
      <c r="F89" s="8" t="n">
        <v>-492.04</v>
      </c>
      <c r="G89" s="8" t="n">
        <v>0</v>
      </c>
      <c r="H89" s="9" t="n">
        <v>2.9438</v>
      </c>
      <c r="I89" s="9" t="n">
        <v>6.5445</v>
      </c>
      <c r="J89" s="9" t="n">
        <v>2.8844</v>
      </c>
    </row>
    <row r="90" customFormat="false" ht="15" hidden="false" customHeight="false" outlineLevel="0" collapsed="false">
      <c r="B90" s="0" t="n">
        <v>2160</v>
      </c>
      <c r="C90" s="8" t="n">
        <v>69.27</v>
      </c>
      <c r="D90" s="0" t="n">
        <v>180</v>
      </c>
      <c r="E90" s="8" t="n">
        <v>1897.37</v>
      </c>
      <c r="F90" s="8" t="n">
        <v>-519.93</v>
      </c>
      <c r="G90" s="8" t="n">
        <v>0</v>
      </c>
      <c r="H90" s="9" t="n">
        <v>2.9758</v>
      </c>
      <c r="I90" s="9" t="n">
        <v>6.7876</v>
      </c>
      <c r="J90" s="9" t="n">
        <v>2.9518</v>
      </c>
    </row>
    <row r="91" customFormat="false" ht="15" hidden="false" customHeight="false" outlineLevel="0" collapsed="false">
      <c r="B91" s="0" t="n">
        <v>2190</v>
      </c>
      <c r="C91" s="8" t="n">
        <v>71.06</v>
      </c>
      <c r="D91" s="0" t="n">
        <v>180</v>
      </c>
      <c r="E91" s="8" t="n">
        <v>1907.54</v>
      </c>
      <c r="F91" s="8" t="n">
        <v>-548.15</v>
      </c>
      <c r="G91" s="8" t="n">
        <v>0</v>
      </c>
      <c r="H91" s="9" t="n">
        <v>3.0086</v>
      </c>
      <c r="I91" s="9" t="n">
        <v>7.0348</v>
      </c>
      <c r="J91" s="9" t="n">
        <v>3.0189</v>
      </c>
    </row>
    <row r="92" customFormat="false" ht="15" hidden="false" customHeight="false" outlineLevel="0" collapsed="false">
      <c r="B92" s="0" t="n">
        <v>2220</v>
      </c>
      <c r="C92" s="8" t="n">
        <v>72.86</v>
      </c>
      <c r="D92" s="0" t="n">
        <v>180</v>
      </c>
      <c r="E92" s="8" t="n">
        <v>1916.84</v>
      </c>
      <c r="F92" s="8" t="n">
        <v>-576.67</v>
      </c>
      <c r="G92" s="8" t="n">
        <v>0</v>
      </c>
      <c r="H92" s="9" t="n">
        <v>3.0418</v>
      </c>
      <c r="I92" s="9" t="n">
        <v>7.2855</v>
      </c>
      <c r="J92" s="9" t="n">
        <v>3.0861</v>
      </c>
    </row>
    <row r="93" customFormat="false" ht="15" hidden="false" customHeight="false" outlineLevel="0" collapsed="false">
      <c r="B93" s="0" t="n">
        <v>2250</v>
      </c>
      <c r="C93" s="8" t="n">
        <v>74.65</v>
      </c>
      <c r="D93" s="0" t="n">
        <v>180</v>
      </c>
      <c r="E93" s="8" t="n">
        <v>1925.23</v>
      </c>
      <c r="F93" s="8" t="n">
        <v>-605.47</v>
      </c>
      <c r="G93" s="8" t="n">
        <v>0</v>
      </c>
      <c r="H93" s="9" t="n">
        <v>3.0761</v>
      </c>
      <c r="I93" s="9" t="n">
        <v>7.5397</v>
      </c>
      <c r="J93" s="9" t="n">
        <v>3.1526</v>
      </c>
    </row>
    <row r="94" customFormat="false" ht="15" hidden="false" customHeight="false" outlineLevel="0" collapsed="false">
      <c r="B94" s="0" t="n">
        <v>2280</v>
      </c>
      <c r="C94" s="8" t="n">
        <v>76.44</v>
      </c>
      <c r="D94" s="0" t="n">
        <v>180</v>
      </c>
      <c r="E94" s="8" t="n">
        <v>1932.72</v>
      </c>
      <c r="F94" s="8" t="n">
        <v>-634.52</v>
      </c>
      <c r="G94" s="8" t="n">
        <v>0</v>
      </c>
      <c r="H94" s="9" t="n">
        <v>3.1111</v>
      </c>
      <c r="I94" s="9" t="n">
        <v>7.7968</v>
      </c>
      <c r="J94" s="9" t="n">
        <v>3.2189</v>
      </c>
    </row>
    <row r="95" customFormat="false" ht="15" hidden="false" customHeight="false" outlineLevel="0" collapsed="false">
      <c r="B95" s="0" t="n">
        <v>2310</v>
      </c>
      <c r="C95" s="8" t="n">
        <v>78.23</v>
      </c>
      <c r="D95" s="0" t="n">
        <v>180</v>
      </c>
      <c r="E95" s="8" t="n">
        <v>1939.29</v>
      </c>
      <c r="F95" s="8" t="n">
        <v>-663.79</v>
      </c>
      <c r="G95" s="8" t="n">
        <v>0</v>
      </c>
      <c r="H95" s="9" t="n">
        <v>3.1468</v>
      </c>
      <c r="I95" s="9" t="n">
        <v>8.0567</v>
      </c>
      <c r="J95" s="9" t="n">
        <v>3.285</v>
      </c>
    </row>
    <row r="96" customFormat="false" ht="15" hidden="false" customHeight="false" outlineLevel="0" collapsed="false">
      <c r="B96" s="0" t="n">
        <v>2340</v>
      </c>
      <c r="C96" s="8" t="n">
        <v>80.02</v>
      </c>
      <c r="D96" s="0" t="n">
        <v>180</v>
      </c>
      <c r="E96" s="8" t="n">
        <v>1944.95</v>
      </c>
      <c r="F96" s="8" t="n">
        <v>-693.25</v>
      </c>
      <c r="G96" s="8" t="n">
        <v>0</v>
      </c>
      <c r="H96" s="9" t="n">
        <v>3.1831</v>
      </c>
      <c r="I96" s="9" t="n">
        <v>8.3189</v>
      </c>
      <c r="J96" s="9" t="n">
        <v>3.3507</v>
      </c>
    </row>
    <row r="97" customFormat="false" ht="15" hidden="false" customHeight="false" outlineLevel="0" collapsed="false">
      <c r="B97" s="0" t="n">
        <v>2370</v>
      </c>
      <c r="C97" s="8" t="n">
        <v>81.81</v>
      </c>
      <c r="D97" s="0" t="n">
        <v>180</v>
      </c>
      <c r="E97" s="8" t="n">
        <v>1949.69</v>
      </c>
      <c r="F97" s="8" t="n">
        <v>-722.87</v>
      </c>
      <c r="G97" s="8" t="n">
        <v>0</v>
      </c>
      <c r="H97" s="9" t="n">
        <v>3.2198</v>
      </c>
      <c r="I97" s="9" t="n">
        <v>8.5832</v>
      </c>
      <c r="J97" s="9" t="n">
        <v>3.4161</v>
      </c>
    </row>
    <row r="98" customFormat="false" ht="15" hidden="false" customHeight="false" outlineLevel="0" collapsed="false">
      <c r="B98" s="0" t="n">
        <v>2400</v>
      </c>
      <c r="C98" s="8" t="n">
        <v>83.6</v>
      </c>
      <c r="D98" s="0" t="n">
        <v>180</v>
      </c>
      <c r="E98" s="8" t="n">
        <v>1953.5</v>
      </c>
      <c r="F98" s="8" t="n">
        <v>-752.63</v>
      </c>
      <c r="G98" s="8" t="n">
        <v>0</v>
      </c>
      <c r="H98" s="9" t="n">
        <v>3.257</v>
      </c>
      <c r="I98" s="9" t="n">
        <v>8.8491</v>
      </c>
      <c r="J98" s="9" t="n">
        <v>3.4813</v>
      </c>
    </row>
    <row r="99" customFormat="false" ht="15" hidden="false" customHeight="false" outlineLevel="0" collapsed="false">
      <c r="B99" s="0" t="n">
        <v>2430</v>
      </c>
      <c r="C99" s="8" t="n">
        <v>85</v>
      </c>
      <c r="D99" s="0" t="n">
        <v>180</v>
      </c>
      <c r="E99" s="8" t="n">
        <v>1956.48</v>
      </c>
      <c r="F99" s="8" t="n">
        <v>-782.48</v>
      </c>
      <c r="G99" s="8" t="n">
        <v>0</v>
      </c>
      <c r="H99" s="9" t="n">
        <v>3.3084</v>
      </c>
      <c r="I99" s="9" t="n">
        <v>9.1165</v>
      </c>
      <c r="J99" s="9" t="n">
        <v>3.5335</v>
      </c>
    </row>
    <row r="100" customFormat="false" ht="15" hidden="false" customHeight="false" outlineLevel="0" collapsed="false">
      <c r="B100" s="0" t="n">
        <v>2460</v>
      </c>
      <c r="C100" s="8" t="n">
        <v>85</v>
      </c>
      <c r="D100" s="0" t="n">
        <v>180</v>
      </c>
      <c r="E100" s="8" t="n">
        <v>1959.09</v>
      </c>
      <c r="F100" s="8" t="n">
        <v>-812.36</v>
      </c>
      <c r="G100" s="8" t="n">
        <v>0</v>
      </c>
      <c r="H100" s="9" t="n">
        <v>3.4102</v>
      </c>
      <c r="I100" s="9" t="n">
        <v>9.3851</v>
      </c>
      <c r="J100" s="9" t="n">
        <v>3.5394</v>
      </c>
    </row>
    <row r="101" customFormat="false" ht="15" hidden="false" customHeight="false" outlineLevel="0" collapsed="false">
      <c r="B101" s="0" t="n">
        <v>2490</v>
      </c>
      <c r="C101" s="8" t="n">
        <v>85</v>
      </c>
      <c r="D101" s="0" t="n">
        <v>180</v>
      </c>
      <c r="E101" s="8" t="n">
        <v>1961.71</v>
      </c>
      <c r="F101" s="8" t="n">
        <v>-842.25</v>
      </c>
      <c r="G101" s="8" t="n">
        <v>0</v>
      </c>
      <c r="H101" s="9" t="n">
        <v>3.5129</v>
      </c>
      <c r="I101" s="9" t="n">
        <v>9.6547</v>
      </c>
      <c r="J101" s="9" t="n">
        <v>3.5455</v>
      </c>
    </row>
    <row r="102" customFormat="false" ht="15" hidden="false" customHeight="false" outlineLevel="0" collapsed="false">
      <c r="B102" s="0" t="n">
        <v>2520</v>
      </c>
      <c r="C102" s="8" t="n">
        <v>85</v>
      </c>
      <c r="D102" s="0" t="n">
        <v>180</v>
      </c>
      <c r="E102" s="8" t="n">
        <v>1964.32</v>
      </c>
      <c r="F102" s="8" t="n">
        <v>-872.14</v>
      </c>
      <c r="G102" s="8" t="n">
        <v>0</v>
      </c>
      <c r="H102" s="9" t="n">
        <v>3.6165</v>
      </c>
      <c r="I102" s="9" t="n">
        <v>9.9253</v>
      </c>
      <c r="J102" s="9" t="n">
        <v>3.5517</v>
      </c>
    </row>
    <row r="103" customFormat="false" ht="15" hidden="false" customHeight="false" outlineLevel="0" collapsed="false">
      <c r="B103" s="0" t="n">
        <v>2550</v>
      </c>
      <c r="C103" s="8" t="n">
        <v>85</v>
      </c>
      <c r="D103" s="0" t="n">
        <v>180</v>
      </c>
      <c r="E103" s="8" t="n">
        <v>1966.94</v>
      </c>
      <c r="F103" s="8" t="n">
        <v>-902.02</v>
      </c>
      <c r="G103" s="8" t="n">
        <v>0</v>
      </c>
      <c r="H103" s="9" t="n">
        <v>3.7209</v>
      </c>
      <c r="I103" s="9" t="n">
        <v>10.1968</v>
      </c>
      <c r="J103" s="9" t="n">
        <v>3.5581</v>
      </c>
    </row>
    <row r="104" customFormat="false" ht="15" hidden="false" customHeight="false" outlineLevel="0" collapsed="false">
      <c r="B104" s="0" t="n">
        <v>2580</v>
      </c>
      <c r="C104" s="8" t="n">
        <v>85</v>
      </c>
      <c r="D104" s="0" t="n">
        <v>180</v>
      </c>
      <c r="E104" s="8" t="n">
        <v>1969.55</v>
      </c>
      <c r="F104" s="8" t="n">
        <v>-931.91</v>
      </c>
      <c r="G104" s="8" t="n">
        <v>0</v>
      </c>
      <c r="H104" s="9" t="n">
        <v>3.8261</v>
      </c>
      <c r="I104" s="9" t="n">
        <v>10.4691</v>
      </c>
      <c r="J104" s="9" t="n">
        <v>3.5647</v>
      </c>
    </row>
    <row r="105" customFormat="false" ht="15" hidden="false" customHeight="false" outlineLevel="0" collapsed="false">
      <c r="B105" s="0" t="n">
        <v>2610</v>
      </c>
      <c r="C105" s="8" t="n">
        <v>85</v>
      </c>
      <c r="D105" s="0" t="n">
        <v>180</v>
      </c>
      <c r="E105" s="8" t="n">
        <v>1972.17</v>
      </c>
      <c r="F105" s="8" t="n">
        <v>-961.79</v>
      </c>
      <c r="G105" s="8" t="n">
        <v>0</v>
      </c>
      <c r="H105" s="9" t="n">
        <v>3.9319</v>
      </c>
      <c r="I105" s="9" t="n">
        <v>10.7422</v>
      </c>
      <c r="J105" s="9" t="n">
        <v>3.5713</v>
      </c>
    </row>
    <row r="106" customFormat="false" ht="15" hidden="false" customHeight="false" outlineLevel="0" collapsed="false">
      <c r="B106" s="0" t="n">
        <v>2640</v>
      </c>
      <c r="C106" s="8" t="n">
        <v>85</v>
      </c>
      <c r="D106" s="0" t="n">
        <v>180</v>
      </c>
      <c r="E106" s="8" t="n">
        <v>1974.78</v>
      </c>
      <c r="F106" s="8" t="n">
        <v>-991.68</v>
      </c>
      <c r="G106" s="8" t="n">
        <v>0</v>
      </c>
      <c r="H106" s="9" t="n">
        <v>4.0384</v>
      </c>
      <c r="I106" s="9" t="n">
        <v>11.016</v>
      </c>
      <c r="J106" s="9" t="n">
        <v>3.5782</v>
      </c>
    </row>
    <row r="107" customFormat="false" ht="15" hidden="false" customHeight="false" outlineLevel="0" collapsed="false">
      <c r="B107" s="0" t="n">
        <v>2670</v>
      </c>
      <c r="C107" s="8" t="n">
        <v>85</v>
      </c>
      <c r="D107" s="0" t="n">
        <v>180</v>
      </c>
      <c r="E107" s="8" t="n">
        <v>1977.4</v>
      </c>
      <c r="F107" s="8" t="n">
        <v>-1021.57</v>
      </c>
      <c r="G107" s="8" t="n">
        <v>0</v>
      </c>
      <c r="H107" s="9" t="n">
        <v>4.1455</v>
      </c>
      <c r="I107" s="9" t="n">
        <v>11.2905</v>
      </c>
      <c r="J107" s="9" t="n">
        <v>3.5852</v>
      </c>
    </row>
    <row r="108" customFormat="false" ht="15" hidden="false" customHeight="false" outlineLevel="0" collapsed="false">
      <c r="B108" s="0" t="n">
        <v>2700</v>
      </c>
      <c r="C108" s="8" t="n">
        <v>85</v>
      </c>
      <c r="D108" s="0" t="n">
        <v>180</v>
      </c>
      <c r="E108" s="8" t="n">
        <v>1980.01</v>
      </c>
      <c r="F108" s="8" t="n">
        <v>-1051.45</v>
      </c>
      <c r="G108" s="8" t="n">
        <v>0</v>
      </c>
      <c r="H108" s="9" t="n">
        <v>4.2531</v>
      </c>
      <c r="I108" s="9" t="n">
        <v>11.5656</v>
      </c>
      <c r="J108" s="9" t="n">
        <v>3.5923</v>
      </c>
    </row>
    <row r="109" customFormat="false" ht="15" hidden="false" customHeight="false" outlineLevel="0" collapsed="false">
      <c r="B109" s="0" t="n">
        <v>2730</v>
      </c>
      <c r="C109" s="8" t="n">
        <v>85</v>
      </c>
      <c r="D109" s="0" t="n">
        <v>180</v>
      </c>
      <c r="E109" s="8" t="n">
        <v>1982.62</v>
      </c>
      <c r="F109" s="8" t="n">
        <v>-1081.34</v>
      </c>
      <c r="G109" s="8" t="n">
        <v>0</v>
      </c>
      <c r="H109" s="9" t="n">
        <v>4.3612</v>
      </c>
      <c r="I109" s="9" t="n">
        <v>11.8412</v>
      </c>
      <c r="J109" s="9" t="n">
        <v>3.5996</v>
      </c>
    </row>
    <row r="110" customFormat="false" ht="15" hidden="false" customHeight="false" outlineLevel="0" collapsed="false">
      <c r="B110" s="0" t="n">
        <v>2760</v>
      </c>
      <c r="C110" s="8" t="n">
        <v>85</v>
      </c>
      <c r="D110" s="0" t="n">
        <v>180</v>
      </c>
      <c r="E110" s="8" t="n">
        <v>1985.24</v>
      </c>
      <c r="F110" s="8" t="n">
        <v>-1111.22</v>
      </c>
      <c r="G110" s="8" t="n">
        <v>0</v>
      </c>
      <c r="H110" s="9" t="n">
        <v>4.4698</v>
      </c>
      <c r="I110" s="9" t="n">
        <v>12.1174</v>
      </c>
      <c r="J110" s="9" t="n">
        <v>3.6071</v>
      </c>
    </row>
    <row r="111" customFormat="false" ht="15" hidden="false" customHeight="false" outlineLevel="0" collapsed="false">
      <c r="B111" s="0" t="n">
        <v>2790</v>
      </c>
      <c r="C111" s="8" t="n">
        <v>85</v>
      </c>
      <c r="D111" s="0" t="n">
        <v>180</v>
      </c>
      <c r="E111" s="8" t="n">
        <v>1987.85</v>
      </c>
      <c r="F111" s="8" t="n">
        <v>-1141.11</v>
      </c>
      <c r="G111" s="8" t="n">
        <v>0</v>
      </c>
      <c r="H111" s="9" t="n">
        <v>4.5789</v>
      </c>
      <c r="I111" s="9" t="n">
        <v>12.3941</v>
      </c>
      <c r="J111" s="9" t="n">
        <v>3.6146</v>
      </c>
    </row>
    <row r="112" customFormat="false" ht="15" hidden="false" customHeight="false" outlineLevel="0" collapsed="false">
      <c r="B112" s="0" t="n">
        <v>2820</v>
      </c>
      <c r="C112" s="8" t="n">
        <v>85</v>
      </c>
      <c r="D112" s="0" t="n">
        <v>180</v>
      </c>
      <c r="E112" s="8" t="n">
        <v>1990.47</v>
      </c>
      <c r="F112" s="8" t="n">
        <v>-1170.99</v>
      </c>
      <c r="G112" s="8" t="n">
        <v>0</v>
      </c>
      <c r="H112" s="9" t="n">
        <v>4.6883</v>
      </c>
      <c r="I112" s="9" t="n">
        <v>12.6712</v>
      </c>
      <c r="J112" s="9" t="n">
        <v>3.6224</v>
      </c>
    </row>
    <row r="113" customFormat="false" ht="15" hidden="false" customHeight="false" outlineLevel="0" collapsed="false">
      <c r="B113" s="0" t="n">
        <v>2850</v>
      </c>
      <c r="C113" s="8" t="n">
        <v>85</v>
      </c>
      <c r="D113" s="0" t="n">
        <v>180</v>
      </c>
      <c r="E113" s="8" t="n">
        <v>1993.08</v>
      </c>
      <c r="F113" s="8" t="n">
        <v>-1200.88</v>
      </c>
      <c r="G113" s="8" t="n">
        <v>0</v>
      </c>
      <c r="H113" s="9" t="n">
        <v>4.7981</v>
      </c>
      <c r="I113" s="9" t="n">
        <v>12.9488</v>
      </c>
      <c r="J113" s="9" t="n">
        <v>3.6303</v>
      </c>
    </row>
    <row r="114" customFormat="false" ht="15" hidden="false" customHeight="false" outlineLevel="0" collapsed="false">
      <c r="B114" s="0" t="n">
        <v>2880</v>
      </c>
      <c r="C114" s="8" t="n">
        <v>85</v>
      </c>
      <c r="D114" s="0" t="n">
        <v>180</v>
      </c>
      <c r="E114" s="8" t="n">
        <v>1995.7</v>
      </c>
      <c r="F114" s="8" t="n">
        <v>-1230.77</v>
      </c>
      <c r="G114" s="8" t="n">
        <v>0</v>
      </c>
      <c r="H114" s="9" t="n">
        <v>4.9083</v>
      </c>
      <c r="I114" s="9" t="n">
        <v>13.2268</v>
      </c>
      <c r="J114" s="9" t="n">
        <v>3.6383</v>
      </c>
    </row>
    <row r="115" customFormat="false" ht="15" hidden="false" customHeight="false" outlineLevel="0" collapsed="false">
      <c r="B115" s="0" t="n">
        <v>2910</v>
      </c>
      <c r="C115" s="8" t="n">
        <v>85</v>
      </c>
      <c r="D115" s="0" t="n">
        <v>180</v>
      </c>
      <c r="E115" s="8" t="n">
        <v>1998.31</v>
      </c>
      <c r="F115" s="8" t="n">
        <v>-1260.65</v>
      </c>
      <c r="G115" s="8" t="n">
        <v>0</v>
      </c>
      <c r="H115" s="9" t="n">
        <v>5.0188</v>
      </c>
      <c r="I115" s="9" t="n">
        <v>13.5052</v>
      </c>
      <c r="J115" s="9" t="n">
        <v>3.6465</v>
      </c>
    </row>
    <row r="116" customFormat="false" ht="15" hidden="false" customHeight="false" outlineLevel="0" collapsed="false">
      <c r="B116" s="0" t="n">
        <v>2940</v>
      </c>
      <c r="C116" s="8" t="n">
        <v>86.11</v>
      </c>
      <c r="D116" s="0" t="n">
        <v>180</v>
      </c>
      <c r="E116" s="8" t="n">
        <v>2000.64</v>
      </c>
      <c r="F116" s="8" t="n">
        <v>-1290.56</v>
      </c>
      <c r="G116" s="8" t="n">
        <v>0</v>
      </c>
      <c r="H116" s="9" t="n">
        <v>5.0924</v>
      </c>
      <c r="I116" s="9" t="n">
        <v>13.7839</v>
      </c>
      <c r="J116" s="9" t="n">
        <v>3.7057</v>
      </c>
    </row>
    <row r="117" customFormat="false" ht="15" hidden="false" customHeight="false" outlineLevel="0" collapsed="false">
      <c r="B117" s="0" t="n">
        <v>2970</v>
      </c>
      <c r="C117" s="8" t="n">
        <v>88.11</v>
      </c>
      <c r="D117" s="0" t="n">
        <v>180</v>
      </c>
      <c r="E117" s="8" t="n">
        <v>2002.15</v>
      </c>
      <c r="F117" s="8" t="n">
        <v>-1320.52</v>
      </c>
      <c r="G117" s="8" t="n">
        <v>0</v>
      </c>
      <c r="H117" s="9" t="n">
        <v>5.1336</v>
      </c>
      <c r="I117" s="9" t="n">
        <v>14.0629</v>
      </c>
      <c r="J117" s="9" t="n">
        <v>3.8083</v>
      </c>
    </row>
    <row r="118" customFormat="false" ht="15" hidden="false" customHeight="false" outlineLevel="0" collapsed="false">
      <c r="B118" s="0" t="n">
        <v>3000</v>
      </c>
      <c r="C118" s="8" t="n">
        <v>90</v>
      </c>
      <c r="D118" s="0" t="n">
        <v>180</v>
      </c>
      <c r="E118" s="8" t="n">
        <v>2002.64</v>
      </c>
      <c r="F118" s="8" t="n">
        <v>-1350.52</v>
      </c>
      <c r="G118" s="8" t="n">
        <v>0</v>
      </c>
      <c r="H118" s="9" t="n">
        <v>5.1754</v>
      </c>
      <c r="I118" s="9" t="n">
        <v>14.342</v>
      </c>
      <c r="J118" s="9" t="n">
        <v>3.9079</v>
      </c>
    </row>
    <row r="119" customFormat="false" ht="15" hidden="false" customHeight="false" outlineLevel="0" collapsed="false">
      <c r="B119" s="0" t="n">
        <v>3030</v>
      </c>
      <c r="C119" s="8" t="n">
        <v>90</v>
      </c>
      <c r="D119" s="0" t="n">
        <v>180</v>
      </c>
      <c r="E119" s="8" t="n">
        <v>2002.64</v>
      </c>
      <c r="F119" s="8" t="n">
        <v>-1380.52</v>
      </c>
      <c r="G119" s="8" t="n">
        <v>0</v>
      </c>
      <c r="H119" s="9" t="n">
        <v>5.2864</v>
      </c>
      <c r="I119" s="9" t="n">
        <v>14.6211</v>
      </c>
      <c r="J119" s="9" t="n">
        <v>3.9149</v>
      </c>
    </row>
    <row r="120" customFormat="false" ht="15" hidden="false" customHeight="false" outlineLevel="0" collapsed="false">
      <c r="B120" s="0" t="n">
        <v>3060</v>
      </c>
      <c r="C120" s="8" t="n">
        <v>90</v>
      </c>
      <c r="D120" s="0" t="n">
        <v>180</v>
      </c>
      <c r="E120" s="8" t="n">
        <v>2002.64</v>
      </c>
      <c r="F120" s="8" t="n">
        <v>-1410.52</v>
      </c>
      <c r="G120" s="8" t="n">
        <v>0</v>
      </c>
      <c r="H120" s="9" t="n">
        <v>5.3978</v>
      </c>
      <c r="I120" s="9" t="n">
        <v>14.9005</v>
      </c>
      <c r="J120" s="9" t="n">
        <v>3.9221</v>
      </c>
    </row>
    <row r="121" customFormat="false" ht="15" hidden="false" customHeight="false" outlineLevel="0" collapsed="false">
      <c r="B121" s="0" t="n">
        <v>3090</v>
      </c>
      <c r="C121" s="8" t="n">
        <v>90</v>
      </c>
      <c r="D121" s="0" t="n">
        <v>180</v>
      </c>
      <c r="E121" s="8" t="n">
        <v>2002.64</v>
      </c>
      <c r="F121" s="8" t="n">
        <v>-1440.52</v>
      </c>
      <c r="G121" s="8" t="n">
        <v>0</v>
      </c>
      <c r="H121" s="9" t="n">
        <v>5.5094</v>
      </c>
      <c r="I121" s="9" t="n">
        <v>15.1803</v>
      </c>
      <c r="J121" s="9" t="n">
        <v>3.9293</v>
      </c>
    </row>
  </sheetData>
  <sheetProtection sheet="true" password="dd1b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99</v>
      </c>
    </row>
    <row r="2" customFormat="false" ht="15" hidden="false" customHeight="false" outlineLevel="0" collapsed="false">
      <c r="A2" s="0" t="s">
        <v>97</v>
      </c>
    </row>
    <row r="3" customFormat="false" ht="15" hidden="false" customHeight="false" outlineLevel="0" collapsed="false">
      <c r="A3" s="0" t="s">
        <v>80</v>
      </c>
      <c r="B3" s="0" t="s">
        <v>81</v>
      </c>
      <c r="C3" s="0" t="s">
        <v>82</v>
      </c>
      <c r="D3" s="0" t="s">
        <v>83</v>
      </c>
      <c r="E3" s="0" t="s">
        <v>84</v>
      </c>
      <c r="F3" s="0" t="s">
        <v>85</v>
      </c>
      <c r="G3" s="0" t="s">
        <v>86</v>
      </c>
      <c r="H3" s="0" t="s">
        <v>87</v>
      </c>
      <c r="I3" s="0" t="s">
        <v>88</v>
      </c>
      <c r="J3" s="0" t="s">
        <v>89</v>
      </c>
      <c r="K3" s="0" t="s">
        <v>90</v>
      </c>
      <c r="L3" s="0" t="s">
        <v>91</v>
      </c>
      <c r="M3" s="0" t="s">
        <v>92</v>
      </c>
      <c r="O3" s="0" t="s">
        <v>93</v>
      </c>
    </row>
    <row r="4" customFormat="false" ht="15" hidden="false" customHeight="false" outlineLevel="0" collapsed="false">
      <c r="A4" s="0" t="s">
        <v>63</v>
      </c>
      <c r="B4" s="0" t="s">
        <v>94</v>
      </c>
      <c r="C4" s="0" t="s">
        <v>94</v>
      </c>
      <c r="D4" s="0" t="s">
        <v>94</v>
      </c>
      <c r="E4" s="0" t="s">
        <v>94</v>
      </c>
      <c r="F4" s="0" t="s">
        <v>94</v>
      </c>
      <c r="G4" s="0" t="s">
        <v>94</v>
      </c>
      <c r="H4" s="0" t="s">
        <v>94</v>
      </c>
      <c r="I4" s="0" t="s">
        <v>95</v>
      </c>
      <c r="J4" s="0" t="s">
        <v>94</v>
      </c>
      <c r="K4" s="0" t="s">
        <v>96</v>
      </c>
      <c r="L4" s="0" t="s">
        <v>96</v>
      </c>
      <c r="M4" s="0" t="s">
        <v>63</v>
      </c>
    </row>
    <row r="5" customFormat="false" ht="15" hidden="false" customHeight="false" outlineLevel="0" collapsed="false">
      <c r="A5" s="8" t="n">
        <v>0</v>
      </c>
      <c r="B5" s="8" t="n">
        <v>0</v>
      </c>
      <c r="C5" s="8" t="n">
        <v>0</v>
      </c>
      <c r="D5" s="8" t="n">
        <v>0</v>
      </c>
      <c r="E5" s="8" t="n">
        <v>0</v>
      </c>
      <c r="F5" s="8" t="n">
        <v>0</v>
      </c>
      <c r="G5" s="8" t="n">
        <v>100</v>
      </c>
      <c r="H5" s="8" t="n">
        <v>0</v>
      </c>
      <c r="I5" s="8" t="n">
        <v>0</v>
      </c>
      <c r="J5" s="8" t="n">
        <v>100</v>
      </c>
      <c r="K5" s="9" t="n">
        <v>0</v>
      </c>
      <c r="L5" s="9" t="n">
        <v>0</v>
      </c>
      <c r="M5" s="10" t="n">
        <f aca="false">((ref_diam+offset_diam)/2)/(12*3.281)</f>
        <v>0.761962816214569</v>
      </c>
      <c r="N5" s="8"/>
      <c r="O5" s="8" t="n">
        <f aca="false">(J5-M5-surface_margin)/(scaling_factor*(SQRT(K5^2+L5^2+sigma_pa^2)))</f>
        <v>56.5360212478774</v>
      </c>
    </row>
    <row r="6" customFormat="false" ht="15" hidden="false" customHeight="false" outlineLevel="0" collapsed="false">
      <c r="A6" s="8" t="n">
        <v>1</v>
      </c>
      <c r="B6" s="8" t="n">
        <v>1</v>
      </c>
      <c r="C6" s="8" t="n">
        <v>0</v>
      </c>
      <c r="D6" s="8" t="n">
        <v>0</v>
      </c>
      <c r="E6" s="8" t="n">
        <v>1</v>
      </c>
      <c r="F6" s="8" t="n">
        <v>1</v>
      </c>
      <c r="G6" s="8" t="n">
        <v>100</v>
      </c>
      <c r="H6" s="8" t="n">
        <v>0</v>
      </c>
      <c r="I6" s="8" t="n">
        <v>0</v>
      </c>
      <c r="J6" s="8" t="n">
        <v>100</v>
      </c>
      <c r="K6" s="9" t="n">
        <v>0.0017</v>
      </c>
      <c r="L6" s="9" t="n">
        <v>0.0017</v>
      </c>
      <c r="M6" s="10" t="n">
        <f aca="false">((ref_diam+offset_diam)/2)/(12*3.281)</f>
        <v>0.761962816214569</v>
      </c>
      <c r="N6" s="8"/>
      <c r="O6" s="8" t="n">
        <f aca="false">(J6-M6-surface_margin)/(scaling_factor*(SQRT(K6^2+L6^2+sigma_pa^2)))</f>
        <v>56.5353677028042</v>
      </c>
    </row>
    <row r="7" customFormat="false" ht="15" hidden="false" customHeight="false" outlineLevel="0" collapsed="false">
      <c r="A7" s="8" t="n">
        <v>30</v>
      </c>
      <c r="B7" s="8" t="n">
        <v>30</v>
      </c>
      <c r="C7" s="8" t="n">
        <v>0</v>
      </c>
      <c r="D7" s="8" t="n">
        <v>0</v>
      </c>
      <c r="E7" s="8" t="n">
        <v>30</v>
      </c>
      <c r="F7" s="8" t="n">
        <v>30</v>
      </c>
      <c r="G7" s="8" t="n">
        <v>100</v>
      </c>
      <c r="H7" s="8" t="n">
        <v>0</v>
      </c>
      <c r="I7" s="8" t="n">
        <v>0</v>
      </c>
      <c r="J7" s="8" t="n">
        <v>100</v>
      </c>
      <c r="K7" s="9" t="n">
        <v>0.0537</v>
      </c>
      <c r="L7" s="9" t="n">
        <v>0.0537</v>
      </c>
      <c r="M7" s="10" t="n">
        <f aca="false">((ref_diam+offset_diam)/2)/(12*3.281)</f>
        <v>0.761962816214569</v>
      </c>
      <c r="N7" s="8"/>
      <c r="O7" s="8" t="n">
        <f aca="false">(J7-M7-surface_margin)/(scaling_factor*(SQRT(K7^2+L7^2+sigma_pa^2)))</f>
        <v>55.8949624201536</v>
      </c>
    </row>
    <row r="8" customFormat="false" ht="15" hidden="false" customHeight="false" outlineLevel="0" collapsed="false">
      <c r="A8" s="8" t="n">
        <v>60</v>
      </c>
      <c r="B8" s="8" t="n">
        <v>60</v>
      </c>
      <c r="C8" s="8" t="n">
        <v>0</v>
      </c>
      <c r="D8" s="8" t="n">
        <v>0</v>
      </c>
      <c r="E8" s="8" t="n">
        <v>60</v>
      </c>
      <c r="F8" s="8" t="n">
        <v>60</v>
      </c>
      <c r="G8" s="8" t="n">
        <v>100</v>
      </c>
      <c r="H8" s="8" t="n">
        <v>0</v>
      </c>
      <c r="I8" s="8" t="n">
        <v>0</v>
      </c>
      <c r="J8" s="8" t="n">
        <v>100</v>
      </c>
      <c r="K8" s="9" t="n">
        <v>0.1074</v>
      </c>
      <c r="L8" s="9" t="n">
        <v>0.1074</v>
      </c>
      <c r="M8" s="10" t="n">
        <f aca="false">((ref_diam+offset_diam)/2)/(12*3.281)</f>
        <v>0.761962816214569</v>
      </c>
      <c r="N8" s="8"/>
      <c r="O8" s="8" t="n">
        <f aca="false">(J8-M8-surface_margin)/(scaling_factor*(SQRT(K8^2+L8^2+sigma_pa^2)))</f>
        <v>54.0951877434381</v>
      </c>
    </row>
    <row r="9" customFormat="false" ht="15" hidden="false" customHeight="false" outlineLevel="0" collapsed="false">
      <c r="A9" s="8" t="n">
        <v>90</v>
      </c>
      <c r="B9" s="8" t="n">
        <v>90</v>
      </c>
      <c r="C9" s="8" t="n">
        <v>0</v>
      </c>
      <c r="D9" s="8" t="n">
        <v>0</v>
      </c>
      <c r="E9" s="8" t="n">
        <v>90</v>
      </c>
      <c r="F9" s="8" t="n">
        <v>90</v>
      </c>
      <c r="G9" s="8" t="n">
        <v>100</v>
      </c>
      <c r="H9" s="8" t="n">
        <v>0</v>
      </c>
      <c r="I9" s="8" t="n">
        <v>0</v>
      </c>
      <c r="J9" s="8" t="n">
        <v>100</v>
      </c>
      <c r="K9" s="9" t="n">
        <v>0.1612</v>
      </c>
      <c r="L9" s="9" t="n">
        <v>0.1612</v>
      </c>
      <c r="M9" s="10" t="n">
        <f aca="false">((ref_diam+offset_diam)/2)/(12*3.281)</f>
        <v>0.761962816214569</v>
      </c>
      <c r="N9" s="8"/>
      <c r="O9" s="8" t="n">
        <f aca="false">(J9-M9-surface_margin)/(scaling_factor*(SQRT(K9^2+L9^2+sigma_pa^2)))</f>
        <v>51.4413921795294</v>
      </c>
    </row>
    <row r="10" customFormat="false" ht="15" hidden="false" customHeight="false" outlineLevel="0" collapsed="false">
      <c r="A10" s="8" t="n">
        <v>120</v>
      </c>
      <c r="B10" s="8" t="n">
        <v>120</v>
      </c>
      <c r="C10" s="8" t="n">
        <v>0</v>
      </c>
      <c r="D10" s="8" t="n">
        <v>0</v>
      </c>
      <c r="E10" s="8" t="n">
        <v>120</v>
      </c>
      <c r="F10" s="8" t="n">
        <v>120</v>
      </c>
      <c r="G10" s="8" t="n">
        <v>100</v>
      </c>
      <c r="H10" s="8" t="n">
        <v>0</v>
      </c>
      <c r="I10" s="8" t="n">
        <v>0</v>
      </c>
      <c r="J10" s="8" t="n">
        <v>100</v>
      </c>
      <c r="K10" s="9" t="n">
        <v>0.215</v>
      </c>
      <c r="L10" s="9" t="n">
        <v>0.215</v>
      </c>
      <c r="M10" s="10" t="n">
        <f aca="false">((ref_diam+offset_diam)/2)/(12*3.281)</f>
        <v>0.761962816214569</v>
      </c>
      <c r="N10" s="8"/>
      <c r="O10" s="8" t="n">
        <f aca="false">(J10-M10-surface_margin)/(scaling_factor*(SQRT(K10^2+L10^2+sigma_pa^2)))</f>
        <v>48.3055087682004</v>
      </c>
    </row>
    <row r="11" customFormat="false" ht="15" hidden="false" customHeight="false" outlineLevel="0" collapsed="false">
      <c r="A11" s="8" t="n">
        <v>150</v>
      </c>
      <c r="B11" s="8" t="n">
        <v>150</v>
      </c>
      <c r="C11" s="8" t="n">
        <v>0</v>
      </c>
      <c r="D11" s="8" t="n">
        <v>0</v>
      </c>
      <c r="E11" s="8" t="n">
        <v>150</v>
      </c>
      <c r="F11" s="8" t="n">
        <v>150</v>
      </c>
      <c r="G11" s="8" t="n">
        <v>100</v>
      </c>
      <c r="H11" s="8" t="n">
        <v>0</v>
      </c>
      <c r="I11" s="8" t="n">
        <v>0</v>
      </c>
      <c r="J11" s="8" t="n">
        <v>100</v>
      </c>
      <c r="K11" s="9" t="n">
        <v>0.2688</v>
      </c>
      <c r="L11" s="9" t="n">
        <v>0.2688</v>
      </c>
      <c r="M11" s="10" t="n">
        <f aca="false">((ref_diam+offset_diam)/2)/(12*3.281)</f>
        <v>0.761962816214569</v>
      </c>
      <c r="N11" s="8"/>
      <c r="O11" s="8" t="n">
        <f aca="false">(J11-M11-surface_margin)/(scaling_factor*(SQRT(K11^2+L11^2+sigma_pa^2)))</f>
        <v>45.0057449952717</v>
      </c>
    </row>
    <row r="12" customFormat="false" ht="15" hidden="false" customHeight="false" outlineLevel="0" collapsed="false">
      <c r="A12" s="8" t="n">
        <v>180</v>
      </c>
      <c r="B12" s="8" t="n">
        <v>180</v>
      </c>
      <c r="C12" s="8" t="n">
        <v>0</v>
      </c>
      <c r="D12" s="8" t="n">
        <v>0</v>
      </c>
      <c r="E12" s="8" t="n">
        <v>180</v>
      </c>
      <c r="F12" s="8" t="n">
        <v>180</v>
      </c>
      <c r="G12" s="8" t="n">
        <v>100</v>
      </c>
      <c r="H12" s="8" t="n">
        <v>0</v>
      </c>
      <c r="I12" s="8" t="n">
        <v>0</v>
      </c>
      <c r="J12" s="8" t="n">
        <v>100</v>
      </c>
      <c r="K12" s="9" t="n">
        <v>0.3225</v>
      </c>
      <c r="L12" s="9" t="n">
        <v>0.3225</v>
      </c>
      <c r="M12" s="10" t="n">
        <f aca="false">((ref_diam+offset_diam)/2)/(12*3.281)</f>
        <v>0.761962816214569</v>
      </c>
      <c r="N12" s="8"/>
      <c r="O12" s="8" t="n">
        <f aca="false">(J12-M12-surface_margin)/(scaling_factor*(SQRT(K12^2+L12^2+sigma_pa^2)))</f>
        <v>41.7692406901462</v>
      </c>
    </row>
    <row r="13" customFormat="false" ht="15" hidden="false" customHeight="false" outlineLevel="0" collapsed="false">
      <c r="A13" s="8" t="n">
        <v>210</v>
      </c>
      <c r="B13" s="8" t="n">
        <v>210</v>
      </c>
      <c r="C13" s="8" t="n">
        <v>0</v>
      </c>
      <c r="D13" s="8" t="n">
        <v>0</v>
      </c>
      <c r="E13" s="8" t="n">
        <v>210</v>
      </c>
      <c r="F13" s="8" t="n">
        <v>210</v>
      </c>
      <c r="G13" s="8" t="n">
        <v>100</v>
      </c>
      <c r="H13" s="8" t="n">
        <v>0</v>
      </c>
      <c r="I13" s="8" t="n">
        <v>0</v>
      </c>
      <c r="J13" s="8" t="n">
        <v>100</v>
      </c>
      <c r="K13" s="9" t="n">
        <v>0.3763</v>
      </c>
      <c r="L13" s="9" t="n">
        <v>0.3763</v>
      </c>
      <c r="M13" s="10" t="n">
        <f aca="false">((ref_diam+offset_diam)/2)/(12*3.281)</f>
        <v>0.761962816214569</v>
      </c>
      <c r="N13" s="8"/>
      <c r="O13" s="8" t="n">
        <f aca="false">(J13-M13-surface_margin)/(scaling_factor*(SQRT(K13^2+L13^2+sigma_pa^2)))</f>
        <v>38.7122843396441</v>
      </c>
    </row>
    <row r="14" customFormat="false" ht="15" hidden="false" customHeight="false" outlineLevel="0" collapsed="false">
      <c r="A14" s="8" t="n">
        <v>240</v>
      </c>
      <c r="B14" s="8" t="n">
        <v>240</v>
      </c>
      <c r="C14" s="8" t="n">
        <v>0</v>
      </c>
      <c r="D14" s="8" t="n">
        <v>0</v>
      </c>
      <c r="E14" s="8" t="n">
        <v>240</v>
      </c>
      <c r="F14" s="8" t="n">
        <v>240</v>
      </c>
      <c r="G14" s="8" t="n">
        <v>100</v>
      </c>
      <c r="H14" s="8" t="n">
        <v>0</v>
      </c>
      <c r="I14" s="8" t="n">
        <v>0</v>
      </c>
      <c r="J14" s="8" t="n">
        <v>100</v>
      </c>
      <c r="K14" s="9" t="n">
        <v>0.4301</v>
      </c>
      <c r="L14" s="9" t="n">
        <v>0.4301</v>
      </c>
      <c r="M14" s="10" t="n">
        <f aca="false">((ref_diam+offset_diam)/2)/(12*3.281)</f>
        <v>0.761962816214569</v>
      </c>
      <c r="N14" s="8"/>
      <c r="O14" s="8" t="n">
        <f aca="false">(J14-M14-surface_margin)/(scaling_factor*(SQRT(K14^2+L14^2+sigma_pa^2)))</f>
        <v>35.9012194956157</v>
      </c>
    </row>
    <row r="15" customFormat="false" ht="15" hidden="false" customHeight="false" outlineLevel="0" collapsed="false">
      <c r="A15" s="8" t="n">
        <v>270</v>
      </c>
      <c r="B15" s="8" t="n">
        <v>270</v>
      </c>
      <c r="C15" s="8" t="n">
        <v>0</v>
      </c>
      <c r="D15" s="8" t="n">
        <v>0</v>
      </c>
      <c r="E15" s="8" t="n">
        <v>270</v>
      </c>
      <c r="F15" s="8" t="n">
        <v>270</v>
      </c>
      <c r="G15" s="8" t="n">
        <v>100</v>
      </c>
      <c r="H15" s="8" t="n">
        <v>0</v>
      </c>
      <c r="I15" s="8" t="n">
        <v>0</v>
      </c>
      <c r="J15" s="8" t="n">
        <v>100</v>
      </c>
      <c r="K15" s="9" t="n">
        <v>0.4838</v>
      </c>
      <c r="L15" s="9" t="n">
        <v>0.4838</v>
      </c>
      <c r="M15" s="10" t="n">
        <f aca="false">((ref_diam+offset_diam)/2)/(12*3.281)</f>
        <v>0.761962816214569</v>
      </c>
      <c r="N15" s="8"/>
      <c r="O15" s="8" t="n">
        <f aca="false">(J15-M15-surface_margin)/(scaling_factor*(SQRT(K15^2+L15^2+sigma_pa^2)))</f>
        <v>33.3576355239167</v>
      </c>
    </row>
    <row r="16" customFormat="false" ht="15" hidden="false" customHeight="false" outlineLevel="0" collapsed="false">
      <c r="A16" s="8" t="n">
        <v>300</v>
      </c>
      <c r="B16" s="8" t="n">
        <v>300</v>
      </c>
      <c r="C16" s="8" t="n">
        <v>0</v>
      </c>
      <c r="D16" s="8" t="n">
        <v>0</v>
      </c>
      <c r="E16" s="8" t="n">
        <v>300</v>
      </c>
      <c r="F16" s="8" t="n">
        <v>300</v>
      </c>
      <c r="G16" s="8" t="n">
        <v>100</v>
      </c>
      <c r="H16" s="8" t="n">
        <v>0</v>
      </c>
      <c r="I16" s="8" t="n">
        <v>0</v>
      </c>
      <c r="J16" s="8" t="n">
        <v>100</v>
      </c>
      <c r="K16" s="9" t="n">
        <v>0.5376</v>
      </c>
      <c r="L16" s="9" t="n">
        <v>0.5376</v>
      </c>
      <c r="M16" s="10" t="n">
        <f aca="false">((ref_diam+offset_diam)/2)/(12*3.281)</f>
        <v>0.761962816214569</v>
      </c>
      <c r="N16" s="8"/>
      <c r="O16" s="8" t="n">
        <f aca="false">(J16-M16-surface_margin)/(scaling_factor*(SQRT(K16^2+L16^2+sigma_pa^2)))</f>
        <v>31.065107465178</v>
      </c>
    </row>
    <row r="17" customFormat="false" ht="15" hidden="false" customHeight="false" outlineLevel="0" collapsed="false">
      <c r="A17" s="8" t="n">
        <v>330</v>
      </c>
      <c r="B17" s="8" t="n">
        <v>330</v>
      </c>
      <c r="C17" s="8" t="n">
        <v>0</v>
      </c>
      <c r="D17" s="8" t="n">
        <v>0</v>
      </c>
      <c r="E17" s="8" t="n">
        <v>330</v>
      </c>
      <c r="F17" s="8" t="n">
        <v>330</v>
      </c>
      <c r="G17" s="8" t="n">
        <v>100</v>
      </c>
      <c r="H17" s="8" t="n">
        <v>0</v>
      </c>
      <c r="I17" s="8" t="n">
        <v>0</v>
      </c>
      <c r="J17" s="8" t="n">
        <v>100</v>
      </c>
      <c r="K17" s="9" t="n">
        <v>0.5914</v>
      </c>
      <c r="L17" s="9" t="n">
        <v>0.5914</v>
      </c>
      <c r="M17" s="10" t="n">
        <f aca="false">((ref_diam+offset_diam)/2)/(12*3.281)</f>
        <v>0.761962816214569</v>
      </c>
      <c r="N17" s="8"/>
      <c r="O17" s="8" t="n">
        <f aca="false">(J17-M17-surface_margin)/(scaling_factor*(SQRT(K17^2+L17^2+sigma_pa^2)))</f>
        <v>29.0098811837126</v>
      </c>
    </row>
    <row r="18" customFormat="false" ht="15" hidden="false" customHeight="false" outlineLevel="0" collapsed="false">
      <c r="A18" s="8" t="n">
        <v>360</v>
      </c>
      <c r="B18" s="8" t="n">
        <v>360</v>
      </c>
      <c r="C18" s="8" t="n">
        <v>0</v>
      </c>
      <c r="D18" s="8" t="n">
        <v>0</v>
      </c>
      <c r="E18" s="8" t="n">
        <v>360</v>
      </c>
      <c r="F18" s="8" t="n">
        <v>360</v>
      </c>
      <c r="G18" s="8" t="n">
        <v>100</v>
      </c>
      <c r="H18" s="8" t="n">
        <v>0</v>
      </c>
      <c r="I18" s="8" t="n">
        <v>0</v>
      </c>
      <c r="J18" s="8" t="n">
        <v>100</v>
      </c>
      <c r="K18" s="9" t="n">
        <v>0.6452</v>
      </c>
      <c r="L18" s="9" t="n">
        <v>0.6452</v>
      </c>
      <c r="M18" s="10" t="n">
        <f aca="false">((ref_diam+offset_diam)/2)/(12*3.281)</f>
        <v>0.761962816214569</v>
      </c>
      <c r="N18" s="8"/>
      <c r="O18" s="8" t="n">
        <f aca="false">(J18-M18-surface_margin)/(scaling_factor*(SQRT(K18^2+L18^2+sigma_pa^2)))</f>
        <v>27.1686487000666</v>
      </c>
    </row>
    <row r="19" customFormat="false" ht="15" hidden="false" customHeight="false" outlineLevel="0" collapsed="false">
      <c r="A19" s="8" t="n">
        <v>390</v>
      </c>
      <c r="B19" s="8" t="n">
        <v>390</v>
      </c>
      <c r="C19" s="8" t="n">
        <v>0</v>
      </c>
      <c r="D19" s="8" t="n">
        <v>0</v>
      </c>
      <c r="E19" s="8" t="n">
        <v>390</v>
      </c>
      <c r="F19" s="8" t="n">
        <v>390</v>
      </c>
      <c r="G19" s="8" t="n">
        <v>100</v>
      </c>
      <c r="H19" s="8" t="n">
        <v>0</v>
      </c>
      <c r="I19" s="8" t="n">
        <v>0</v>
      </c>
      <c r="J19" s="8" t="n">
        <v>100</v>
      </c>
      <c r="K19" s="9" t="n">
        <v>0.6989</v>
      </c>
      <c r="L19" s="9" t="n">
        <v>0.6989</v>
      </c>
      <c r="M19" s="10" t="n">
        <f aca="false">((ref_diam+offset_diam)/2)/(12*3.281)</f>
        <v>0.761962816214569</v>
      </c>
      <c r="N19" s="8"/>
      <c r="O19" s="8" t="n">
        <f aca="false">(J19-M19-surface_margin)/(scaling_factor*(SQRT(K19^2+L19^2+sigma_pa^2)))</f>
        <v>25.5203540161027</v>
      </c>
    </row>
    <row r="20" customFormat="false" ht="15" hidden="false" customHeight="false" outlineLevel="0" collapsed="false">
      <c r="A20" s="8" t="n">
        <v>420</v>
      </c>
      <c r="B20" s="8" t="n">
        <v>420</v>
      </c>
      <c r="C20" s="8" t="n">
        <v>0</v>
      </c>
      <c r="D20" s="8" t="n">
        <v>0</v>
      </c>
      <c r="E20" s="8" t="n">
        <v>420</v>
      </c>
      <c r="F20" s="8" t="n">
        <v>420</v>
      </c>
      <c r="G20" s="8" t="n">
        <v>100</v>
      </c>
      <c r="H20" s="8" t="n">
        <v>0</v>
      </c>
      <c r="I20" s="8" t="n">
        <v>0</v>
      </c>
      <c r="J20" s="8" t="n">
        <v>100</v>
      </c>
      <c r="K20" s="9" t="n">
        <v>0.7527</v>
      </c>
      <c r="L20" s="9" t="n">
        <v>0.7527</v>
      </c>
      <c r="M20" s="10" t="n">
        <f aca="false">((ref_diam+offset_diam)/2)/(12*3.281)</f>
        <v>0.761962816214569</v>
      </c>
      <c r="N20" s="8"/>
      <c r="O20" s="8" t="n">
        <f aca="false">(J20-M20-surface_margin)/(scaling_factor*(SQRT(K20^2+L20^2+sigma_pa^2)))</f>
        <v>24.0362197650603</v>
      </c>
    </row>
    <row r="21" customFormat="false" ht="15" hidden="false" customHeight="false" outlineLevel="0" collapsed="false">
      <c r="A21" s="8" t="n">
        <v>450</v>
      </c>
      <c r="B21" s="8" t="n">
        <v>450</v>
      </c>
      <c r="C21" s="8" t="n">
        <v>0</v>
      </c>
      <c r="D21" s="8" t="n">
        <v>0</v>
      </c>
      <c r="E21" s="8" t="n">
        <v>450</v>
      </c>
      <c r="F21" s="8" t="n">
        <v>450</v>
      </c>
      <c r="G21" s="8" t="n">
        <v>100</v>
      </c>
      <c r="H21" s="8" t="n">
        <v>0</v>
      </c>
      <c r="I21" s="8" t="n">
        <v>0</v>
      </c>
      <c r="J21" s="8" t="n">
        <v>100</v>
      </c>
      <c r="K21" s="9" t="n">
        <v>0.8065</v>
      </c>
      <c r="L21" s="9" t="n">
        <v>0.8065</v>
      </c>
      <c r="M21" s="10" t="n">
        <f aca="false">((ref_diam+offset_diam)/2)/(12*3.281)</f>
        <v>0.761962816214569</v>
      </c>
      <c r="N21" s="8"/>
      <c r="O21" s="8" t="n">
        <f aca="false">(J21-M21-surface_margin)/(scaling_factor*(SQRT(K21^2+L21^2+sigma_pa^2)))</f>
        <v>22.6989369271918</v>
      </c>
    </row>
    <row r="22" customFormat="false" ht="15" hidden="false" customHeight="false" outlineLevel="0" collapsed="false">
      <c r="A22" s="8" t="n">
        <v>480</v>
      </c>
      <c r="B22" s="8" t="n">
        <v>480</v>
      </c>
      <c r="C22" s="8" t="n">
        <v>0</v>
      </c>
      <c r="D22" s="8" t="n">
        <v>0</v>
      </c>
      <c r="E22" s="8" t="n">
        <v>480</v>
      </c>
      <c r="F22" s="8" t="n">
        <v>480</v>
      </c>
      <c r="G22" s="8" t="n">
        <v>100</v>
      </c>
      <c r="H22" s="8" t="n">
        <v>0</v>
      </c>
      <c r="I22" s="8" t="n">
        <v>0</v>
      </c>
      <c r="J22" s="8" t="n">
        <v>100</v>
      </c>
      <c r="K22" s="9" t="n">
        <v>0.8602</v>
      </c>
      <c r="L22" s="9" t="n">
        <v>0.8602</v>
      </c>
      <c r="M22" s="10" t="n">
        <f aca="false">((ref_diam+offset_diam)/2)/(12*3.281)</f>
        <v>0.761962816214569</v>
      </c>
      <c r="N22" s="8"/>
      <c r="O22" s="8" t="n">
        <f aca="false">(J22-M22-surface_margin)/(scaling_factor*(SQRT(K22^2+L22^2+sigma_pa^2)))</f>
        <v>21.4924657238649</v>
      </c>
    </row>
    <row r="23" customFormat="false" ht="15" hidden="false" customHeight="false" outlineLevel="0" collapsed="false">
      <c r="A23" s="8" t="n">
        <v>510</v>
      </c>
      <c r="B23" s="8" t="n">
        <v>510</v>
      </c>
      <c r="C23" s="8" t="n">
        <v>0</v>
      </c>
      <c r="D23" s="8" t="n">
        <v>0</v>
      </c>
      <c r="E23" s="8" t="n">
        <v>510</v>
      </c>
      <c r="F23" s="8" t="n">
        <v>510</v>
      </c>
      <c r="G23" s="8" t="n">
        <v>100</v>
      </c>
      <c r="H23" s="8" t="n">
        <v>0</v>
      </c>
      <c r="I23" s="8" t="n">
        <v>0</v>
      </c>
      <c r="J23" s="8" t="n">
        <v>100</v>
      </c>
      <c r="K23" s="9" t="n">
        <v>0.914</v>
      </c>
      <c r="L23" s="9" t="n">
        <v>0.914</v>
      </c>
      <c r="M23" s="10" t="n">
        <f aca="false">((ref_diam+offset_diam)/2)/(12*3.281)</f>
        <v>0.761962816214569</v>
      </c>
      <c r="N23" s="8"/>
      <c r="O23" s="8" t="n">
        <f aca="false">(J23-M23-surface_margin)/(scaling_factor*(SQRT(K23^2+L23^2+sigma_pa^2)))</f>
        <v>20.3964730901419</v>
      </c>
    </row>
    <row r="24" customFormat="false" ht="15" hidden="false" customHeight="false" outlineLevel="0" collapsed="false">
      <c r="A24" s="8" t="n">
        <v>540</v>
      </c>
      <c r="B24" s="8" t="n">
        <v>540</v>
      </c>
      <c r="C24" s="8" t="n">
        <v>0</v>
      </c>
      <c r="D24" s="8" t="n">
        <v>0</v>
      </c>
      <c r="E24" s="8" t="n">
        <v>540</v>
      </c>
      <c r="F24" s="8" t="n">
        <v>540</v>
      </c>
      <c r="G24" s="8" t="n">
        <v>100</v>
      </c>
      <c r="H24" s="8" t="n">
        <v>0</v>
      </c>
      <c r="I24" s="8" t="n">
        <v>0</v>
      </c>
      <c r="J24" s="8" t="n">
        <v>100</v>
      </c>
      <c r="K24" s="9" t="n">
        <v>0.9678</v>
      </c>
      <c r="L24" s="9" t="n">
        <v>0.9678</v>
      </c>
      <c r="M24" s="10" t="n">
        <f aca="false">((ref_diam+offset_diam)/2)/(12*3.281)</f>
        <v>0.761962816214569</v>
      </c>
      <c r="N24" s="8"/>
      <c r="O24" s="8" t="n">
        <f aca="false">(J24-M24-surface_margin)/(scaling_factor*(SQRT(K24^2+L24^2+sigma_pa^2)))</f>
        <v>19.3995768794305</v>
      </c>
    </row>
    <row r="25" customFormat="false" ht="15" hidden="false" customHeight="false" outlineLevel="0" collapsed="false">
      <c r="A25" s="8" t="n">
        <v>570</v>
      </c>
      <c r="B25" s="8" t="n">
        <v>570</v>
      </c>
      <c r="C25" s="8" t="n">
        <v>0</v>
      </c>
      <c r="D25" s="8" t="n">
        <v>0</v>
      </c>
      <c r="E25" s="8" t="n">
        <v>570</v>
      </c>
      <c r="F25" s="8" t="n">
        <v>570</v>
      </c>
      <c r="G25" s="8" t="n">
        <v>100</v>
      </c>
      <c r="H25" s="8" t="n">
        <v>0</v>
      </c>
      <c r="I25" s="8" t="n">
        <v>0</v>
      </c>
      <c r="J25" s="8" t="n">
        <v>100</v>
      </c>
      <c r="K25" s="9" t="n">
        <v>1.0216</v>
      </c>
      <c r="L25" s="9" t="n">
        <v>1.0216</v>
      </c>
      <c r="M25" s="10" t="n">
        <f aca="false">((ref_diam+offset_diam)/2)/(12*3.281)</f>
        <v>0.761962816214569</v>
      </c>
      <c r="N25" s="8"/>
      <c r="O25" s="8" t="n">
        <f aca="false">(J25-M25-surface_margin)/(scaling_factor*(SQRT(K25^2+L25^2+sigma_pa^2)))</f>
        <v>18.4899160500303</v>
      </c>
    </row>
    <row r="26" customFormat="false" ht="15" hidden="false" customHeight="false" outlineLevel="0" collapsed="false">
      <c r="A26" s="8" t="n">
        <v>600</v>
      </c>
      <c r="B26" s="8" t="n">
        <v>600</v>
      </c>
      <c r="C26" s="8" t="n">
        <v>0</v>
      </c>
      <c r="D26" s="8" t="n">
        <v>0</v>
      </c>
      <c r="E26" s="8" t="n">
        <v>600</v>
      </c>
      <c r="F26" s="8" t="n">
        <v>600</v>
      </c>
      <c r="G26" s="8" t="n">
        <v>100</v>
      </c>
      <c r="H26" s="8" t="n">
        <v>0</v>
      </c>
      <c r="I26" s="8" t="n">
        <v>0</v>
      </c>
      <c r="J26" s="8" t="n">
        <v>100</v>
      </c>
      <c r="K26" s="9" t="n">
        <v>1.0753</v>
      </c>
      <c r="L26" s="9" t="n">
        <v>1.0753</v>
      </c>
      <c r="M26" s="10" t="n">
        <f aca="false">((ref_diam+offset_diam)/2)/(12*3.281)</f>
        <v>0.761962816214569</v>
      </c>
      <c r="N26" s="8"/>
      <c r="O26" s="8" t="n">
        <f aca="false">(J26-M26-surface_margin)/(scaling_factor*(SQRT(K26^2+L26^2+sigma_pa^2)))</f>
        <v>17.6587477969503</v>
      </c>
    </row>
    <row r="27" customFormat="false" ht="15" hidden="false" customHeight="false" outlineLevel="0" collapsed="false">
      <c r="A27" s="8" t="n">
        <v>630</v>
      </c>
      <c r="B27" s="8" t="n">
        <v>630</v>
      </c>
      <c r="C27" s="8" t="n">
        <v>0</v>
      </c>
      <c r="D27" s="8" t="n">
        <v>0</v>
      </c>
      <c r="E27" s="8" t="n">
        <v>630</v>
      </c>
      <c r="F27" s="8" t="n">
        <v>630</v>
      </c>
      <c r="G27" s="8" t="n">
        <v>100</v>
      </c>
      <c r="H27" s="8" t="n">
        <v>0</v>
      </c>
      <c r="I27" s="8" t="n">
        <v>0</v>
      </c>
      <c r="J27" s="8" t="n">
        <v>100</v>
      </c>
      <c r="K27" s="9" t="n">
        <v>1.1291</v>
      </c>
      <c r="L27" s="9" t="n">
        <v>1.1291</v>
      </c>
      <c r="M27" s="10" t="n">
        <f aca="false">((ref_diam+offset_diam)/2)/(12*3.281)</f>
        <v>0.761962816214569</v>
      </c>
      <c r="N27" s="8"/>
      <c r="O27" s="8" t="n">
        <f aca="false">(J27-M27-surface_margin)/(scaling_factor*(SQRT(K27^2+L27^2+sigma_pa^2)))</f>
        <v>16.8941711519841</v>
      </c>
    </row>
    <row r="28" customFormat="false" ht="15" hidden="false" customHeight="false" outlineLevel="0" collapsed="false">
      <c r="A28" s="8" t="n">
        <v>660</v>
      </c>
      <c r="B28" s="8" t="n">
        <v>660</v>
      </c>
      <c r="C28" s="8" t="n">
        <v>0</v>
      </c>
      <c r="D28" s="8" t="n">
        <v>0</v>
      </c>
      <c r="E28" s="8" t="n">
        <v>660</v>
      </c>
      <c r="F28" s="8" t="n">
        <v>660</v>
      </c>
      <c r="G28" s="8" t="n">
        <v>100</v>
      </c>
      <c r="H28" s="8" t="n">
        <v>0</v>
      </c>
      <c r="I28" s="8" t="n">
        <v>0</v>
      </c>
      <c r="J28" s="8" t="n">
        <v>100</v>
      </c>
      <c r="K28" s="9" t="n">
        <v>1.1829</v>
      </c>
      <c r="L28" s="9" t="n">
        <v>1.1829</v>
      </c>
      <c r="M28" s="10" t="n">
        <f aca="false">((ref_diam+offset_diam)/2)/(12*3.281)</f>
        <v>0.761962816214569</v>
      </c>
      <c r="N28" s="8"/>
      <c r="O28" s="8" t="n">
        <f aca="false">(J28-M28-surface_margin)/(scaling_factor*(SQRT(K28^2+L28^2+sigma_pa^2)))</f>
        <v>16.1901846841586</v>
      </c>
    </row>
    <row r="29" customFormat="false" ht="15" hidden="false" customHeight="false" outlineLevel="0" collapsed="false">
      <c r="A29" s="8" t="n">
        <v>690</v>
      </c>
      <c r="B29" s="8" t="n">
        <v>690</v>
      </c>
      <c r="C29" s="8" t="n">
        <v>0</v>
      </c>
      <c r="D29" s="8" t="n">
        <v>0</v>
      </c>
      <c r="E29" s="8" t="n">
        <v>690</v>
      </c>
      <c r="F29" s="8" t="n">
        <v>690</v>
      </c>
      <c r="G29" s="8" t="n">
        <v>100</v>
      </c>
      <c r="H29" s="8" t="n">
        <v>0</v>
      </c>
      <c r="I29" s="8" t="n">
        <v>0</v>
      </c>
      <c r="J29" s="8" t="n">
        <v>100</v>
      </c>
      <c r="K29" s="9" t="n">
        <v>1.2366</v>
      </c>
      <c r="L29" s="9" t="n">
        <v>1.2366</v>
      </c>
      <c r="M29" s="10" t="n">
        <f aca="false">((ref_diam+offset_diam)/2)/(12*3.281)</f>
        <v>0.761962816214569</v>
      </c>
      <c r="N29" s="8"/>
      <c r="O29" s="8" t="n">
        <f aca="false">(J29-M29-surface_margin)/(scaling_factor*(SQRT(K29^2+L29^2+sigma_pa^2)))</f>
        <v>15.541356507754</v>
      </c>
    </row>
    <row r="30" customFormat="false" ht="15" hidden="false" customHeight="false" outlineLevel="0" collapsed="false">
      <c r="A30" s="8" t="n">
        <v>720</v>
      </c>
      <c r="B30" s="8" t="n">
        <v>720</v>
      </c>
      <c r="C30" s="8" t="n">
        <v>0</v>
      </c>
      <c r="D30" s="8" t="n">
        <v>0</v>
      </c>
      <c r="E30" s="8" t="n">
        <v>720</v>
      </c>
      <c r="F30" s="8" t="n">
        <v>720</v>
      </c>
      <c r="G30" s="8" t="n">
        <v>100</v>
      </c>
      <c r="H30" s="8" t="n">
        <v>0</v>
      </c>
      <c r="I30" s="8" t="n">
        <v>0</v>
      </c>
      <c r="J30" s="8" t="n">
        <v>100</v>
      </c>
      <c r="K30" s="9" t="n">
        <v>1.2904</v>
      </c>
      <c r="L30" s="9" t="n">
        <v>1.2904</v>
      </c>
      <c r="M30" s="10" t="n">
        <f aca="false">((ref_diam+offset_diam)/2)/(12*3.281)</f>
        <v>0.761962816214569</v>
      </c>
      <c r="N30" s="8"/>
      <c r="O30" s="8" t="n">
        <f aca="false">(J30-M30-surface_margin)/(scaling_factor*(SQRT(K30^2+L30^2+sigma_pa^2)))</f>
        <v>14.9395563469781</v>
      </c>
    </row>
    <row r="31" customFormat="false" ht="15" hidden="false" customHeight="false" outlineLevel="0" collapsed="false">
      <c r="A31" s="8" t="n">
        <v>750</v>
      </c>
      <c r="B31" s="8" t="n">
        <v>750</v>
      </c>
      <c r="C31" s="8" t="n">
        <v>0</v>
      </c>
      <c r="D31" s="8" t="n">
        <v>0</v>
      </c>
      <c r="E31" s="8" t="n">
        <v>750</v>
      </c>
      <c r="F31" s="8" t="n">
        <v>750</v>
      </c>
      <c r="G31" s="8" t="n">
        <v>100</v>
      </c>
      <c r="H31" s="8" t="n">
        <v>0</v>
      </c>
      <c r="I31" s="8" t="n">
        <v>0</v>
      </c>
      <c r="J31" s="8" t="n">
        <v>100</v>
      </c>
      <c r="K31" s="9" t="n">
        <v>1.3442</v>
      </c>
      <c r="L31" s="9" t="n">
        <v>1.3442</v>
      </c>
      <c r="M31" s="10" t="n">
        <f aca="false">((ref_diam+offset_diam)/2)/(12*3.281)</f>
        <v>0.761962816214569</v>
      </c>
      <c r="N31" s="8"/>
      <c r="O31" s="8" t="n">
        <f aca="false">(J31-M31-surface_margin)/(scaling_factor*(SQRT(K31^2+L31^2+sigma_pa^2)))</f>
        <v>14.3810597173866</v>
      </c>
    </row>
    <row r="32" customFormat="false" ht="15" hidden="false" customHeight="false" outlineLevel="0" collapsed="false">
      <c r="A32" s="8" t="n">
        <v>780</v>
      </c>
      <c r="B32" s="8" t="n">
        <v>780</v>
      </c>
      <c r="C32" s="8" t="n">
        <v>0</v>
      </c>
      <c r="D32" s="8" t="n">
        <v>0</v>
      </c>
      <c r="E32" s="8" t="n">
        <v>780</v>
      </c>
      <c r="F32" s="8" t="n">
        <v>780</v>
      </c>
      <c r="G32" s="8" t="n">
        <v>100</v>
      </c>
      <c r="H32" s="8" t="n">
        <v>0</v>
      </c>
      <c r="I32" s="8" t="n">
        <v>0</v>
      </c>
      <c r="J32" s="8" t="n">
        <v>100</v>
      </c>
      <c r="K32" s="9" t="n">
        <v>1.3979</v>
      </c>
      <c r="L32" s="9" t="n">
        <v>1.3979</v>
      </c>
      <c r="M32" s="10" t="n">
        <f aca="false">((ref_diam+offset_diam)/2)/(12*3.281)</f>
        <v>0.761962816214569</v>
      </c>
      <c r="N32" s="8"/>
      <c r="O32" s="8" t="n">
        <f aca="false">(J32-M32-surface_margin)/(scaling_factor*(SQRT(K32^2+L32^2+sigma_pa^2)))</f>
        <v>13.862450532084</v>
      </c>
    </row>
    <row r="33" customFormat="false" ht="15" hidden="false" customHeight="false" outlineLevel="0" collapsed="false">
      <c r="A33" s="8" t="n">
        <v>810</v>
      </c>
      <c r="B33" s="8" t="n">
        <v>810</v>
      </c>
      <c r="C33" s="8" t="n">
        <v>0</v>
      </c>
      <c r="D33" s="8" t="n">
        <v>0</v>
      </c>
      <c r="E33" s="8" t="n">
        <v>810</v>
      </c>
      <c r="F33" s="8" t="n">
        <v>810</v>
      </c>
      <c r="G33" s="8" t="n">
        <v>100</v>
      </c>
      <c r="H33" s="8" t="n">
        <v>0</v>
      </c>
      <c r="I33" s="8" t="n">
        <v>0</v>
      </c>
      <c r="J33" s="8" t="n">
        <v>100</v>
      </c>
      <c r="K33" s="9" t="n">
        <v>1.4517</v>
      </c>
      <c r="L33" s="9" t="n">
        <v>1.4517</v>
      </c>
      <c r="M33" s="10" t="n">
        <f aca="false">((ref_diam+offset_diam)/2)/(12*3.281)</f>
        <v>0.761962816214569</v>
      </c>
      <c r="N33" s="8"/>
      <c r="O33" s="8" t="n">
        <f aca="false">(J33-M33-surface_margin)/(scaling_factor*(SQRT(K33^2+L33^2+sigma_pa^2)))</f>
        <v>13.3779953880467</v>
      </c>
    </row>
    <row r="34" customFormat="false" ht="15" hidden="false" customHeight="false" outlineLevel="0" collapsed="false">
      <c r="A34" s="8" t="n">
        <v>840</v>
      </c>
      <c r="B34" s="8" t="n">
        <v>840</v>
      </c>
      <c r="C34" s="8" t="n">
        <v>0</v>
      </c>
      <c r="D34" s="8" t="n">
        <v>0</v>
      </c>
      <c r="E34" s="8" t="n">
        <v>840</v>
      </c>
      <c r="F34" s="8" t="n">
        <v>840</v>
      </c>
      <c r="G34" s="8" t="n">
        <v>100</v>
      </c>
      <c r="H34" s="8" t="n">
        <v>0</v>
      </c>
      <c r="I34" s="8" t="n">
        <v>0</v>
      </c>
      <c r="J34" s="8" t="n">
        <v>100</v>
      </c>
      <c r="K34" s="9" t="n">
        <v>1.5055</v>
      </c>
      <c r="L34" s="9" t="n">
        <v>1.5055</v>
      </c>
      <c r="M34" s="10" t="n">
        <f aca="false">((ref_diam+offset_diam)/2)/(12*3.281)</f>
        <v>0.761962816214569</v>
      </c>
      <c r="N34" s="8"/>
      <c r="O34" s="8" t="n">
        <f aca="false">(J34-M34-surface_margin)/(scaling_factor*(SQRT(K34^2+L34^2+sigma_pa^2)))</f>
        <v>12.9253499035064</v>
      </c>
    </row>
    <row r="35" customFormat="false" ht="15" hidden="false" customHeight="false" outlineLevel="0" collapsed="false">
      <c r="A35" s="8" t="n">
        <v>870</v>
      </c>
      <c r="B35" s="8" t="n">
        <v>870</v>
      </c>
      <c r="C35" s="8" t="n">
        <v>0</v>
      </c>
      <c r="D35" s="8" t="n">
        <v>0</v>
      </c>
      <c r="E35" s="8" t="n">
        <v>870</v>
      </c>
      <c r="F35" s="8" t="n">
        <v>870</v>
      </c>
      <c r="G35" s="8" t="n">
        <v>100</v>
      </c>
      <c r="H35" s="8" t="n">
        <v>0</v>
      </c>
      <c r="I35" s="8" t="n">
        <v>0</v>
      </c>
      <c r="J35" s="8" t="n">
        <v>100</v>
      </c>
      <c r="K35" s="9" t="n">
        <v>1.5593</v>
      </c>
      <c r="L35" s="9" t="n">
        <v>1.5593</v>
      </c>
      <c r="M35" s="10" t="n">
        <f aca="false">((ref_diam+offset_diam)/2)/(12*3.281)</f>
        <v>0.761962816214569</v>
      </c>
      <c r="N35" s="8"/>
      <c r="O35" s="8" t="n">
        <f aca="false">(J35-M35-surface_margin)/(scaling_factor*(SQRT(K35^2+L35^2+sigma_pa^2)))</f>
        <v>12.501566716229</v>
      </c>
    </row>
    <row r="36" customFormat="false" ht="15" hidden="false" customHeight="false" outlineLevel="0" collapsed="false">
      <c r="A36" s="8" t="n">
        <v>900</v>
      </c>
      <c r="B36" s="8" t="n">
        <v>900</v>
      </c>
      <c r="C36" s="8" t="n">
        <v>0</v>
      </c>
      <c r="D36" s="8" t="n">
        <v>0</v>
      </c>
      <c r="E36" s="8" t="n">
        <v>900</v>
      </c>
      <c r="F36" s="8" t="n">
        <v>900</v>
      </c>
      <c r="G36" s="8" t="n">
        <v>100</v>
      </c>
      <c r="H36" s="8" t="n">
        <v>0</v>
      </c>
      <c r="I36" s="8" t="n">
        <v>0</v>
      </c>
      <c r="J36" s="8" t="n">
        <v>100</v>
      </c>
      <c r="K36" s="9" t="n">
        <v>1.613</v>
      </c>
      <c r="L36" s="9" t="n">
        <v>1.613</v>
      </c>
      <c r="M36" s="10" t="n">
        <f aca="false">((ref_diam+offset_diam)/2)/(12*3.281)</f>
        <v>0.761962816214569</v>
      </c>
      <c r="N36" s="8"/>
      <c r="O36" s="8" t="n">
        <f aca="false">(J36-M36-surface_margin)/(scaling_factor*(SQRT(K36^2+L36^2+sigma_pa^2)))</f>
        <v>12.1047569592835</v>
      </c>
    </row>
    <row r="37" customFormat="false" ht="15" hidden="false" customHeight="false" outlineLevel="0" collapsed="false">
      <c r="A37" s="8" t="n">
        <v>930</v>
      </c>
      <c r="B37" s="8" t="n">
        <v>930</v>
      </c>
      <c r="C37" s="8" t="n">
        <v>0</v>
      </c>
      <c r="D37" s="8" t="n">
        <v>0</v>
      </c>
      <c r="E37" s="8" t="n">
        <v>930</v>
      </c>
      <c r="F37" s="8" t="n">
        <v>930</v>
      </c>
      <c r="G37" s="8" t="n">
        <v>100</v>
      </c>
      <c r="H37" s="8" t="n">
        <v>0</v>
      </c>
      <c r="I37" s="8" t="n">
        <v>0</v>
      </c>
      <c r="J37" s="8" t="n">
        <v>100</v>
      </c>
      <c r="K37" s="9" t="n">
        <v>1.6668</v>
      </c>
      <c r="L37" s="9" t="n">
        <v>1.6668</v>
      </c>
      <c r="M37" s="10" t="n">
        <f aca="false">((ref_diam+offset_diam)/2)/(12*3.281)</f>
        <v>0.761962816214569</v>
      </c>
      <c r="N37" s="8"/>
      <c r="O37" s="8" t="n">
        <f aca="false">(J37-M37-surface_margin)/(scaling_factor*(SQRT(K37^2+L37^2+sigma_pa^2)))</f>
        <v>11.7311370089578</v>
      </c>
    </row>
    <row r="38" customFormat="false" ht="15" hidden="false" customHeight="false" outlineLevel="0" collapsed="false">
      <c r="A38" s="8" t="n">
        <v>960</v>
      </c>
      <c r="B38" s="8" t="n">
        <v>960</v>
      </c>
      <c r="C38" s="8" t="n">
        <v>0</v>
      </c>
      <c r="D38" s="8" t="n">
        <v>0</v>
      </c>
      <c r="E38" s="8" t="n">
        <v>960</v>
      </c>
      <c r="F38" s="8" t="n">
        <v>960</v>
      </c>
      <c r="G38" s="8" t="n">
        <v>100</v>
      </c>
      <c r="H38" s="8" t="n">
        <v>0</v>
      </c>
      <c r="I38" s="8" t="n">
        <v>0</v>
      </c>
      <c r="J38" s="8" t="n">
        <v>100</v>
      </c>
      <c r="K38" s="9" t="n">
        <v>1.7206</v>
      </c>
      <c r="L38" s="9" t="n">
        <v>1.7206</v>
      </c>
      <c r="M38" s="10" t="n">
        <f aca="false">((ref_diam+offset_diam)/2)/(12*3.281)</f>
        <v>0.761962816214569</v>
      </c>
      <c r="N38" s="8"/>
      <c r="O38" s="8" t="n">
        <f aca="false">(J38-M38-surface_margin)/(scaling_factor*(SQRT(K38^2+L38^2+sigma_pa^2)))</f>
        <v>11.3794161723211</v>
      </c>
    </row>
    <row r="39" customFormat="false" ht="15" hidden="false" customHeight="false" outlineLevel="0" collapsed="false">
      <c r="A39" s="8" t="n">
        <v>990</v>
      </c>
      <c r="B39" s="8" t="n">
        <v>990</v>
      </c>
      <c r="C39" s="8" t="n">
        <v>0</v>
      </c>
      <c r="D39" s="8" t="n">
        <v>0</v>
      </c>
      <c r="E39" s="8" t="n">
        <v>990</v>
      </c>
      <c r="F39" s="8" t="n">
        <v>990</v>
      </c>
      <c r="G39" s="8" t="n">
        <v>100</v>
      </c>
      <c r="H39" s="8" t="n">
        <v>0</v>
      </c>
      <c r="I39" s="8" t="n">
        <v>0</v>
      </c>
      <c r="J39" s="8" t="n">
        <v>100</v>
      </c>
      <c r="K39" s="9" t="n">
        <v>1.7743</v>
      </c>
      <c r="L39" s="9" t="n">
        <v>1.7743</v>
      </c>
      <c r="M39" s="10" t="n">
        <f aca="false">((ref_diam+offset_diam)/2)/(12*3.281)</f>
        <v>0.761962816214569</v>
      </c>
      <c r="N39" s="8"/>
      <c r="O39" s="8" t="n">
        <f aca="false">(J39-M39-surface_margin)/(scaling_factor*(SQRT(K39^2+L39^2+sigma_pa^2)))</f>
        <v>11.0483627450529</v>
      </c>
    </row>
    <row r="40" customFormat="false" ht="15" hidden="false" customHeight="false" outlineLevel="0" collapsed="false">
      <c r="A40" s="8" t="n">
        <v>1020</v>
      </c>
      <c r="B40" s="8" t="n">
        <v>1020</v>
      </c>
      <c r="C40" s="8" t="n">
        <v>-0.35</v>
      </c>
      <c r="D40" s="8" t="n">
        <v>0</v>
      </c>
      <c r="E40" s="8" t="n">
        <v>1022.32</v>
      </c>
      <c r="F40" s="8" t="n">
        <v>1022.32</v>
      </c>
      <c r="G40" s="8" t="n">
        <v>99.64</v>
      </c>
      <c r="H40" s="8" t="n">
        <v>0</v>
      </c>
      <c r="I40" s="8" t="n">
        <v>0</v>
      </c>
      <c r="J40" s="8" t="n">
        <v>100.01</v>
      </c>
      <c r="K40" s="9" t="n">
        <v>1.8249</v>
      </c>
      <c r="L40" s="9" t="n">
        <v>1.8287</v>
      </c>
      <c r="M40" s="10" t="n">
        <f aca="false">((ref_diam+offset_diam)/2)/(12*3.281)</f>
        <v>0.761962816214569</v>
      </c>
      <c r="N40" s="8"/>
      <c r="O40" s="8" t="n">
        <f aca="false">(J40-M40-surface_margin)/(scaling_factor*(SQRT(K40^2+L40^2+sigma_pa^2)))</f>
        <v>10.7435534634922</v>
      </c>
    </row>
    <row r="41" customFormat="false" ht="15" hidden="false" customHeight="false" outlineLevel="0" collapsed="false">
      <c r="A41" s="8" t="n">
        <v>1050</v>
      </c>
      <c r="B41" s="8" t="n">
        <v>1049.97</v>
      </c>
      <c r="C41" s="8" t="n">
        <v>-1.57</v>
      </c>
      <c r="D41" s="8" t="n">
        <v>0</v>
      </c>
      <c r="E41" s="8" t="n">
        <v>1055.81</v>
      </c>
      <c r="F41" s="8" t="n">
        <v>1055.77</v>
      </c>
      <c r="G41" s="8" t="n">
        <v>98.28</v>
      </c>
      <c r="H41" s="8" t="n">
        <v>0</v>
      </c>
      <c r="I41" s="8" t="n">
        <v>0</v>
      </c>
      <c r="J41" s="8" t="n">
        <v>100.01</v>
      </c>
      <c r="K41" s="9" t="n">
        <v>1.8712</v>
      </c>
      <c r="L41" s="9" t="n">
        <v>1.8806</v>
      </c>
      <c r="M41" s="10" t="n">
        <f aca="false">((ref_diam+offset_diam)/2)/(12*3.281)</f>
        <v>0.761962816214569</v>
      </c>
      <c r="N41" s="8"/>
      <c r="O41" s="8" t="n">
        <f aca="false">(J41-M41-surface_margin)/(scaling_factor*(SQRT(K41^2+L41^2+sigma_pa^2)))</f>
        <v>10.4720954651099</v>
      </c>
    </row>
    <row r="42" customFormat="false" ht="15" hidden="false" customHeight="false" outlineLevel="0" collapsed="false">
      <c r="A42" s="8" t="n">
        <v>1080</v>
      </c>
      <c r="B42" s="8" t="n">
        <v>1079.88</v>
      </c>
      <c r="C42" s="8" t="n">
        <v>-3.83</v>
      </c>
      <c r="D42" s="8" t="n">
        <v>0</v>
      </c>
      <c r="E42" s="8" t="n">
        <v>1089.29</v>
      </c>
      <c r="F42" s="8" t="n">
        <v>1089.16</v>
      </c>
      <c r="G42" s="8" t="n">
        <v>95.75</v>
      </c>
      <c r="H42" s="8" t="n">
        <v>0</v>
      </c>
      <c r="I42" s="8" t="n">
        <v>0</v>
      </c>
      <c r="J42" s="8" t="n">
        <v>100.02</v>
      </c>
      <c r="K42" s="9" t="n">
        <v>1.9156</v>
      </c>
      <c r="L42" s="9" t="n">
        <v>1.9308</v>
      </c>
      <c r="M42" s="10" t="n">
        <f aca="false">((ref_diam+offset_diam)/2)/(12*3.281)</f>
        <v>0.761962816214569</v>
      </c>
      <c r="N42" s="8"/>
      <c r="O42" s="8" t="n">
        <f aca="false">(J42-M42-surface_margin)/(scaling_factor*(SQRT(K42^2+L42^2+sigma_pa^2)))</f>
        <v>10.2240495274834</v>
      </c>
    </row>
    <row r="43" customFormat="false" ht="15" hidden="false" customHeight="false" outlineLevel="0" collapsed="false">
      <c r="A43" s="8" t="n">
        <v>1110</v>
      </c>
      <c r="B43" s="8" t="n">
        <v>1109.7</v>
      </c>
      <c r="C43" s="8" t="n">
        <v>-7.14</v>
      </c>
      <c r="D43" s="8" t="n">
        <v>0</v>
      </c>
      <c r="E43" s="8" t="n">
        <v>1122.79</v>
      </c>
      <c r="F43" s="8" t="n">
        <v>1122.46</v>
      </c>
      <c r="G43" s="8" t="n">
        <v>92.06</v>
      </c>
      <c r="H43" s="8" t="n">
        <v>0</v>
      </c>
      <c r="I43" s="8" t="n">
        <v>0</v>
      </c>
      <c r="J43" s="8" t="n">
        <v>100.02</v>
      </c>
      <c r="K43" s="9" t="n">
        <v>1.9582</v>
      </c>
      <c r="L43" s="9" t="n">
        <v>1.9789</v>
      </c>
      <c r="M43" s="10" t="n">
        <f aca="false">((ref_diam+offset_diam)/2)/(12*3.281)</f>
        <v>0.761962816214569</v>
      </c>
      <c r="N43" s="8"/>
      <c r="O43" s="8" t="n">
        <f aca="false">(J43-M43-surface_margin)/(scaling_factor*(SQRT(K43^2+L43^2+sigma_pa^2)))</f>
        <v>9.99590118388314</v>
      </c>
    </row>
    <row r="44" customFormat="false" ht="15" hidden="false" customHeight="false" outlineLevel="0" collapsed="false">
      <c r="A44" s="8" t="n">
        <v>1140</v>
      </c>
      <c r="B44" s="8" t="n">
        <v>1139.38</v>
      </c>
      <c r="C44" s="8" t="n">
        <v>-11.49</v>
      </c>
      <c r="D44" s="8" t="n">
        <v>0</v>
      </c>
      <c r="E44" s="8" t="n">
        <v>1156.29</v>
      </c>
      <c r="F44" s="8" t="n">
        <v>1155.6</v>
      </c>
      <c r="G44" s="8" t="n">
        <v>87.21</v>
      </c>
      <c r="H44" s="8" t="n">
        <v>0</v>
      </c>
      <c r="I44" s="8" t="n">
        <v>0</v>
      </c>
      <c r="J44" s="8" t="n">
        <v>100.02</v>
      </c>
      <c r="K44" s="9" t="n">
        <v>1.9988</v>
      </c>
      <c r="L44" s="9" t="n">
        <v>2.0256</v>
      </c>
      <c r="M44" s="10" t="n">
        <f aca="false">((ref_diam+offset_diam)/2)/(12*3.281)</f>
        <v>0.761962816214569</v>
      </c>
      <c r="N44" s="8"/>
      <c r="O44" s="8" t="n">
        <f aca="false">(J44-M44-surface_margin)/(scaling_factor*(SQRT(K44^2+L44^2+sigma_pa^2)))</f>
        <v>9.78554747435563</v>
      </c>
    </row>
    <row r="45" customFormat="false" ht="15" hidden="false" customHeight="false" outlineLevel="0" collapsed="false">
      <c r="A45" s="8" t="n">
        <v>1170</v>
      </c>
      <c r="B45" s="8" t="n">
        <v>1168.89</v>
      </c>
      <c r="C45" s="8" t="n">
        <v>-16.87</v>
      </c>
      <c r="D45" s="8" t="n">
        <v>0</v>
      </c>
      <c r="E45" s="8" t="n">
        <v>1189.78</v>
      </c>
      <c r="F45" s="8" t="n">
        <v>1188.54</v>
      </c>
      <c r="G45" s="8" t="n">
        <v>81.2</v>
      </c>
      <c r="H45" s="8" t="n">
        <v>0</v>
      </c>
      <c r="I45" s="8" t="n">
        <v>0</v>
      </c>
      <c r="J45" s="8" t="n">
        <v>100.02</v>
      </c>
      <c r="K45" s="9" t="n">
        <v>2.0376</v>
      </c>
      <c r="L45" s="9" t="n">
        <v>2.0702</v>
      </c>
      <c r="M45" s="10" t="n">
        <f aca="false">((ref_diam+offset_diam)/2)/(12*3.281)</f>
        <v>0.761962816214569</v>
      </c>
      <c r="N45" s="8"/>
      <c r="O45" s="8" t="n">
        <f aca="false">(J45-M45-surface_margin)/(scaling_factor*(SQRT(K45^2+L45^2+sigma_pa^2)))</f>
        <v>9.59256111034591</v>
      </c>
    </row>
    <row r="46" customFormat="false" ht="15" hidden="false" customHeight="false" outlineLevel="0" collapsed="false">
      <c r="A46" s="8" t="n">
        <v>1200</v>
      </c>
      <c r="B46" s="8" t="n">
        <v>1198.2</v>
      </c>
      <c r="C46" s="8" t="n">
        <v>-23.27</v>
      </c>
      <c r="D46" s="8" t="n">
        <v>0</v>
      </c>
      <c r="E46" s="8" t="n">
        <v>1223.27</v>
      </c>
      <c r="F46" s="8" t="n">
        <v>1221.26</v>
      </c>
      <c r="G46" s="8" t="n">
        <v>74.05</v>
      </c>
      <c r="H46" s="8" t="n">
        <v>0</v>
      </c>
      <c r="I46" s="8" t="n">
        <v>0</v>
      </c>
      <c r="J46" s="8" t="n">
        <v>100.02</v>
      </c>
      <c r="K46" s="9" t="n">
        <v>2.0744</v>
      </c>
      <c r="L46" s="9" t="n">
        <v>2.1129</v>
      </c>
      <c r="M46" s="10" t="n">
        <f aca="false">((ref_diam+offset_diam)/2)/(12*3.281)</f>
        <v>0.761962816214569</v>
      </c>
      <c r="N46" s="8"/>
      <c r="O46" s="8" t="n">
        <f aca="false">(J46-M46-surface_margin)/(scaling_factor*(SQRT(K46^2+L46^2+sigma_pa^2)))</f>
        <v>9.4154350466801</v>
      </c>
    </row>
    <row r="47" customFormat="false" ht="15" hidden="false" customHeight="false" outlineLevel="0" collapsed="false">
      <c r="A47" s="8" t="n">
        <v>1230</v>
      </c>
      <c r="B47" s="8" t="n">
        <v>1227.27</v>
      </c>
      <c r="C47" s="8" t="n">
        <v>-30.7</v>
      </c>
      <c r="D47" s="8" t="n">
        <v>0</v>
      </c>
      <c r="E47" s="8" t="n">
        <v>1256.75</v>
      </c>
      <c r="F47" s="8" t="n">
        <v>1253.7</v>
      </c>
      <c r="G47" s="8" t="n">
        <v>65.77</v>
      </c>
      <c r="H47" s="8" t="n">
        <v>0</v>
      </c>
      <c r="I47" s="8" t="n">
        <v>0</v>
      </c>
      <c r="J47" s="8" t="n">
        <v>100.02</v>
      </c>
      <c r="K47" s="9" t="n">
        <v>2.1093</v>
      </c>
      <c r="L47" s="9" t="n">
        <v>2.1538</v>
      </c>
      <c r="M47" s="10" t="n">
        <f aca="false">((ref_diam+offset_diam)/2)/(12*3.281)</f>
        <v>0.761962816214569</v>
      </c>
      <c r="N47" s="8"/>
      <c r="O47" s="8" t="n">
        <f aca="false">(J47-M47-surface_margin)/(scaling_factor*(SQRT(K47^2+L47^2+sigma_pa^2)))</f>
        <v>9.25243561765354</v>
      </c>
    </row>
    <row r="48" customFormat="false" ht="15" hidden="false" customHeight="false" outlineLevel="0" collapsed="false">
      <c r="A48" s="8" t="n">
        <v>1260</v>
      </c>
      <c r="B48" s="8" t="n">
        <v>1256.05</v>
      </c>
      <c r="C48" s="8" t="n">
        <v>-39.13</v>
      </c>
      <c r="D48" s="8" t="n">
        <v>0</v>
      </c>
      <c r="E48" s="8" t="n">
        <v>1290.24</v>
      </c>
      <c r="F48" s="8" t="n">
        <v>1285.84</v>
      </c>
      <c r="G48" s="8" t="n">
        <v>56.35</v>
      </c>
      <c r="H48" s="8" t="n">
        <v>0</v>
      </c>
      <c r="I48" s="8" t="n">
        <v>0</v>
      </c>
      <c r="J48" s="8" t="n">
        <v>100.02</v>
      </c>
      <c r="K48" s="9" t="n">
        <v>2.1424</v>
      </c>
      <c r="L48" s="9" t="n">
        <v>2.1928</v>
      </c>
      <c r="M48" s="10" t="n">
        <f aca="false">((ref_diam+offset_diam)/2)/(12*3.281)</f>
        <v>0.761962816214569</v>
      </c>
      <c r="N48" s="8"/>
      <c r="O48" s="8" t="n">
        <f aca="false">(J48-M48-surface_margin)/(scaling_factor*(SQRT(K48^2+L48^2+sigma_pa^2)))</f>
        <v>9.10245966450794</v>
      </c>
    </row>
    <row r="49" customFormat="false" ht="15" hidden="false" customHeight="false" outlineLevel="0" collapsed="false">
      <c r="A49" s="8" t="n">
        <v>1290</v>
      </c>
      <c r="B49" s="8" t="n">
        <v>1284.53</v>
      </c>
      <c r="C49" s="8" t="n">
        <v>-48.57</v>
      </c>
      <c r="D49" s="8" t="n">
        <v>0</v>
      </c>
      <c r="E49" s="8" t="n">
        <v>1323.75</v>
      </c>
      <c r="F49" s="8" t="n">
        <v>1317.64</v>
      </c>
      <c r="G49" s="8" t="n">
        <v>45.82</v>
      </c>
      <c r="H49" s="8" t="n">
        <v>0</v>
      </c>
      <c r="I49" s="8" t="n">
        <v>0</v>
      </c>
      <c r="J49" s="8" t="n">
        <v>100.02</v>
      </c>
      <c r="K49" s="9" t="n">
        <v>2.1735</v>
      </c>
      <c r="L49" s="9" t="n">
        <v>2.2301</v>
      </c>
      <c r="M49" s="10" t="n">
        <f aca="false">((ref_diam+offset_diam)/2)/(12*3.281)</f>
        <v>0.761962816214569</v>
      </c>
      <c r="N49" s="8"/>
      <c r="O49" s="8" t="n">
        <f aca="false">(J49-M49-surface_margin)/(scaling_factor*(SQRT(K49^2+L49^2+sigma_pa^2)))</f>
        <v>8.96452295721036</v>
      </c>
    </row>
    <row r="50" customFormat="false" ht="15" hidden="false" customHeight="false" outlineLevel="0" collapsed="false">
      <c r="A50" s="8" t="n">
        <v>1320</v>
      </c>
      <c r="B50" s="8" t="n">
        <v>1312.66</v>
      </c>
      <c r="C50" s="8" t="n">
        <v>-58.99</v>
      </c>
      <c r="D50" s="8" t="n">
        <v>0</v>
      </c>
      <c r="E50" s="8" t="n">
        <v>1357.24</v>
      </c>
      <c r="F50" s="8" t="n">
        <v>1349.04</v>
      </c>
      <c r="G50" s="8" t="n">
        <v>34.18</v>
      </c>
      <c r="H50" s="8" t="n">
        <v>0</v>
      </c>
      <c r="I50" s="8" t="n">
        <v>0</v>
      </c>
      <c r="J50" s="8" t="n">
        <v>100.02</v>
      </c>
      <c r="K50" s="9" t="n">
        <v>2.203</v>
      </c>
      <c r="L50" s="9" t="n">
        <v>2.2658</v>
      </c>
      <c r="M50" s="10" t="n">
        <f aca="false">((ref_diam+offset_diam)/2)/(12*3.281)</f>
        <v>0.761962816214569</v>
      </c>
      <c r="N50" s="8"/>
      <c r="O50" s="8" t="n">
        <f aca="false">(J50-M50-surface_margin)/(scaling_factor*(SQRT(K50^2+L50^2+sigma_pa^2)))</f>
        <v>8.83680827748822</v>
      </c>
    </row>
    <row r="51" customFormat="false" ht="15" hidden="false" customHeight="false" outlineLevel="0" collapsed="false">
      <c r="A51" s="8" t="n">
        <v>1350</v>
      </c>
      <c r="B51" s="8" t="n">
        <v>1340.41</v>
      </c>
      <c r="C51" s="8" t="n">
        <v>-70.38</v>
      </c>
      <c r="D51" s="8" t="n">
        <v>0</v>
      </c>
      <c r="E51" s="8" t="n">
        <v>1390.73</v>
      </c>
      <c r="F51" s="8" t="n">
        <v>1380.02</v>
      </c>
      <c r="G51" s="8" t="n">
        <v>21.46</v>
      </c>
      <c r="H51" s="8" t="n">
        <v>0</v>
      </c>
      <c r="I51" s="8" t="n">
        <v>0</v>
      </c>
      <c r="J51" s="8" t="n">
        <v>100.02</v>
      </c>
      <c r="K51" s="9" t="n">
        <v>2.2309</v>
      </c>
      <c r="L51" s="9" t="n">
        <v>2.2999</v>
      </c>
      <c r="M51" s="10" t="n">
        <f aca="false">((ref_diam+offset_diam)/2)/(12*3.281)</f>
        <v>0.761962816214569</v>
      </c>
      <c r="N51" s="8"/>
      <c r="O51" s="8" t="n">
        <f aca="false">(J51-M51-surface_margin)/(scaling_factor*(SQRT(K51^2+L51^2+sigma_pa^2)))</f>
        <v>8.71863201711587</v>
      </c>
    </row>
    <row r="52" customFormat="false" ht="15" hidden="false" customHeight="false" outlineLevel="0" collapsed="false">
      <c r="A52" s="8" t="n">
        <v>1380</v>
      </c>
      <c r="B52" s="8" t="n">
        <v>1367.74</v>
      </c>
      <c r="C52" s="8" t="n">
        <v>-82.74</v>
      </c>
      <c r="D52" s="8" t="n">
        <v>0</v>
      </c>
      <c r="E52" s="8" t="n">
        <v>1424.21</v>
      </c>
      <c r="F52" s="8" t="n">
        <v>1410.53</v>
      </c>
      <c r="G52" s="8" t="n">
        <v>7.66</v>
      </c>
      <c r="H52" s="8" t="n">
        <v>0</v>
      </c>
      <c r="I52" s="8" t="n">
        <v>0</v>
      </c>
      <c r="J52" s="8" t="n">
        <v>100.02</v>
      </c>
      <c r="K52" s="9" t="n">
        <v>2.2572</v>
      </c>
      <c r="L52" s="9" t="n">
        <v>2.3326</v>
      </c>
      <c r="M52" s="10" t="n">
        <f aca="false">((ref_diam+offset_diam)/2)/(12*3.281)</f>
        <v>0.761962816214569</v>
      </c>
      <c r="N52" s="8"/>
      <c r="O52" s="8" t="n">
        <f aca="false">(J52-M52-surface_margin)/(scaling_factor*(SQRT(K52^2+L52^2+sigma_pa^2)))</f>
        <v>8.60901236487572</v>
      </c>
    </row>
    <row r="53" customFormat="false" ht="15" hidden="false" customHeight="false" outlineLevel="0" collapsed="false">
      <c r="A53" s="8" t="n">
        <v>1410</v>
      </c>
      <c r="B53" s="8" t="n">
        <v>1394.63</v>
      </c>
      <c r="C53" s="8" t="n">
        <v>-96.05</v>
      </c>
      <c r="D53" s="8" t="n">
        <v>0</v>
      </c>
      <c r="E53" s="8" t="n">
        <v>1457.7</v>
      </c>
      <c r="F53" s="8" t="n">
        <v>1440.54</v>
      </c>
      <c r="G53" s="8" t="n">
        <v>-7.19</v>
      </c>
      <c r="H53" s="8" t="n">
        <v>0</v>
      </c>
      <c r="I53" s="8" t="n">
        <v>0</v>
      </c>
      <c r="J53" s="8" t="n">
        <v>100.02</v>
      </c>
      <c r="K53" s="9" t="n">
        <v>2.282</v>
      </c>
      <c r="L53" s="9" t="n">
        <v>2.364</v>
      </c>
      <c r="M53" s="10" t="n">
        <f aca="false">((ref_diam+offset_diam)/2)/(12*3.281)</f>
        <v>0.761962816214569</v>
      </c>
      <c r="N53" s="8"/>
      <c r="O53" s="8" t="n">
        <f aca="false">(J53-M53-surface_margin)/(scaling_factor*(SQRT(K53^2+L53^2+sigma_pa^2)))</f>
        <v>8.50707213893699</v>
      </c>
    </row>
    <row r="54" customFormat="false" ht="15" hidden="false" customHeight="false" outlineLevel="0" collapsed="false">
      <c r="A54" s="8" t="n">
        <v>1440</v>
      </c>
      <c r="B54" s="8" t="n">
        <v>1421.03</v>
      </c>
      <c r="C54" s="8" t="n">
        <v>-110.29</v>
      </c>
      <c r="D54" s="8" t="n">
        <v>0</v>
      </c>
      <c r="E54" s="8" t="n">
        <v>1491.2</v>
      </c>
      <c r="F54" s="8" t="n">
        <v>1470.03</v>
      </c>
      <c r="G54" s="8" t="n">
        <v>-23.09</v>
      </c>
      <c r="H54" s="8" t="n">
        <v>0</v>
      </c>
      <c r="I54" s="8" t="n">
        <v>0</v>
      </c>
      <c r="J54" s="8" t="n">
        <v>100.02</v>
      </c>
      <c r="K54" s="9" t="n">
        <v>2.3055</v>
      </c>
      <c r="L54" s="9" t="n">
        <v>2.3941</v>
      </c>
      <c r="M54" s="10" t="n">
        <f aca="false">((ref_diam+offset_diam)/2)/(12*3.281)</f>
        <v>0.761962816214569</v>
      </c>
      <c r="N54" s="8"/>
      <c r="O54" s="8" t="n">
        <f aca="false">(J54-M54-surface_margin)/(scaling_factor*(SQRT(K54^2+L54^2+sigma_pa^2)))</f>
        <v>8.4120258325193</v>
      </c>
    </row>
    <row r="55" customFormat="false" ht="15" hidden="false" customHeight="false" outlineLevel="0" collapsed="false">
      <c r="A55" s="8" t="n">
        <v>1470</v>
      </c>
      <c r="B55" s="8" t="n">
        <v>1446.93</v>
      </c>
      <c r="C55" s="8" t="n">
        <v>-125.43</v>
      </c>
      <c r="D55" s="8" t="n">
        <v>0</v>
      </c>
      <c r="E55" s="8" t="n">
        <v>1524.7</v>
      </c>
      <c r="F55" s="8" t="n">
        <v>1498.94</v>
      </c>
      <c r="G55" s="8" t="n">
        <v>-40</v>
      </c>
      <c r="H55" s="8" t="n">
        <v>0</v>
      </c>
      <c r="I55" s="8" t="n">
        <v>0</v>
      </c>
      <c r="J55" s="8" t="n">
        <v>100.02</v>
      </c>
      <c r="K55" s="9" t="n">
        <v>2.3278</v>
      </c>
      <c r="L55" s="9" t="n">
        <v>2.4232</v>
      </c>
      <c r="M55" s="10" t="n">
        <f aca="false">((ref_diam+offset_diam)/2)/(12*3.281)</f>
        <v>0.761962816214569</v>
      </c>
      <c r="N55" s="8"/>
      <c r="O55" s="8" t="n">
        <f aca="false">(J55-M55-surface_margin)/(scaling_factor*(SQRT(K55^2+L55^2+sigma_pa^2)))</f>
        <v>8.32280567077433</v>
      </c>
    </row>
    <row r="56" customFormat="false" ht="15" hidden="false" customHeight="false" outlineLevel="0" collapsed="false">
      <c r="A56" s="8" t="n">
        <v>1500</v>
      </c>
      <c r="B56" s="8" t="n">
        <v>1472.28</v>
      </c>
      <c r="C56" s="8" t="n">
        <v>-141.48</v>
      </c>
      <c r="D56" s="8" t="n">
        <v>0</v>
      </c>
      <c r="E56" s="8" t="n">
        <v>1558.19</v>
      </c>
      <c r="F56" s="8" t="n">
        <v>1527.24</v>
      </c>
      <c r="G56" s="8" t="n">
        <v>-57.91</v>
      </c>
      <c r="H56" s="8" t="n">
        <v>0</v>
      </c>
      <c r="I56" s="8" t="n">
        <v>0</v>
      </c>
      <c r="J56" s="8" t="n">
        <v>100.02</v>
      </c>
      <c r="K56" s="9" t="n">
        <v>2.3491</v>
      </c>
      <c r="L56" s="9" t="n">
        <v>2.4514</v>
      </c>
      <c r="M56" s="10" t="n">
        <f aca="false">((ref_diam+offset_diam)/2)/(12*3.281)</f>
        <v>0.761962816214569</v>
      </c>
      <c r="N56" s="8"/>
      <c r="O56" s="8" t="n">
        <f aca="false">(J56-M56-surface_margin)/(scaling_factor*(SQRT(K56^2+L56^2+sigma_pa^2)))</f>
        <v>8.23861150124809</v>
      </c>
    </row>
    <row r="57" customFormat="false" ht="15" hidden="false" customHeight="false" outlineLevel="0" collapsed="false">
      <c r="A57" s="8" t="n">
        <v>1530</v>
      </c>
      <c r="B57" s="8" t="n">
        <v>1497.05</v>
      </c>
      <c r="C57" s="8" t="n">
        <v>-158.39</v>
      </c>
      <c r="D57" s="8" t="n">
        <v>0</v>
      </c>
      <c r="E57" s="8" t="n">
        <v>1591.67</v>
      </c>
      <c r="F57" s="8" t="n">
        <v>1554.89</v>
      </c>
      <c r="G57" s="8" t="n">
        <v>-76.8</v>
      </c>
      <c r="H57" s="8" t="n">
        <v>0</v>
      </c>
      <c r="I57" s="8" t="n">
        <v>0</v>
      </c>
      <c r="J57" s="8" t="n">
        <v>100.02</v>
      </c>
      <c r="K57" s="9" t="n">
        <v>2.3695</v>
      </c>
      <c r="L57" s="9" t="n">
        <v>2.479</v>
      </c>
      <c r="M57" s="10" t="n">
        <f aca="false">((ref_diam+offset_diam)/2)/(12*3.281)</f>
        <v>0.761962816214569</v>
      </c>
      <c r="N57" s="8"/>
      <c r="O57" s="8" t="n">
        <f aca="false">(J57-M57-surface_margin)/(scaling_factor*(SQRT(K57^2+L57^2+sigma_pa^2)))</f>
        <v>8.15853243236649</v>
      </c>
    </row>
    <row r="58" customFormat="false" ht="15" hidden="false" customHeight="false" outlineLevel="0" collapsed="false">
      <c r="A58" s="8" t="n">
        <v>1560</v>
      </c>
      <c r="B58" s="8" t="n">
        <v>1521.22</v>
      </c>
      <c r="C58" s="8" t="n">
        <v>-176.17</v>
      </c>
      <c r="D58" s="8" t="n">
        <v>0</v>
      </c>
      <c r="E58" s="8" t="n">
        <v>1625.16</v>
      </c>
      <c r="F58" s="8" t="n">
        <v>1581.87</v>
      </c>
      <c r="G58" s="8" t="n">
        <v>-96.63</v>
      </c>
      <c r="H58" s="8" t="n">
        <v>0</v>
      </c>
      <c r="I58" s="8" t="n">
        <v>0</v>
      </c>
      <c r="J58" s="8" t="n">
        <v>100.02</v>
      </c>
      <c r="K58" s="9" t="n">
        <v>2.3893</v>
      </c>
      <c r="L58" s="9" t="n">
        <v>2.506</v>
      </c>
      <c r="M58" s="10" t="n">
        <f aca="false">((ref_diam+offset_diam)/2)/(12*3.281)</f>
        <v>0.761962816214569</v>
      </c>
      <c r="N58" s="8"/>
      <c r="O58" s="8" t="n">
        <f aca="false">(J58-M58-surface_margin)/(scaling_factor*(SQRT(K58^2+L58^2+sigma_pa^2)))</f>
        <v>8.08190568589766</v>
      </c>
    </row>
    <row r="59" customFormat="false" ht="15" hidden="false" customHeight="false" outlineLevel="0" collapsed="false">
      <c r="A59" s="8" t="n">
        <v>1590</v>
      </c>
      <c r="B59" s="8" t="n">
        <v>1544.75</v>
      </c>
      <c r="C59" s="8" t="n">
        <v>-194.77</v>
      </c>
      <c r="D59" s="8" t="n">
        <v>0</v>
      </c>
      <c r="E59" s="8" t="n">
        <v>1658.65</v>
      </c>
      <c r="F59" s="8" t="n">
        <v>1608.14</v>
      </c>
      <c r="G59" s="8" t="n">
        <v>-117.4</v>
      </c>
      <c r="H59" s="8" t="n">
        <v>0</v>
      </c>
      <c r="I59" s="8" t="n">
        <v>0</v>
      </c>
      <c r="J59" s="8" t="n">
        <v>100.02</v>
      </c>
      <c r="K59" s="9" t="n">
        <v>2.4084</v>
      </c>
      <c r="L59" s="9" t="n">
        <v>2.5326</v>
      </c>
      <c r="M59" s="10" t="n">
        <f aca="false">((ref_diam+offset_diam)/2)/(12*3.281)</f>
        <v>0.761962816214569</v>
      </c>
      <c r="N59" s="8"/>
      <c r="O59" s="8" t="n">
        <f aca="false">(J59-M59-surface_margin)/(scaling_factor*(SQRT(K59^2+L59^2+sigma_pa^2)))</f>
        <v>8.00841205048579</v>
      </c>
    </row>
    <row r="60" customFormat="false" ht="15" hidden="false" customHeight="false" outlineLevel="0" collapsed="false">
      <c r="A60" s="8" t="n">
        <v>1620</v>
      </c>
      <c r="B60" s="8" t="n">
        <v>1567.62</v>
      </c>
      <c r="C60" s="8" t="n">
        <v>-214.19</v>
      </c>
      <c r="D60" s="8" t="n">
        <v>0</v>
      </c>
      <c r="E60" s="8" t="n">
        <v>1692.15</v>
      </c>
      <c r="F60" s="8" t="n">
        <v>1633.67</v>
      </c>
      <c r="G60" s="8" t="n">
        <v>-139.08</v>
      </c>
      <c r="H60" s="8" t="n">
        <v>0</v>
      </c>
      <c r="I60" s="8" t="n">
        <v>0</v>
      </c>
      <c r="J60" s="8" t="n">
        <v>100.02</v>
      </c>
      <c r="K60" s="9" t="n">
        <v>2.427</v>
      </c>
      <c r="L60" s="9" t="n">
        <v>2.5589</v>
      </c>
      <c r="M60" s="10" t="n">
        <f aca="false">((ref_diam+offset_diam)/2)/(12*3.281)</f>
        <v>0.761962816214569</v>
      </c>
      <c r="N60" s="8"/>
      <c r="O60" s="8" t="n">
        <f aca="false">(J60-M60-surface_margin)/(scaling_factor*(SQRT(K60^2+L60^2+sigma_pa^2)))</f>
        <v>7.93745615948112</v>
      </c>
    </row>
    <row r="61" customFormat="false" ht="15" hidden="false" customHeight="false" outlineLevel="0" collapsed="false">
      <c r="A61" s="8" t="n">
        <v>1650</v>
      </c>
      <c r="B61" s="8" t="n">
        <v>1589.79</v>
      </c>
      <c r="C61" s="8" t="n">
        <v>-234.39</v>
      </c>
      <c r="D61" s="8" t="n">
        <v>0</v>
      </c>
      <c r="E61" s="8" t="n">
        <v>1725.65</v>
      </c>
      <c r="F61" s="8" t="n">
        <v>1658.43</v>
      </c>
      <c r="G61" s="8" t="n">
        <v>-161.63</v>
      </c>
      <c r="H61" s="8" t="n">
        <v>0</v>
      </c>
      <c r="I61" s="8" t="n">
        <v>0</v>
      </c>
      <c r="J61" s="8" t="n">
        <v>100.02</v>
      </c>
      <c r="K61" s="9" t="n">
        <v>2.4452</v>
      </c>
      <c r="L61" s="9" t="n">
        <v>2.5851</v>
      </c>
      <c r="M61" s="10" t="n">
        <f aca="false">((ref_diam+offset_diam)/2)/(12*3.281)</f>
        <v>0.761962816214569</v>
      </c>
      <c r="N61" s="8"/>
      <c r="O61" s="8" t="n">
        <f aca="false">(J61-M61-surface_margin)/(scaling_factor*(SQRT(K61^2+L61^2+sigma_pa^2)))</f>
        <v>7.86847478012768</v>
      </c>
    </row>
    <row r="62" customFormat="false" ht="15" hidden="false" customHeight="false" outlineLevel="0" collapsed="false">
      <c r="A62" s="8" t="n">
        <v>1680</v>
      </c>
      <c r="B62" s="8" t="n">
        <v>1611.25</v>
      </c>
      <c r="C62" s="8" t="n">
        <v>-255.35</v>
      </c>
      <c r="D62" s="8" t="n">
        <v>0</v>
      </c>
      <c r="E62" s="8" t="n">
        <v>1759.13</v>
      </c>
      <c r="F62" s="8" t="n">
        <v>1682.39</v>
      </c>
      <c r="G62" s="8" t="n">
        <v>-185.03</v>
      </c>
      <c r="H62" s="8" t="n">
        <v>0</v>
      </c>
      <c r="I62" s="8" t="n">
        <v>0</v>
      </c>
      <c r="J62" s="8" t="n">
        <v>100.02</v>
      </c>
      <c r="K62" s="9" t="n">
        <v>2.4636</v>
      </c>
      <c r="L62" s="9" t="n">
        <v>2.6115</v>
      </c>
      <c r="M62" s="10" t="n">
        <f aca="false">((ref_diam+offset_diam)/2)/(12*3.281)</f>
        <v>0.761962816214569</v>
      </c>
      <c r="N62" s="8"/>
      <c r="O62" s="8" t="n">
        <f aca="false">(J62-M62-surface_margin)/(scaling_factor*(SQRT(K62^2+L62^2+sigma_pa^2)))</f>
        <v>7.8000542100841</v>
      </c>
    </row>
    <row r="63" customFormat="false" ht="15" hidden="false" customHeight="false" outlineLevel="0" collapsed="false">
      <c r="A63" s="8" t="n">
        <v>1710</v>
      </c>
      <c r="B63" s="8" t="n">
        <v>1631.97</v>
      </c>
      <c r="C63" s="8" t="n">
        <v>-277.05</v>
      </c>
      <c r="D63" s="8" t="n">
        <v>0</v>
      </c>
      <c r="E63" s="8" t="n">
        <v>1792.62</v>
      </c>
      <c r="F63" s="8" t="n">
        <v>1705.51</v>
      </c>
      <c r="G63" s="8" t="n">
        <v>-209.26</v>
      </c>
      <c r="H63" s="8" t="n">
        <v>0</v>
      </c>
      <c r="I63" s="8" t="n">
        <v>0</v>
      </c>
      <c r="J63" s="8" t="n">
        <v>100.02</v>
      </c>
      <c r="K63" s="9" t="n">
        <v>2.482</v>
      </c>
      <c r="L63" s="9" t="n">
        <v>2.638</v>
      </c>
      <c r="M63" s="10" t="n">
        <f aca="false">((ref_diam+offset_diam)/2)/(12*3.281)</f>
        <v>0.761962816214569</v>
      </c>
      <c r="N63" s="8"/>
      <c r="O63" s="8" t="n">
        <f aca="false">(J63-M63-surface_margin)/(scaling_factor*(SQRT(K63^2+L63^2+sigma_pa^2)))</f>
        <v>7.73263639771031</v>
      </c>
    </row>
    <row r="64" customFormat="false" ht="15" hidden="false" customHeight="false" outlineLevel="0" collapsed="false">
      <c r="A64" s="8" t="n">
        <v>1740</v>
      </c>
      <c r="B64" s="8" t="n">
        <v>1651.91</v>
      </c>
      <c r="C64" s="8" t="n">
        <v>-299.46</v>
      </c>
      <c r="D64" s="8" t="n">
        <v>0</v>
      </c>
      <c r="E64" s="8" t="n">
        <v>1826.11</v>
      </c>
      <c r="F64" s="8" t="n">
        <v>1727.77</v>
      </c>
      <c r="G64" s="8" t="n">
        <v>-234.27</v>
      </c>
      <c r="H64" s="8" t="n">
        <v>0</v>
      </c>
      <c r="I64" s="8" t="n">
        <v>0</v>
      </c>
      <c r="J64" s="8" t="n">
        <v>100.02</v>
      </c>
      <c r="K64" s="9" t="n">
        <v>2.5005</v>
      </c>
      <c r="L64" s="9" t="n">
        <v>2.665</v>
      </c>
      <c r="M64" s="10" t="n">
        <f aca="false">((ref_diam+offset_diam)/2)/(12*3.281)</f>
        <v>0.761962816214569</v>
      </c>
      <c r="N64" s="8"/>
      <c r="O64" s="8" t="n">
        <f aca="false">(J64-M64-surface_margin)/(scaling_factor*(SQRT(K64^2+L64^2+sigma_pa^2)))</f>
        <v>7.66545856470003</v>
      </c>
    </row>
    <row r="65" customFormat="false" ht="15" hidden="false" customHeight="false" outlineLevel="0" collapsed="false">
      <c r="A65" s="8" t="n">
        <v>1770</v>
      </c>
      <c r="B65" s="8" t="n">
        <v>1671.06</v>
      </c>
      <c r="C65" s="8" t="n">
        <v>-322.55</v>
      </c>
      <c r="D65" s="8" t="n">
        <v>0</v>
      </c>
      <c r="E65" s="8" t="n">
        <v>1859.62</v>
      </c>
      <c r="F65" s="8" t="n">
        <v>1749.16</v>
      </c>
      <c r="G65" s="8" t="n">
        <v>-260.06</v>
      </c>
      <c r="H65" s="8" t="n">
        <v>0</v>
      </c>
      <c r="I65" s="8" t="n">
        <v>0</v>
      </c>
      <c r="J65" s="8" t="n">
        <v>100.02</v>
      </c>
      <c r="K65" s="9" t="n">
        <v>2.5192</v>
      </c>
      <c r="L65" s="9" t="n">
        <v>2.6921</v>
      </c>
      <c r="M65" s="10" t="n">
        <f aca="false">((ref_diam+offset_diam)/2)/(12*3.281)</f>
        <v>0.761962816214569</v>
      </c>
      <c r="N65" s="8"/>
      <c r="O65" s="8" t="n">
        <f aca="false">(J65-M65-surface_margin)/(scaling_factor*(SQRT(K65^2+L65^2+sigma_pa^2)))</f>
        <v>7.59898914385735</v>
      </c>
    </row>
    <row r="66" customFormat="false" ht="15" hidden="false" customHeight="false" outlineLevel="0" collapsed="false">
      <c r="A66" s="8" t="n">
        <v>1800</v>
      </c>
      <c r="B66" s="8" t="n">
        <v>1689.39</v>
      </c>
      <c r="C66" s="8" t="n">
        <v>-346.29</v>
      </c>
      <c r="D66" s="8" t="n">
        <v>0</v>
      </c>
      <c r="E66" s="8" t="n">
        <v>1893.11</v>
      </c>
      <c r="F66" s="8" t="n">
        <v>1769.62</v>
      </c>
      <c r="G66" s="8" t="n">
        <v>-286.57</v>
      </c>
      <c r="H66" s="8" t="n">
        <v>0</v>
      </c>
      <c r="I66" s="8" t="n">
        <v>0</v>
      </c>
      <c r="J66" s="8" t="n">
        <v>100.02</v>
      </c>
      <c r="K66" s="9" t="n">
        <v>2.5386</v>
      </c>
      <c r="L66" s="9" t="n">
        <v>2.7203</v>
      </c>
      <c r="M66" s="10" t="n">
        <f aca="false">((ref_diam+offset_diam)/2)/(12*3.281)</f>
        <v>0.761962816214569</v>
      </c>
      <c r="N66" s="8"/>
      <c r="O66" s="8" t="n">
        <f aca="false">(J66-M66-surface_margin)/(scaling_factor*(SQRT(K66^2+L66^2+sigma_pa^2)))</f>
        <v>7.53109024022756</v>
      </c>
    </row>
    <row r="67" customFormat="false" ht="15" hidden="false" customHeight="false" outlineLevel="0" collapsed="false">
      <c r="A67" s="8" t="n">
        <v>1830</v>
      </c>
      <c r="B67" s="8" t="n">
        <v>1706.89</v>
      </c>
      <c r="C67" s="8" t="n">
        <v>-370.66</v>
      </c>
      <c r="D67" s="8" t="n">
        <v>0</v>
      </c>
      <c r="E67" s="8" t="n">
        <v>1926.59</v>
      </c>
      <c r="F67" s="8" t="n">
        <v>1789.15</v>
      </c>
      <c r="G67" s="8" t="n">
        <v>-313.78</v>
      </c>
      <c r="H67" s="8" t="n">
        <v>0</v>
      </c>
      <c r="I67" s="8" t="n">
        <v>0</v>
      </c>
      <c r="J67" s="8" t="n">
        <v>100.01</v>
      </c>
      <c r="K67" s="9" t="n">
        <v>2.5587</v>
      </c>
      <c r="L67" s="9" t="n">
        <v>2.7492</v>
      </c>
      <c r="M67" s="10" t="n">
        <f aca="false">((ref_diam+offset_diam)/2)/(12*3.281)</f>
        <v>0.761962816214569</v>
      </c>
      <c r="N67" s="8"/>
      <c r="O67" s="8" t="n">
        <f aca="false">(J67-M67-surface_margin)/(scaling_factor*(SQRT(K67^2+L67^2+sigma_pa^2)))</f>
        <v>7.46168377911948</v>
      </c>
    </row>
    <row r="68" customFormat="false" ht="15" hidden="false" customHeight="false" outlineLevel="0" collapsed="false">
      <c r="A68" s="8" t="n">
        <v>1860</v>
      </c>
      <c r="B68" s="8" t="n">
        <v>1723.52</v>
      </c>
      <c r="C68" s="8" t="n">
        <v>-395.63</v>
      </c>
      <c r="D68" s="8" t="n">
        <v>0</v>
      </c>
      <c r="E68" s="8" t="n">
        <v>1960.08</v>
      </c>
      <c r="F68" s="8" t="n">
        <v>1807.71</v>
      </c>
      <c r="G68" s="8" t="n">
        <v>-341.64</v>
      </c>
      <c r="H68" s="8" t="n">
        <v>0</v>
      </c>
      <c r="I68" s="8" t="n">
        <v>0</v>
      </c>
      <c r="J68" s="8" t="n">
        <v>100.01</v>
      </c>
      <c r="K68" s="9" t="n">
        <v>2.5794</v>
      </c>
      <c r="L68" s="9" t="n">
        <v>2.7789</v>
      </c>
      <c r="M68" s="10" t="n">
        <f aca="false">((ref_diam+offset_diam)/2)/(12*3.281)</f>
        <v>0.761962816214569</v>
      </c>
      <c r="N68" s="8"/>
      <c r="O68" s="8" t="n">
        <f aca="false">(J68-M68-surface_margin)/(scaling_factor*(SQRT(K68^2+L68^2+sigma_pa^2)))</f>
        <v>7.39234876411972</v>
      </c>
    </row>
    <row r="69" customFormat="false" ht="15" hidden="false" customHeight="false" outlineLevel="0" collapsed="false">
      <c r="A69" s="8" t="n">
        <v>1890</v>
      </c>
      <c r="B69" s="8" t="n">
        <v>1739.27</v>
      </c>
      <c r="C69" s="8" t="n">
        <v>-421.16</v>
      </c>
      <c r="D69" s="8" t="n">
        <v>0</v>
      </c>
      <c r="E69" s="8" t="n">
        <v>1993.57</v>
      </c>
      <c r="F69" s="8" t="n">
        <v>1825.29</v>
      </c>
      <c r="G69" s="8" t="n">
        <v>-370.14</v>
      </c>
      <c r="H69" s="8" t="n">
        <v>0</v>
      </c>
      <c r="I69" s="8" t="n">
        <v>0</v>
      </c>
      <c r="J69" s="8" t="n">
        <v>100.01</v>
      </c>
      <c r="K69" s="9" t="n">
        <v>2.601</v>
      </c>
      <c r="L69" s="9" t="n">
        <v>2.8094</v>
      </c>
      <c r="M69" s="10" t="n">
        <f aca="false">((ref_diam+offset_diam)/2)/(12*3.281)</f>
        <v>0.761962816214569</v>
      </c>
      <c r="N69" s="8"/>
      <c r="O69" s="8" t="n">
        <f aca="false">(J69-M69-surface_margin)/(scaling_factor*(SQRT(K69^2+L69^2+sigma_pa^2)))</f>
        <v>7.32201267152607</v>
      </c>
    </row>
    <row r="70" customFormat="false" ht="15" hidden="false" customHeight="false" outlineLevel="0" collapsed="false">
      <c r="A70" s="8" t="n">
        <v>1920</v>
      </c>
      <c r="B70" s="8" t="n">
        <v>1754.12</v>
      </c>
      <c r="C70" s="8" t="n">
        <v>-447.23</v>
      </c>
      <c r="D70" s="8" t="n">
        <v>0</v>
      </c>
      <c r="E70" s="8" t="n">
        <v>2027.07</v>
      </c>
      <c r="F70" s="8" t="n">
        <v>1841.87</v>
      </c>
      <c r="G70" s="8" t="n">
        <v>-399.25</v>
      </c>
      <c r="H70" s="8" t="n">
        <v>0</v>
      </c>
      <c r="I70" s="8" t="n">
        <v>0</v>
      </c>
      <c r="J70" s="8" t="n">
        <v>100.01</v>
      </c>
      <c r="K70" s="9" t="n">
        <v>2.6234</v>
      </c>
      <c r="L70" s="9" t="n">
        <v>2.8408</v>
      </c>
      <c r="M70" s="10" t="n">
        <f aca="false">((ref_diam+offset_diam)/2)/(12*3.281)</f>
        <v>0.761962816214569</v>
      </c>
      <c r="N70" s="8"/>
      <c r="O70" s="8" t="n">
        <f aca="false">(J70-M70-surface_margin)/(scaling_factor*(SQRT(K70^2+L70^2+sigma_pa^2)))</f>
        <v>7.25075880522371</v>
      </c>
    </row>
    <row r="71" customFormat="false" ht="15" hidden="false" customHeight="false" outlineLevel="0" collapsed="false">
      <c r="A71" s="8" t="n">
        <v>1950</v>
      </c>
      <c r="B71" s="8" t="n">
        <v>1768.05</v>
      </c>
      <c r="C71" s="8" t="n">
        <v>-473.79</v>
      </c>
      <c r="D71" s="8" t="n">
        <v>0</v>
      </c>
      <c r="E71" s="8" t="n">
        <v>2060.56</v>
      </c>
      <c r="F71" s="8" t="n">
        <v>1857.42</v>
      </c>
      <c r="G71" s="8" t="n">
        <v>-428.92</v>
      </c>
      <c r="H71" s="8" t="n">
        <v>0</v>
      </c>
      <c r="I71" s="8" t="n">
        <v>0</v>
      </c>
      <c r="J71" s="8" t="n">
        <v>100.01</v>
      </c>
      <c r="K71" s="9" t="n">
        <v>2.6468</v>
      </c>
      <c r="L71" s="9" t="n">
        <v>2.8732</v>
      </c>
      <c r="M71" s="10" t="n">
        <f aca="false">((ref_diam+offset_diam)/2)/(12*3.281)</f>
        <v>0.761962816214569</v>
      </c>
      <c r="N71" s="8"/>
      <c r="O71" s="8" t="n">
        <f aca="false">(J71-M71-surface_margin)/(scaling_factor*(SQRT(K71^2+L71^2+sigma_pa^2)))</f>
        <v>7.1783006092697</v>
      </c>
    </row>
    <row r="72" customFormat="false" ht="15" hidden="false" customHeight="false" outlineLevel="0" collapsed="false">
      <c r="A72" s="8" t="n">
        <v>1980</v>
      </c>
      <c r="B72" s="8" t="n">
        <v>1781.04</v>
      </c>
      <c r="C72" s="8" t="n">
        <v>-500.83</v>
      </c>
      <c r="D72" s="8" t="n">
        <v>0</v>
      </c>
      <c r="E72" s="8" t="n">
        <v>2094.05</v>
      </c>
      <c r="F72" s="8" t="n">
        <v>1871.92</v>
      </c>
      <c r="G72" s="8" t="n">
        <v>-459.1</v>
      </c>
      <c r="H72" s="8" t="n">
        <v>0</v>
      </c>
      <c r="I72" s="8" t="n">
        <v>0</v>
      </c>
      <c r="J72" s="8" t="n">
        <v>100.01</v>
      </c>
      <c r="K72" s="9" t="n">
        <v>2.6714</v>
      </c>
      <c r="L72" s="9" t="n">
        <v>2.9067</v>
      </c>
      <c r="M72" s="10" t="n">
        <f aca="false">((ref_diam+offset_diam)/2)/(12*3.281)</f>
        <v>0.761962816214569</v>
      </c>
      <c r="N72" s="8"/>
      <c r="O72" s="8" t="n">
        <f aca="false">(J72-M72-surface_margin)/(scaling_factor*(SQRT(K72^2+L72^2+sigma_pa^2)))</f>
        <v>7.10438071456355</v>
      </c>
    </row>
    <row r="73" customFormat="false" ht="15" hidden="false" customHeight="false" outlineLevel="0" collapsed="false">
      <c r="A73" s="8" t="n">
        <v>2010</v>
      </c>
      <c r="B73" s="8" t="n">
        <v>1793.09</v>
      </c>
      <c r="C73" s="8" t="n">
        <v>-528.31</v>
      </c>
      <c r="D73" s="8" t="n">
        <v>0</v>
      </c>
      <c r="E73" s="8" t="n">
        <v>2127.54</v>
      </c>
      <c r="F73" s="8" t="n">
        <v>1885.37</v>
      </c>
      <c r="G73" s="8" t="n">
        <v>-489.77</v>
      </c>
      <c r="H73" s="8" t="n">
        <v>0</v>
      </c>
      <c r="I73" s="8" t="n">
        <v>0</v>
      </c>
      <c r="J73" s="8" t="n">
        <v>100</v>
      </c>
      <c r="K73" s="9" t="n">
        <v>2.697</v>
      </c>
      <c r="L73" s="9" t="n">
        <v>2.9413</v>
      </c>
      <c r="M73" s="10" t="n">
        <f aca="false">((ref_diam+offset_diam)/2)/(12*3.281)</f>
        <v>0.761962816214569</v>
      </c>
      <c r="N73" s="8"/>
      <c r="O73" s="8" t="n">
        <f aca="false">(J73-M73-surface_margin)/(scaling_factor*(SQRT(K73^2+L73^2+sigma_pa^2)))</f>
        <v>7.02865727221721</v>
      </c>
    </row>
    <row r="74" customFormat="false" ht="15" hidden="false" customHeight="false" outlineLevel="0" collapsed="false">
      <c r="A74" s="8" t="n">
        <v>2040</v>
      </c>
      <c r="B74" s="8" t="n">
        <v>1804.16</v>
      </c>
      <c r="C74" s="8" t="n">
        <v>-556.19</v>
      </c>
      <c r="D74" s="8" t="n">
        <v>0</v>
      </c>
      <c r="E74" s="8" t="n">
        <v>2161.03</v>
      </c>
      <c r="F74" s="8" t="n">
        <v>1897.73</v>
      </c>
      <c r="G74" s="8" t="n">
        <v>-520.89</v>
      </c>
      <c r="H74" s="8" t="n">
        <v>0</v>
      </c>
      <c r="I74" s="8" t="n">
        <v>0</v>
      </c>
      <c r="J74" s="8" t="n">
        <v>100</v>
      </c>
      <c r="K74" s="9" t="n">
        <v>2.7239</v>
      </c>
      <c r="L74" s="9" t="n">
        <v>2.9769</v>
      </c>
      <c r="M74" s="10" t="n">
        <f aca="false">((ref_diam+offset_diam)/2)/(12*3.281)</f>
        <v>0.761962816214569</v>
      </c>
      <c r="N74" s="8"/>
      <c r="O74" s="8" t="n">
        <f aca="false">(J74-M74-surface_margin)/(scaling_factor*(SQRT(K74^2+L74^2+sigma_pa^2)))</f>
        <v>6.95245623503406</v>
      </c>
    </row>
    <row r="75" customFormat="false" ht="15" hidden="false" customHeight="false" outlineLevel="0" collapsed="false">
      <c r="A75" s="8" t="n">
        <v>2070</v>
      </c>
      <c r="B75" s="8" t="n">
        <v>1814.26</v>
      </c>
      <c r="C75" s="8" t="n">
        <v>-584.43</v>
      </c>
      <c r="D75" s="8" t="n">
        <v>0</v>
      </c>
      <c r="E75" s="8" t="n">
        <v>2194.52</v>
      </c>
      <c r="F75" s="8" t="n">
        <v>1909</v>
      </c>
      <c r="G75" s="8" t="n">
        <v>-552.42</v>
      </c>
      <c r="H75" s="8" t="n">
        <v>0</v>
      </c>
      <c r="I75" s="8" t="n">
        <v>0</v>
      </c>
      <c r="J75" s="8" t="n">
        <v>100</v>
      </c>
      <c r="K75" s="9" t="n">
        <v>2.7517</v>
      </c>
      <c r="L75" s="9" t="n">
        <v>3.0136</v>
      </c>
      <c r="M75" s="10" t="n">
        <f aca="false">((ref_diam+offset_diam)/2)/(12*3.281)</f>
        <v>0.761962816214569</v>
      </c>
      <c r="N75" s="8"/>
      <c r="O75" s="8" t="n">
        <f aca="false">(J75-M75-surface_margin)/(scaling_factor*(SQRT(K75^2+L75^2+sigma_pa^2)))</f>
        <v>6.87551376749003</v>
      </c>
    </row>
    <row r="76" customFormat="false" ht="15" hidden="false" customHeight="false" outlineLevel="0" collapsed="false">
      <c r="A76" s="8" t="n">
        <v>2100</v>
      </c>
      <c r="B76" s="8" t="n">
        <v>1823.37</v>
      </c>
      <c r="C76" s="8" t="n">
        <v>-613.02</v>
      </c>
      <c r="D76" s="8" t="n">
        <v>0</v>
      </c>
      <c r="E76" s="8" t="n">
        <v>2228.02</v>
      </c>
      <c r="F76" s="8" t="n">
        <v>1919.17</v>
      </c>
      <c r="G76" s="8" t="n">
        <v>-584.34</v>
      </c>
      <c r="H76" s="8" t="n">
        <v>0</v>
      </c>
      <c r="I76" s="8" t="n">
        <v>0</v>
      </c>
      <c r="J76" s="8" t="n">
        <v>100</v>
      </c>
      <c r="K76" s="9" t="n">
        <v>2.7805</v>
      </c>
      <c r="L76" s="9" t="n">
        <v>3.051</v>
      </c>
      <c r="M76" s="10" t="n">
        <f aca="false">((ref_diam+offset_diam)/2)/(12*3.281)</f>
        <v>0.761962816214569</v>
      </c>
      <c r="N76" s="8"/>
      <c r="O76" s="8" t="n">
        <f aca="false">(J76-M76-surface_margin)/(scaling_factor*(SQRT(K76^2+L76^2+sigma_pa^2)))</f>
        <v>6.79830267740353</v>
      </c>
    </row>
    <row r="77" customFormat="false" ht="15" hidden="false" customHeight="false" outlineLevel="0" collapsed="false">
      <c r="A77" s="8" t="n">
        <v>2130</v>
      </c>
      <c r="B77" s="8" t="n">
        <v>1831.47</v>
      </c>
      <c r="C77" s="8" t="n">
        <v>-641.9</v>
      </c>
      <c r="D77" s="8" t="n">
        <v>0</v>
      </c>
      <c r="E77" s="8" t="n">
        <v>2261.51</v>
      </c>
      <c r="F77" s="8" t="n">
        <v>1928.21</v>
      </c>
      <c r="G77" s="8" t="n">
        <v>-616.59</v>
      </c>
      <c r="H77" s="8" t="n">
        <v>0</v>
      </c>
      <c r="I77" s="8" t="n">
        <v>0</v>
      </c>
      <c r="J77" s="8" t="n">
        <v>100</v>
      </c>
      <c r="K77" s="9" t="n">
        <v>2.8107</v>
      </c>
      <c r="L77" s="9" t="n">
        <v>3.0896</v>
      </c>
      <c r="M77" s="10" t="n">
        <f aca="false">((ref_diam+offset_diam)/2)/(12*3.281)</f>
        <v>0.761962816214569</v>
      </c>
      <c r="N77" s="8"/>
      <c r="O77" s="8" t="n">
        <f aca="false">(J77-M77-surface_margin)/(scaling_factor*(SQRT(K77^2+L77^2+sigma_pa^2)))</f>
        <v>6.71988484275672</v>
      </c>
    </row>
    <row r="78" customFormat="false" ht="15" hidden="false" customHeight="false" outlineLevel="0" collapsed="false">
      <c r="A78" s="8" t="n">
        <v>2160</v>
      </c>
      <c r="B78" s="8" t="n">
        <v>1838.56</v>
      </c>
      <c r="C78" s="8" t="n">
        <v>-671.05</v>
      </c>
      <c r="D78" s="8" t="n">
        <v>0</v>
      </c>
      <c r="E78" s="8" t="n">
        <v>2295</v>
      </c>
      <c r="F78" s="8" t="n">
        <v>1936.12</v>
      </c>
      <c r="G78" s="8" t="n">
        <v>-649.12</v>
      </c>
      <c r="H78" s="8" t="n">
        <v>0</v>
      </c>
      <c r="I78" s="8" t="n">
        <v>0</v>
      </c>
      <c r="J78" s="8" t="n">
        <v>99.99</v>
      </c>
      <c r="K78" s="9" t="n">
        <v>2.8419</v>
      </c>
      <c r="L78" s="9" t="n">
        <v>3.129</v>
      </c>
      <c r="M78" s="10" t="n">
        <f aca="false">((ref_diam+offset_diam)/2)/(12*3.281)</f>
        <v>0.761962816214569</v>
      </c>
      <c r="N78" s="8"/>
      <c r="O78" s="8" t="n">
        <f aca="false">(J78-M78-surface_margin)/(scaling_factor*(SQRT(K78^2+L78^2+sigma_pa^2)))</f>
        <v>6.64060681965558</v>
      </c>
    </row>
    <row r="79" customFormat="false" ht="15" hidden="false" customHeight="false" outlineLevel="0" collapsed="false">
      <c r="A79" s="8" t="n">
        <v>2190</v>
      </c>
      <c r="B79" s="8" t="n">
        <v>1844.63</v>
      </c>
      <c r="C79" s="8" t="n">
        <v>-700.43</v>
      </c>
      <c r="D79" s="8" t="n">
        <v>0</v>
      </c>
      <c r="E79" s="8" t="n">
        <v>2328.48</v>
      </c>
      <c r="F79" s="8" t="n">
        <v>1942.89</v>
      </c>
      <c r="G79" s="8" t="n">
        <v>-681.92</v>
      </c>
      <c r="H79" s="8" t="n">
        <v>0</v>
      </c>
      <c r="I79" s="8" t="n">
        <v>0</v>
      </c>
      <c r="J79" s="8" t="n">
        <v>99.99</v>
      </c>
      <c r="K79" s="9" t="n">
        <v>2.8741</v>
      </c>
      <c r="L79" s="9" t="n">
        <v>3.1692</v>
      </c>
      <c r="M79" s="10" t="n">
        <f aca="false">((ref_diam+offset_diam)/2)/(12*3.281)</f>
        <v>0.761962816214569</v>
      </c>
      <c r="N79" s="8"/>
      <c r="O79" s="8" t="n">
        <f aca="false">(J79-M79-surface_margin)/(scaling_factor*(SQRT(K79^2+L79^2+sigma_pa^2)))</f>
        <v>6.56189537216582</v>
      </c>
    </row>
    <row r="80" customFormat="false" ht="15" hidden="false" customHeight="false" outlineLevel="0" collapsed="false">
      <c r="A80" s="8" t="n">
        <v>2220</v>
      </c>
      <c r="B80" s="8" t="n">
        <v>1849.66</v>
      </c>
      <c r="C80" s="8" t="n">
        <v>-730</v>
      </c>
      <c r="D80" s="8" t="n">
        <v>0</v>
      </c>
      <c r="E80" s="8" t="n">
        <v>2361.97</v>
      </c>
      <c r="F80" s="8" t="n">
        <v>1948.51</v>
      </c>
      <c r="G80" s="8" t="n">
        <v>-714.93</v>
      </c>
      <c r="H80" s="8" t="n">
        <v>0</v>
      </c>
      <c r="I80" s="8" t="n">
        <v>0</v>
      </c>
      <c r="J80" s="8" t="n">
        <v>99.99</v>
      </c>
      <c r="K80" s="9" t="n">
        <v>2.9073</v>
      </c>
      <c r="L80" s="9" t="n">
        <v>3.21</v>
      </c>
      <c r="M80" s="10" t="n">
        <f aca="false">((ref_diam+offset_diam)/2)/(12*3.281)</f>
        <v>0.761962816214569</v>
      </c>
      <c r="N80" s="8"/>
      <c r="O80" s="8" t="n">
        <f aca="false">(J80-M80-surface_margin)/(scaling_factor*(SQRT(K80^2+L80^2+sigma_pa^2)))</f>
        <v>6.48336317195626</v>
      </c>
    </row>
    <row r="81" customFormat="false" ht="15" hidden="false" customHeight="false" outlineLevel="0" collapsed="false">
      <c r="A81" s="8" t="n">
        <v>2250</v>
      </c>
      <c r="B81" s="8" t="n">
        <v>1853.67</v>
      </c>
      <c r="C81" s="8" t="n">
        <v>-759.73</v>
      </c>
      <c r="D81" s="8" t="n">
        <v>0</v>
      </c>
      <c r="E81" s="8" t="n">
        <v>2395.46</v>
      </c>
      <c r="F81" s="8" t="n">
        <v>1952.98</v>
      </c>
      <c r="G81" s="8" t="n">
        <v>-748.11</v>
      </c>
      <c r="H81" s="8" t="n">
        <v>0</v>
      </c>
      <c r="I81" s="8" t="n">
        <v>0</v>
      </c>
      <c r="J81" s="8" t="n">
        <v>99.99</v>
      </c>
      <c r="K81" s="9" t="n">
        <v>2.9414</v>
      </c>
      <c r="L81" s="9" t="n">
        <v>3.2514</v>
      </c>
      <c r="M81" s="10" t="n">
        <f aca="false">((ref_diam+offset_diam)/2)/(12*3.281)</f>
        <v>0.761962816214569</v>
      </c>
      <c r="N81" s="8"/>
      <c r="O81" s="8" t="n">
        <f aca="false">(J81-M81-surface_margin)/(scaling_factor*(SQRT(K81^2+L81^2+sigma_pa^2)))</f>
        <v>6.40516106645276</v>
      </c>
    </row>
    <row r="82" customFormat="false" ht="15" hidden="false" customHeight="false" outlineLevel="0" collapsed="false">
      <c r="A82" s="8" t="n">
        <v>2280</v>
      </c>
      <c r="B82" s="8" t="n">
        <v>1856.72</v>
      </c>
      <c r="C82" s="8" t="n">
        <v>-789.57</v>
      </c>
      <c r="D82" s="8" t="n">
        <v>0</v>
      </c>
      <c r="E82" s="8" t="n">
        <v>2428.23</v>
      </c>
      <c r="F82" s="8" t="n">
        <v>1956.32</v>
      </c>
      <c r="G82" s="8" t="n">
        <v>-780.71</v>
      </c>
      <c r="H82" s="8" t="n">
        <v>0</v>
      </c>
      <c r="I82" s="8" t="n">
        <v>0</v>
      </c>
      <c r="J82" s="8" t="n">
        <v>100</v>
      </c>
      <c r="K82" s="9" t="n">
        <v>2.9896</v>
      </c>
      <c r="L82" s="9" t="n">
        <v>3.3054</v>
      </c>
      <c r="M82" s="10" t="n">
        <f aca="false">((ref_diam+offset_diam)/2)/(12*3.281)</f>
        <v>0.761962816214569</v>
      </c>
      <c r="N82" s="8"/>
      <c r="O82" s="8" t="n">
        <f aca="false">(J82-M82-surface_margin)/(scaling_factor*(SQRT(K82^2+L82^2+sigma_pa^2)))</f>
        <v>6.3030789274555</v>
      </c>
    </row>
    <row r="83" customFormat="false" ht="15" hidden="false" customHeight="false" outlineLevel="0" collapsed="false">
      <c r="A83" s="8" t="n">
        <v>2310</v>
      </c>
      <c r="B83" s="8" t="n">
        <v>1859.33</v>
      </c>
      <c r="C83" s="8" t="n">
        <v>-819.46</v>
      </c>
      <c r="D83" s="8" t="n">
        <v>0</v>
      </c>
      <c r="E83" s="8" t="n">
        <v>2458.37</v>
      </c>
      <c r="F83" s="8" t="n">
        <v>1958.95</v>
      </c>
      <c r="G83" s="8" t="n">
        <v>-810.74</v>
      </c>
      <c r="H83" s="8" t="n">
        <v>0</v>
      </c>
      <c r="I83" s="8" t="n">
        <v>0</v>
      </c>
      <c r="J83" s="8" t="n">
        <v>100</v>
      </c>
      <c r="K83" s="9" t="n">
        <v>3.0878</v>
      </c>
      <c r="L83" s="9" t="n">
        <v>3.4046</v>
      </c>
      <c r="M83" s="10" t="n">
        <f aca="false">((ref_diam+offset_diam)/2)/(12*3.281)</f>
        <v>0.761962816214569</v>
      </c>
      <c r="N83" s="8"/>
      <c r="O83" s="8" t="n">
        <f aca="false">(J83-M83-surface_margin)/(scaling_factor*(SQRT(K83^2+L83^2+sigma_pa^2)))</f>
        <v>6.11411996255374</v>
      </c>
    </row>
    <row r="84" customFormat="false" ht="15" hidden="false" customHeight="false" outlineLevel="0" collapsed="false">
      <c r="A84" s="8" t="n">
        <v>2340</v>
      </c>
      <c r="B84" s="8" t="n">
        <v>1861.95</v>
      </c>
      <c r="C84" s="8" t="n">
        <v>-849.34</v>
      </c>
      <c r="D84" s="8" t="n">
        <v>0</v>
      </c>
      <c r="E84" s="8" t="n">
        <v>2488.37</v>
      </c>
      <c r="F84" s="8" t="n">
        <v>1961.57</v>
      </c>
      <c r="G84" s="8" t="n">
        <v>-840.63</v>
      </c>
      <c r="H84" s="8" t="n">
        <v>0</v>
      </c>
      <c r="I84" s="8" t="n">
        <v>0</v>
      </c>
      <c r="J84" s="8" t="n">
        <v>100</v>
      </c>
      <c r="K84" s="9" t="n">
        <v>3.1898</v>
      </c>
      <c r="L84" s="9" t="n">
        <v>3.5073</v>
      </c>
      <c r="M84" s="10" t="n">
        <f aca="false">((ref_diam+offset_diam)/2)/(12*3.281)</f>
        <v>0.761962816214569</v>
      </c>
      <c r="N84" s="8"/>
      <c r="O84" s="8" t="n">
        <f aca="false">(J84-M84-surface_margin)/(scaling_factor*(SQRT(K84^2+L84^2+sigma_pa^2)))</f>
        <v>5.92971692437992</v>
      </c>
    </row>
    <row r="85" customFormat="false" ht="15" hidden="false" customHeight="false" outlineLevel="0" collapsed="false">
      <c r="A85" s="8" t="n">
        <v>2370</v>
      </c>
      <c r="B85" s="8" t="n">
        <v>1864.56</v>
      </c>
      <c r="C85" s="8" t="n">
        <v>-879.23</v>
      </c>
      <c r="D85" s="8" t="n">
        <v>0</v>
      </c>
      <c r="E85" s="8" t="n">
        <v>2518.37</v>
      </c>
      <c r="F85" s="8" t="n">
        <v>1964.18</v>
      </c>
      <c r="G85" s="8" t="n">
        <v>-870.51</v>
      </c>
      <c r="H85" s="8" t="n">
        <v>0</v>
      </c>
      <c r="I85" s="8" t="n">
        <v>0</v>
      </c>
      <c r="J85" s="8" t="n">
        <v>100</v>
      </c>
      <c r="K85" s="9" t="n">
        <v>3.2929</v>
      </c>
      <c r="L85" s="9" t="n">
        <v>3.6108</v>
      </c>
      <c r="M85" s="10" t="n">
        <f aca="false">((ref_diam+offset_diam)/2)/(12*3.281)</f>
        <v>0.761962816214569</v>
      </c>
      <c r="N85" s="8"/>
      <c r="O85" s="8" t="n">
        <f aca="false">(J85-M85-surface_margin)/(scaling_factor*(SQRT(K85^2+L85^2+sigma_pa^2)))</f>
        <v>5.75449189455218</v>
      </c>
    </row>
    <row r="86" customFormat="false" ht="15" hidden="false" customHeight="false" outlineLevel="0" collapsed="false">
      <c r="A86" s="8" t="n">
        <v>2400</v>
      </c>
      <c r="B86" s="8" t="n">
        <v>1867.18</v>
      </c>
      <c r="C86" s="8" t="n">
        <v>-909.12</v>
      </c>
      <c r="D86" s="8" t="n">
        <v>0</v>
      </c>
      <c r="E86" s="8" t="n">
        <v>2548.37</v>
      </c>
      <c r="F86" s="8" t="n">
        <v>1966.79</v>
      </c>
      <c r="G86" s="8" t="n">
        <v>-900.4</v>
      </c>
      <c r="H86" s="8" t="n">
        <v>0</v>
      </c>
      <c r="I86" s="8" t="n">
        <v>0</v>
      </c>
      <c r="J86" s="8" t="n">
        <v>100</v>
      </c>
      <c r="K86" s="9" t="n">
        <v>3.3968</v>
      </c>
      <c r="L86" s="9" t="n">
        <v>3.7152</v>
      </c>
      <c r="M86" s="10" t="n">
        <f aca="false">((ref_diam+offset_diam)/2)/(12*3.281)</f>
        <v>0.761962816214569</v>
      </c>
      <c r="N86" s="8"/>
      <c r="O86" s="8" t="n">
        <f aca="false">(J86-M86-surface_margin)/(scaling_factor*(SQRT(K86^2+L86^2+sigma_pa^2)))</f>
        <v>5.5879427243723</v>
      </c>
    </row>
    <row r="87" customFormat="false" ht="15" hidden="false" customHeight="false" outlineLevel="0" collapsed="false">
      <c r="A87" s="8" t="n">
        <v>2430</v>
      </c>
      <c r="B87" s="8" t="n">
        <v>1869.79</v>
      </c>
      <c r="C87" s="8" t="n">
        <v>-939</v>
      </c>
      <c r="D87" s="8" t="n">
        <v>0</v>
      </c>
      <c r="E87" s="8" t="n">
        <v>2578.37</v>
      </c>
      <c r="F87" s="8" t="n">
        <v>1969.41</v>
      </c>
      <c r="G87" s="8" t="n">
        <v>-930.29</v>
      </c>
      <c r="H87" s="8" t="n">
        <v>0</v>
      </c>
      <c r="I87" s="8" t="n">
        <v>0</v>
      </c>
      <c r="J87" s="8" t="n">
        <v>100</v>
      </c>
      <c r="K87" s="9" t="n">
        <v>3.5017</v>
      </c>
      <c r="L87" s="9" t="n">
        <v>3.8203</v>
      </c>
      <c r="M87" s="10" t="n">
        <f aca="false">((ref_diam+offset_diam)/2)/(12*3.281)</f>
        <v>0.761962816214569</v>
      </c>
      <c r="N87" s="8"/>
      <c r="O87" s="8" t="n">
        <f aca="false">(J87-M87-surface_margin)/(scaling_factor*(SQRT(K87^2+L87^2+sigma_pa^2)))</f>
        <v>5.42947405924416</v>
      </c>
    </row>
    <row r="88" customFormat="false" ht="15" hidden="false" customHeight="false" outlineLevel="0" collapsed="false">
      <c r="A88" s="8" t="n">
        <v>2460</v>
      </c>
      <c r="B88" s="8" t="n">
        <v>1872.41</v>
      </c>
      <c r="C88" s="8" t="n">
        <v>-968.89</v>
      </c>
      <c r="D88" s="8" t="n">
        <v>0</v>
      </c>
      <c r="E88" s="8" t="n">
        <v>2608.37</v>
      </c>
      <c r="F88" s="8" t="n">
        <v>1972.02</v>
      </c>
      <c r="G88" s="8" t="n">
        <v>-960.17</v>
      </c>
      <c r="H88" s="8" t="n">
        <v>0</v>
      </c>
      <c r="I88" s="8" t="n">
        <v>0</v>
      </c>
      <c r="J88" s="8" t="n">
        <v>100</v>
      </c>
      <c r="K88" s="9" t="n">
        <v>3.6073</v>
      </c>
      <c r="L88" s="9" t="n">
        <v>3.9262</v>
      </c>
      <c r="M88" s="10" t="n">
        <f aca="false">((ref_diam+offset_diam)/2)/(12*3.281)</f>
        <v>0.761962816214569</v>
      </c>
      <c r="N88" s="8"/>
      <c r="O88" s="8" t="n">
        <f aca="false">(J88-M88-surface_margin)/(scaling_factor*(SQRT(K88^2+L88^2+sigma_pa^2)))</f>
        <v>5.27865638154894</v>
      </c>
    </row>
    <row r="89" customFormat="false" ht="15" hidden="false" customHeight="false" outlineLevel="0" collapsed="false">
      <c r="A89" s="8" t="n">
        <v>2490</v>
      </c>
      <c r="B89" s="8" t="n">
        <v>1875.02</v>
      </c>
      <c r="C89" s="8" t="n">
        <v>-998.77</v>
      </c>
      <c r="D89" s="8" t="n">
        <v>0</v>
      </c>
      <c r="E89" s="8" t="n">
        <v>2638.37</v>
      </c>
      <c r="F89" s="8" t="n">
        <v>1974.64</v>
      </c>
      <c r="G89" s="8" t="n">
        <v>-990.06</v>
      </c>
      <c r="H89" s="8" t="n">
        <v>0</v>
      </c>
      <c r="I89" s="8" t="n">
        <v>0</v>
      </c>
      <c r="J89" s="8" t="n">
        <v>100</v>
      </c>
      <c r="K89" s="9" t="n">
        <v>3.7136</v>
      </c>
      <c r="L89" s="9" t="n">
        <v>4.0326</v>
      </c>
      <c r="M89" s="10" t="n">
        <f aca="false">((ref_diam+offset_diam)/2)/(12*3.281)</f>
        <v>0.761962816214569</v>
      </c>
      <c r="N89" s="8"/>
      <c r="O89" s="8" t="n">
        <f aca="false">(J89-M89-surface_margin)/(scaling_factor*(SQRT(K89^2+L89^2+sigma_pa^2)))</f>
        <v>5.13516816974832</v>
      </c>
    </row>
    <row r="90" customFormat="false" ht="15" hidden="false" customHeight="false" outlineLevel="0" collapsed="false">
      <c r="A90" s="8" t="n">
        <v>2520</v>
      </c>
      <c r="B90" s="8" t="n">
        <v>1877.64</v>
      </c>
      <c r="C90" s="8" t="n">
        <v>-1028.66</v>
      </c>
      <c r="D90" s="8" t="n">
        <v>0</v>
      </c>
      <c r="E90" s="8" t="n">
        <v>2668.37</v>
      </c>
      <c r="F90" s="8" t="n">
        <v>1977.25</v>
      </c>
      <c r="G90" s="8" t="n">
        <v>-1019.94</v>
      </c>
      <c r="H90" s="8" t="n">
        <v>0</v>
      </c>
      <c r="I90" s="8" t="n">
        <v>0</v>
      </c>
      <c r="J90" s="8" t="n">
        <v>100</v>
      </c>
      <c r="K90" s="9" t="n">
        <v>3.8205</v>
      </c>
      <c r="L90" s="9" t="n">
        <v>4.1397</v>
      </c>
      <c r="M90" s="10" t="n">
        <f aca="false">((ref_diam+offset_diam)/2)/(12*3.281)</f>
        <v>0.761962816214569</v>
      </c>
      <c r="N90" s="8"/>
      <c r="O90" s="8" t="n">
        <f aca="false">(J90-M90-surface_margin)/(scaling_factor*(SQRT(K90^2+L90^2+sigma_pa^2)))</f>
        <v>4.99842710908624</v>
      </c>
    </row>
    <row r="91" customFormat="false" ht="15" hidden="false" customHeight="false" outlineLevel="0" collapsed="false">
      <c r="A91" s="8" t="n">
        <v>2550</v>
      </c>
      <c r="B91" s="8" t="n">
        <v>1880.25</v>
      </c>
      <c r="C91" s="8" t="n">
        <v>-1058.55</v>
      </c>
      <c r="D91" s="8" t="n">
        <v>0</v>
      </c>
      <c r="E91" s="8" t="n">
        <v>2698.37</v>
      </c>
      <c r="F91" s="8" t="n">
        <v>1979.87</v>
      </c>
      <c r="G91" s="8" t="n">
        <v>-1049.83</v>
      </c>
      <c r="H91" s="8" t="n">
        <v>0</v>
      </c>
      <c r="I91" s="8" t="n">
        <v>0</v>
      </c>
      <c r="J91" s="8" t="n">
        <v>100</v>
      </c>
      <c r="K91" s="9" t="n">
        <v>3.9281</v>
      </c>
      <c r="L91" s="9" t="n">
        <v>4.2473</v>
      </c>
      <c r="M91" s="10" t="n">
        <f aca="false">((ref_diam+offset_diam)/2)/(12*3.281)</f>
        <v>0.761962816214569</v>
      </c>
      <c r="N91" s="8"/>
      <c r="O91" s="8" t="n">
        <f aca="false">(J91-M91-surface_margin)/(scaling_factor*(SQRT(K91^2+L91^2+sigma_pa^2)))</f>
        <v>4.86804416337472</v>
      </c>
    </row>
    <row r="92" customFormat="false" ht="15" hidden="false" customHeight="false" outlineLevel="0" collapsed="false">
      <c r="A92" s="8" t="n">
        <v>2580</v>
      </c>
      <c r="B92" s="8" t="n">
        <v>1882.87</v>
      </c>
      <c r="C92" s="8" t="n">
        <v>-1088.43</v>
      </c>
      <c r="D92" s="8" t="n">
        <v>0</v>
      </c>
      <c r="E92" s="8" t="n">
        <v>2728.37</v>
      </c>
      <c r="F92" s="8" t="n">
        <v>1982.48</v>
      </c>
      <c r="G92" s="8" t="n">
        <v>-1079.72</v>
      </c>
      <c r="H92" s="8" t="n">
        <v>0</v>
      </c>
      <c r="I92" s="8" t="n">
        <v>0</v>
      </c>
      <c r="J92" s="8" t="n">
        <v>100</v>
      </c>
      <c r="K92" s="9" t="n">
        <v>4.0362</v>
      </c>
      <c r="L92" s="9" t="n">
        <v>4.3554</v>
      </c>
      <c r="M92" s="10" t="n">
        <f aca="false">((ref_diam+offset_diam)/2)/(12*3.281)</f>
        <v>0.761962816214569</v>
      </c>
      <c r="N92" s="8"/>
      <c r="O92" s="8" t="n">
        <f aca="false">(J92-M92-surface_margin)/(scaling_factor*(SQRT(K92^2+L92^2+sigma_pa^2)))</f>
        <v>4.74370139985863</v>
      </c>
    </row>
    <row r="93" customFormat="false" ht="15" hidden="false" customHeight="false" outlineLevel="0" collapsed="false">
      <c r="A93" s="8" t="n">
        <v>2610</v>
      </c>
      <c r="B93" s="8" t="n">
        <v>1885.48</v>
      </c>
      <c r="C93" s="8" t="n">
        <v>-1118.32</v>
      </c>
      <c r="D93" s="8" t="n">
        <v>0</v>
      </c>
      <c r="E93" s="8" t="n">
        <v>2758.37</v>
      </c>
      <c r="F93" s="8" t="n">
        <v>1985.1</v>
      </c>
      <c r="G93" s="8" t="n">
        <v>-1109.6</v>
      </c>
      <c r="H93" s="8" t="n">
        <v>0</v>
      </c>
      <c r="I93" s="8" t="n">
        <v>0</v>
      </c>
      <c r="J93" s="8" t="n">
        <v>100</v>
      </c>
      <c r="K93" s="9" t="n">
        <v>4.1448</v>
      </c>
      <c r="L93" s="9" t="n">
        <v>4.4639</v>
      </c>
      <c r="M93" s="10" t="n">
        <f aca="false">((ref_diam+offset_diam)/2)/(12*3.281)</f>
        <v>0.761962816214569</v>
      </c>
      <c r="N93" s="8"/>
      <c r="O93" s="8" t="n">
        <f aca="false">(J93-M93-surface_margin)/(scaling_factor*(SQRT(K93^2+L93^2+sigma_pa^2)))</f>
        <v>4.62504963678806</v>
      </c>
    </row>
    <row r="94" customFormat="false" ht="15" hidden="false" customHeight="false" outlineLevel="0" collapsed="false">
      <c r="A94" s="8" t="n">
        <v>2640</v>
      </c>
      <c r="B94" s="8" t="n">
        <v>1888.09</v>
      </c>
      <c r="C94" s="8" t="n">
        <v>-1148.2</v>
      </c>
      <c r="D94" s="8" t="n">
        <v>0</v>
      </c>
      <c r="E94" s="8" t="n">
        <v>2788.37</v>
      </c>
      <c r="F94" s="8" t="n">
        <v>1987.71</v>
      </c>
      <c r="G94" s="8" t="n">
        <v>-1139.49</v>
      </c>
      <c r="H94" s="8" t="n">
        <v>0</v>
      </c>
      <c r="I94" s="8" t="n">
        <v>0</v>
      </c>
      <c r="J94" s="8" t="n">
        <v>100</v>
      </c>
      <c r="K94" s="9" t="n">
        <v>4.2539</v>
      </c>
      <c r="L94" s="9" t="n">
        <v>4.5729</v>
      </c>
      <c r="M94" s="10" t="n">
        <f aca="false">((ref_diam+offset_diam)/2)/(12*3.281)</f>
        <v>0.761962816214569</v>
      </c>
      <c r="N94" s="8"/>
      <c r="O94" s="8" t="n">
        <f aca="false">(J94-M94-surface_margin)/(scaling_factor*(SQRT(K94^2+L94^2+sigma_pa^2)))</f>
        <v>4.51165883458199</v>
      </c>
    </row>
    <row r="95" customFormat="false" ht="15" hidden="false" customHeight="false" outlineLevel="0" collapsed="false">
      <c r="A95" s="8" t="n">
        <v>2670</v>
      </c>
      <c r="B95" s="8" t="n">
        <v>1890.71</v>
      </c>
      <c r="C95" s="8" t="n">
        <v>-1178.09</v>
      </c>
      <c r="D95" s="8" t="n">
        <v>0</v>
      </c>
      <c r="E95" s="8" t="n">
        <v>2818.37</v>
      </c>
      <c r="F95" s="8" t="n">
        <v>1990.33</v>
      </c>
      <c r="G95" s="8" t="n">
        <v>-1169.37</v>
      </c>
      <c r="H95" s="8" t="n">
        <v>0</v>
      </c>
      <c r="I95" s="8" t="n">
        <v>0</v>
      </c>
      <c r="J95" s="8" t="n">
        <v>100</v>
      </c>
      <c r="K95" s="9" t="n">
        <v>4.3634</v>
      </c>
      <c r="L95" s="9" t="n">
        <v>4.6824</v>
      </c>
      <c r="M95" s="10" t="n">
        <f aca="false">((ref_diam+offset_diam)/2)/(12*3.281)</f>
        <v>0.761962816214569</v>
      </c>
      <c r="N95" s="8"/>
      <c r="O95" s="8" t="n">
        <f aca="false">(J95-M95-surface_margin)/(scaling_factor*(SQRT(K95^2+L95^2+sigma_pa^2)))</f>
        <v>4.40323821214403</v>
      </c>
    </row>
    <row r="96" customFormat="false" ht="15" hidden="false" customHeight="false" outlineLevel="0" collapsed="false">
      <c r="A96" s="8" t="n">
        <v>2700</v>
      </c>
      <c r="B96" s="8" t="n">
        <v>1893.32</v>
      </c>
      <c r="C96" s="8" t="n">
        <v>-1207.97</v>
      </c>
      <c r="D96" s="8" t="n">
        <v>0</v>
      </c>
      <c r="E96" s="8" t="n">
        <v>2848.37</v>
      </c>
      <c r="F96" s="8" t="n">
        <v>1992.94</v>
      </c>
      <c r="G96" s="8" t="n">
        <v>-1199.26</v>
      </c>
      <c r="H96" s="8" t="n">
        <v>0</v>
      </c>
      <c r="I96" s="8" t="n">
        <v>0</v>
      </c>
      <c r="J96" s="8" t="n">
        <v>100</v>
      </c>
      <c r="K96" s="9" t="n">
        <v>4.4733</v>
      </c>
      <c r="L96" s="9" t="n">
        <v>4.7921</v>
      </c>
      <c r="M96" s="10" t="n">
        <f aca="false">((ref_diam+offset_diam)/2)/(12*3.281)</f>
        <v>0.761962816214569</v>
      </c>
      <c r="N96" s="8"/>
      <c r="O96" s="8" t="n">
        <f aca="false">(J96-M96-surface_margin)/(scaling_factor*(SQRT(K96^2+L96^2+sigma_pa^2)))</f>
        <v>4.29961507613324</v>
      </c>
    </row>
    <row r="97" customFormat="false" ht="15" hidden="false" customHeight="false" outlineLevel="0" collapsed="false">
      <c r="A97" s="8" t="n">
        <v>2730</v>
      </c>
      <c r="B97" s="8" t="n">
        <v>1895.94</v>
      </c>
      <c r="C97" s="8" t="n">
        <v>-1237.86</v>
      </c>
      <c r="D97" s="8" t="n">
        <v>0</v>
      </c>
      <c r="E97" s="8" t="n">
        <v>2878.37</v>
      </c>
      <c r="F97" s="8" t="n">
        <v>1995.56</v>
      </c>
      <c r="G97" s="8" t="n">
        <v>-1229.14</v>
      </c>
      <c r="H97" s="8" t="n">
        <v>0</v>
      </c>
      <c r="I97" s="8" t="n">
        <v>0</v>
      </c>
      <c r="J97" s="8" t="n">
        <v>100</v>
      </c>
      <c r="K97" s="9" t="n">
        <v>4.5835</v>
      </c>
      <c r="L97" s="9" t="n">
        <v>4.9023</v>
      </c>
      <c r="M97" s="10" t="n">
        <f aca="false">((ref_diam+offset_diam)/2)/(12*3.281)</f>
        <v>0.761962816214569</v>
      </c>
      <c r="N97" s="8"/>
      <c r="O97" s="8" t="n">
        <f aca="false">(J97-M97-surface_margin)/(scaling_factor*(SQRT(K97^2+L97^2+sigma_pa^2)))</f>
        <v>4.20038604438099</v>
      </c>
    </row>
    <row r="98" customFormat="false" ht="15" hidden="false" customHeight="false" outlineLevel="0" collapsed="false">
      <c r="A98" s="8" t="n">
        <v>2760</v>
      </c>
      <c r="B98" s="8" t="n">
        <v>1898.55</v>
      </c>
      <c r="C98" s="8" t="n">
        <v>-1267.75</v>
      </c>
      <c r="D98" s="8" t="n">
        <v>0</v>
      </c>
      <c r="E98" s="8" t="n">
        <v>2908.37</v>
      </c>
      <c r="F98" s="8" t="n">
        <v>1998.17</v>
      </c>
      <c r="G98" s="8" t="n">
        <v>-1259.03</v>
      </c>
      <c r="H98" s="8" t="n">
        <v>0</v>
      </c>
      <c r="I98" s="8" t="n">
        <v>0</v>
      </c>
      <c r="J98" s="8" t="n">
        <v>100</v>
      </c>
      <c r="K98" s="9" t="n">
        <v>4.6941</v>
      </c>
      <c r="L98" s="9" t="n">
        <v>5.0128</v>
      </c>
      <c r="M98" s="10" t="n">
        <f aca="false">((ref_diam+offset_diam)/2)/(12*3.281)</f>
        <v>0.761962816214569</v>
      </c>
      <c r="N98" s="8"/>
      <c r="O98" s="8" t="n">
        <f aca="false">(J98-M98-surface_margin)/(scaling_factor*(SQRT(K98^2+L98^2+sigma_pa^2)))</f>
        <v>4.10532671152227</v>
      </c>
    </row>
    <row r="99" customFormat="false" ht="15" hidden="false" customHeight="false" outlineLevel="0" collapsed="false">
      <c r="A99" s="8" t="n">
        <v>2790</v>
      </c>
      <c r="B99" s="8" t="n">
        <v>1900.91</v>
      </c>
      <c r="C99" s="8" t="n">
        <v>-1297.65</v>
      </c>
      <c r="D99" s="8" t="n">
        <v>0</v>
      </c>
      <c r="E99" s="8" t="n">
        <v>2940.35</v>
      </c>
      <c r="F99" s="8" t="n">
        <v>2000.66</v>
      </c>
      <c r="G99" s="8" t="n">
        <v>-1290.91</v>
      </c>
      <c r="H99" s="8" t="n">
        <v>0</v>
      </c>
      <c r="I99" s="8" t="n">
        <v>0</v>
      </c>
      <c r="J99" s="8" t="n">
        <v>99.98</v>
      </c>
      <c r="K99" s="9" t="n">
        <v>4.7706</v>
      </c>
      <c r="L99" s="9" t="n">
        <v>5.0929</v>
      </c>
      <c r="M99" s="10" t="n">
        <f aca="false">((ref_diam+offset_diam)/2)/(12*3.281)</f>
        <v>0.761962816214569</v>
      </c>
      <c r="N99" s="8"/>
      <c r="O99" s="8" t="n">
        <f aca="false">(J99-M99-surface_margin)/(scaling_factor*(SQRT(K99^2+L99^2+sigma_pa^2)))</f>
        <v>4.03968696130162</v>
      </c>
    </row>
    <row r="100" customFormat="false" ht="15" hidden="false" customHeight="false" outlineLevel="0" collapsed="false">
      <c r="A100" s="8" t="n">
        <v>2820</v>
      </c>
      <c r="B100" s="8" t="n">
        <v>1902.48</v>
      </c>
      <c r="C100" s="8" t="n">
        <v>-1327.61</v>
      </c>
      <c r="D100" s="8" t="n">
        <v>0</v>
      </c>
      <c r="E100" s="8" t="n">
        <v>2974.27</v>
      </c>
      <c r="F100" s="8" t="n">
        <v>2002.28</v>
      </c>
      <c r="G100" s="8" t="n">
        <v>-1324.79</v>
      </c>
      <c r="H100" s="8" t="n">
        <v>0</v>
      </c>
      <c r="I100" s="8" t="n">
        <v>0</v>
      </c>
      <c r="J100" s="8" t="n">
        <v>99.84</v>
      </c>
      <c r="K100" s="9" t="n">
        <v>4.8103</v>
      </c>
      <c r="L100" s="9" t="n">
        <v>5.1397</v>
      </c>
      <c r="M100" s="10" t="n">
        <f aca="false">((ref_diam+offset_diam)/2)/(12*3.281)</f>
        <v>0.761962816214569</v>
      </c>
      <c r="N100" s="8"/>
      <c r="O100" s="8" t="n">
        <f aca="false">(J100-M100-surface_margin)/(scaling_factor*(SQRT(K100^2+L100^2+sigma_pa^2)))</f>
        <v>3.99902101174855</v>
      </c>
    </row>
    <row r="101" customFormat="false" ht="15" hidden="false" customHeight="false" outlineLevel="0" collapsed="false">
      <c r="A101" s="8" t="n">
        <v>2850</v>
      </c>
      <c r="B101" s="8" t="n">
        <v>1903</v>
      </c>
      <c r="C101" s="8" t="n">
        <v>-1357.6</v>
      </c>
      <c r="D101" s="8" t="n">
        <v>0</v>
      </c>
      <c r="E101" s="8" t="n">
        <v>3007.09</v>
      </c>
      <c r="F101" s="8" t="n">
        <v>2002.64</v>
      </c>
      <c r="G101" s="8" t="n">
        <v>-1357.6</v>
      </c>
      <c r="H101" s="8" t="n">
        <v>0</v>
      </c>
      <c r="I101" s="8" t="n">
        <v>0</v>
      </c>
      <c r="J101" s="8" t="n">
        <v>99.64</v>
      </c>
      <c r="K101" s="9" t="n">
        <v>4.8673</v>
      </c>
      <c r="L101" s="9" t="n">
        <v>5.2016</v>
      </c>
      <c r="M101" s="10" t="n">
        <f aca="false">((ref_diam+offset_diam)/2)/(12*3.281)</f>
        <v>0.761962816214569</v>
      </c>
      <c r="N101" s="8"/>
      <c r="O101" s="8" t="n">
        <f aca="false">(J101-M101-surface_margin)/(scaling_factor*(SQRT(K101^2+L101^2+sigma_pa^2)))</f>
        <v>3.94401661199417</v>
      </c>
    </row>
    <row r="102" customFormat="false" ht="15" hidden="false" customHeight="false" outlineLevel="0" collapsed="false">
      <c r="A102" s="8" t="n">
        <v>2880</v>
      </c>
      <c r="B102" s="8" t="n">
        <v>1903</v>
      </c>
      <c r="C102" s="8" t="n">
        <v>-1387.6</v>
      </c>
      <c r="D102" s="8" t="n">
        <v>0</v>
      </c>
      <c r="E102" s="8" t="n">
        <v>3037.09</v>
      </c>
      <c r="F102" s="8" t="n">
        <v>2002.64</v>
      </c>
      <c r="G102" s="8" t="n">
        <v>-1387.6</v>
      </c>
      <c r="H102" s="8" t="n">
        <v>0</v>
      </c>
      <c r="I102" s="8" t="n">
        <v>0</v>
      </c>
      <c r="J102" s="8" t="n">
        <v>99.64</v>
      </c>
      <c r="K102" s="9" t="n">
        <v>4.9786</v>
      </c>
      <c r="L102" s="9" t="n">
        <v>5.3127</v>
      </c>
      <c r="M102" s="10" t="n">
        <f aca="false">((ref_diam+offset_diam)/2)/(12*3.281)</f>
        <v>0.761962816214569</v>
      </c>
      <c r="N102" s="8"/>
      <c r="O102" s="8" t="n">
        <f aca="false">(J102-M102-surface_margin)/(scaling_factor*(SQRT(K102^2+L102^2+sigma_pa^2)))</f>
        <v>3.85928177558966</v>
      </c>
    </row>
    <row r="103" customFormat="false" ht="15" hidden="false" customHeight="false" outlineLevel="0" collapsed="false">
      <c r="A103" s="8" t="n">
        <v>2910</v>
      </c>
      <c r="B103" s="8" t="n">
        <v>1903</v>
      </c>
      <c r="C103" s="8" t="n">
        <v>-1417.6</v>
      </c>
      <c r="D103" s="8" t="n">
        <v>0</v>
      </c>
      <c r="E103" s="8" t="n">
        <v>3067.09</v>
      </c>
      <c r="F103" s="8" t="n">
        <v>2002.64</v>
      </c>
      <c r="G103" s="8" t="n">
        <v>-1417.6</v>
      </c>
      <c r="H103" s="8" t="n">
        <v>0</v>
      </c>
      <c r="I103" s="8" t="n">
        <v>0</v>
      </c>
      <c r="J103" s="8" t="n">
        <v>99.64</v>
      </c>
      <c r="K103" s="9" t="n">
        <v>5.0902</v>
      </c>
      <c r="L103" s="9" t="n">
        <v>5.4241</v>
      </c>
      <c r="M103" s="10" t="n">
        <f aca="false">((ref_diam+offset_diam)/2)/(12*3.281)</f>
        <v>0.761962816214569</v>
      </c>
      <c r="N103" s="8"/>
      <c r="O103" s="8" t="n">
        <f aca="false">(J103-M103-surface_margin)/(scaling_factor*(SQRT(K103^2+L103^2+sigma_pa^2)))</f>
        <v>3.77788693683024</v>
      </c>
    </row>
    <row r="104" customFormat="false" ht="15" hidden="false" customHeight="false" outlineLevel="0" collapsed="false">
      <c r="A104" s="8" t="n">
        <v>2940</v>
      </c>
      <c r="B104" s="8" t="n">
        <v>1903</v>
      </c>
      <c r="C104" s="8" t="n">
        <v>-1447.6</v>
      </c>
      <c r="D104" s="8" t="n">
        <v>0</v>
      </c>
      <c r="E104" s="8" t="n">
        <v>3090</v>
      </c>
      <c r="F104" s="8" t="n">
        <v>2002.64</v>
      </c>
      <c r="G104" s="8" t="n">
        <v>-1440.52</v>
      </c>
      <c r="H104" s="8" t="n">
        <v>0</v>
      </c>
      <c r="I104" s="8" t="n">
        <v>0</v>
      </c>
      <c r="J104" s="8" t="n">
        <v>99.9</v>
      </c>
      <c r="K104" s="9" t="n">
        <v>5.3309</v>
      </c>
      <c r="L104" s="9" t="n">
        <v>5.6514</v>
      </c>
      <c r="M104" s="10" t="n">
        <f aca="false">((ref_diam+offset_diam)/2)/(12*3.281)</f>
        <v>0.761962816214569</v>
      </c>
      <c r="N104" s="8"/>
      <c r="O104" s="8" t="n">
        <f aca="false">(J104-M104-surface_margin)/(scaling_factor*(SQRT(K104^2+L104^2+sigma_pa^2)))</f>
        <v>3.62739901463252</v>
      </c>
    </row>
  </sheetData>
  <sheetProtection sheet="true" password="dd1b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33</v>
      </c>
      <c r="B1" s="0" t="s">
        <v>100</v>
      </c>
    </row>
    <row r="3" customFormat="false" ht="15" hidden="false" customHeight="false" outlineLevel="0" collapsed="false">
      <c r="A3" s="0" t="s">
        <v>35</v>
      </c>
    </row>
    <row r="4" customFormat="false" ht="15" hidden="false" customHeight="false" outlineLevel="0" collapsed="false">
      <c r="A4" s="0" t="s">
        <v>37</v>
      </c>
      <c r="B4" s="0" t="s">
        <v>38</v>
      </c>
    </row>
    <row r="5" customFormat="false" ht="15" hidden="false" customHeight="false" outlineLevel="0" collapsed="false">
      <c r="A5" s="0" t="s">
        <v>42</v>
      </c>
      <c r="B5" s="0" t="s">
        <v>43</v>
      </c>
    </row>
    <row r="6" customFormat="false" ht="15" hidden="false" customHeight="false" outlineLevel="0" collapsed="false">
      <c r="A6" s="0" t="s">
        <v>46</v>
      </c>
      <c r="B6" s="0" t="n">
        <v>0.9996</v>
      </c>
    </row>
    <row r="7" customFormat="false" ht="15" hidden="false" customHeight="false" outlineLevel="0" collapsed="false">
      <c r="A7" s="0" t="s">
        <v>49</v>
      </c>
      <c r="B7" s="0" t="s">
        <v>50</v>
      </c>
    </row>
    <row r="9" customFormat="false" ht="15" hidden="false" customHeight="false" outlineLevel="0" collapsed="false">
      <c r="A9" s="0" t="s">
        <v>56</v>
      </c>
      <c r="B9" s="0" t="s">
        <v>57</v>
      </c>
      <c r="C9" s="0" t="s">
        <v>58</v>
      </c>
      <c r="D9" s="0" t="s">
        <v>59</v>
      </c>
      <c r="E9" s="0" t="s">
        <v>60</v>
      </c>
      <c r="F9" s="0" t="s">
        <v>61</v>
      </c>
      <c r="G9" s="0" t="s">
        <v>62</v>
      </c>
    </row>
    <row r="10" customFormat="false" ht="15" hidden="false" customHeight="false" outlineLevel="0" collapsed="false">
      <c r="B10" s="0" t="s">
        <v>63</v>
      </c>
      <c r="C10" s="0" t="s">
        <v>63</v>
      </c>
      <c r="D10" s="0" t="s">
        <v>63</v>
      </c>
      <c r="E10" s="0" t="s">
        <v>63</v>
      </c>
    </row>
    <row r="11" customFormat="false" ht="15" hidden="false" customHeight="false" outlineLevel="0" collapsed="false">
      <c r="B11" s="0" t="n">
        <v>0</v>
      </c>
      <c r="C11" s="0" t="n">
        <v>10</v>
      </c>
      <c r="D11" s="0" t="n">
        <v>500010</v>
      </c>
      <c r="E11" s="0" t="n">
        <v>6651566.71</v>
      </c>
      <c r="F11" s="0" t="s">
        <v>64</v>
      </c>
      <c r="G11" s="0" t="s">
        <v>101</v>
      </c>
    </row>
    <row r="13" customFormat="false" ht="15" hidden="false" customHeight="false" outlineLevel="0" collapsed="false">
      <c r="A13" s="0" t="s">
        <v>66</v>
      </c>
    </row>
    <row r="14" customFormat="false" ht="15" hidden="false" customHeight="false" outlineLevel="0" collapsed="false">
      <c r="A14" s="0" t="s">
        <v>66</v>
      </c>
    </row>
    <row r="15" customFormat="false" ht="15" hidden="false" customHeight="false" outlineLevel="0" collapsed="false">
      <c r="B15" s="0" t="s">
        <v>67</v>
      </c>
      <c r="C15" s="0" t="s">
        <v>68</v>
      </c>
      <c r="D15" s="0" t="s">
        <v>69</v>
      </c>
      <c r="E15" s="0" t="s">
        <v>70</v>
      </c>
      <c r="F15" s="0" t="s">
        <v>71</v>
      </c>
      <c r="G15" s="0" t="s">
        <v>72</v>
      </c>
      <c r="H15" s="0" t="s">
        <v>73</v>
      </c>
      <c r="I15" s="0" t="s">
        <v>74</v>
      </c>
      <c r="J15" s="0" t="s">
        <v>75</v>
      </c>
    </row>
    <row r="16" customFormat="false" ht="15" hidden="false" customHeight="false" outlineLevel="0" collapsed="false">
      <c r="B16" s="0" t="s">
        <v>63</v>
      </c>
      <c r="C16" s="0" t="s">
        <v>76</v>
      </c>
      <c r="D16" s="0" t="s">
        <v>76</v>
      </c>
      <c r="E16" s="0" t="s">
        <v>63</v>
      </c>
      <c r="F16" s="0" t="s">
        <v>63</v>
      </c>
      <c r="G16" s="0" t="s">
        <v>63</v>
      </c>
    </row>
    <row r="17" customFormat="false" ht="15" hidden="false" customHeight="false" outlineLevel="0" collapsed="false">
      <c r="B17" s="0" t="n">
        <v>0</v>
      </c>
      <c r="C17" s="8" t="n">
        <v>0</v>
      </c>
      <c r="D17" s="8" t="n">
        <v>0</v>
      </c>
      <c r="E17" s="8" t="n">
        <v>0</v>
      </c>
      <c r="F17" s="8" t="n">
        <v>0</v>
      </c>
      <c r="G17" s="8" t="n">
        <v>10</v>
      </c>
      <c r="H17" s="9" t="n">
        <v>0</v>
      </c>
      <c r="I17" s="9" t="n">
        <v>0</v>
      </c>
      <c r="J17" s="9" t="n">
        <v>0</v>
      </c>
    </row>
    <row r="18" customFormat="false" ht="15" hidden="false" customHeight="false" outlineLevel="0" collapsed="false">
      <c r="B18" s="0" t="n">
        <v>1</v>
      </c>
      <c r="C18" s="8" t="n">
        <v>0</v>
      </c>
      <c r="D18" s="8" t="n">
        <v>0</v>
      </c>
      <c r="E18" s="8" t="n">
        <v>1</v>
      </c>
      <c r="F18" s="8" t="n">
        <v>0</v>
      </c>
      <c r="G18" s="8" t="n">
        <v>10</v>
      </c>
      <c r="H18" s="9" t="n">
        <v>0.0017</v>
      </c>
      <c r="I18" s="9" t="n">
        <v>0.0017</v>
      </c>
      <c r="J18" s="9" t="n">
        <v>0.35</v>
      </c>
    </row>
    <row r="19" customFormat="false" ht="15" hidden="false" customHeight="false" outlineLevel="0" collapsed="false">
      <c r="B19" s="0" t="n">
        <v>30</v>
      </c>
      <c r="C19" s="8" t="n">
        <v>0</v>
      </c>
      <c r="D19" s="8" t="n">
        <v>0</v>
      </c>
      <c r="E19" s="8" t="n">
        <v>30</v>
      </c>
      <c r="F19" s="8" t="n">
        <v>0</v>
      </c>
      <c r="G19" s="8" t="n">
        <v>10</v>
      </c>
      <c r="H19" s="9" t="n">
        <v>0.0537</v>
      </c>
      <c r="I19" s="9" t="n">
        <v>0.0537</v>
      </c>
      <c r="J19" s="9" t="n">
        <v>0.3504</v>
      </c>
    </row>
    <row r="20" customFormat="false" ht="15" hidden="false" customHeight="false" outlineLevel="0" collapsed="false">
      <c r="B20" s="0" t="n">
        <v>60</v>
      </c>
      <c r="C20" s="8" t="n">
        <v>0</v>
      </c>
      <c r="D20" s="8" t="n">
        <v>0</v>
      </c>
      <c r="E20" s="8" t="n">
        <v>60</v>
      </c>
      <c r="F20" s="8" t="n">
        <v>0</v>
      </c>
      <c r="G20" s="8" t="n">
        <v>10</v>
      </c>
      <c r="H20" s="9" t="n">
        <v>0.1074</v>
      </c>
      <c r="I20" s="9" t="n">
        <v>0.1074</v>
      </c>
      <c r="J20" s="9" t="n">
        <v>0.3516</v>
      </c>
    </row>
    <row r="21" customFormat="false" ht="15" hidden="false" customHeight="false" outlineLevel="0" collapsed="false">
      <c r="B21" s="0" t="n">
        <v>90</v>
      </c>
      <c r="C21" s="8" t="n">
        <v>0</v>
      </c>
      <c r="D21" s="8" t="n">
        <v>0</v>
      </c>
      <c r="E21" s="8" t="n">
        <v>90</v>
      </c>
      <c r="F21" s="8" t="n">
        <v>0</v>
      </c>
      <c r="G21" s="8" t="n">
        <v>10</v>
      </c>
      <c r="H21" s="9" t="n">
        <v>0.1612</v>
      </c>
      <c r="I21" s="9" t="n">
        <v>0.1612</v>
      </c>
      <c r="J21" s="9" t="n">
        <v>0.3536</v>
      </c>
    </row>
    <row r="22" customFormat="false" ht="15" hidden="false" customHeight="false" outlineLevel="0" collapsed="false">
      <c r="B22" s="0" t="n">
        <v>120</v>
      </c>
      <c r="C22" s="8" t="n">
        <v>0</v>
      </c>
      <c r="D22" s="8" t="n">
        <v>0</v>
      </c>
      <c r="E22" s="8" t="n">
        <v>120</v>
      </c>
      <c r="F22" s="8" t="n">
        <v>0</v>
      </c>
      <c r="G22" s="8" t="n">
        <v>10</v>
      </c>
      <c r="H22" s="9" t="n">
        <v>0.215</v>
      </c>
      <c r="I22" s="9" t="n">
        <v>0.215</v>
      </c>
      <c r="J22" s="9" t="n">
        <v>0.3564</v>
      </c>
    </row>
    <row r="23" customFormat="false" ht="15" hidden="false" customHeight="false" outlineLevel="0" collapsed="false">
      <c r="B23" s="0" t="n">
        <v>150</v>
      </c>
      <c r="C23" s="8" t="n">
        <v>0</v>
      </c>
      <c r="D23" s="8" t="n">
        <v>0</v>
      </c>
      <c r="E23" s="8" t="n">
        <v>150</v>
      </c>
      <c r="F23" s="8" t="n">
        <v>0</v>
      </c>
      <c r="G23" s="8" t="n">
        <v>10</v>
      </c>
      <c r="H23" s="9" t="n">
        <v>0.2688</v>
      </c>
      <c r="I23" s="9" t="n">
        <v>0.2688</v>
      </c>
      <c r="J23" s="9" t="n">
        <v>0.36</v>
      </c>
    </row>
    <row r="24" customFormat="false" ht="15" hidden="false" customHeight="false" outlineLevel="0" collapsed="false">
      <c r="B24" s="0" t="n">
        <v>180</v>
      </c>
      <c r="C24" s="8" t="n">
        <v>0</v>
      </c>
      <c r="D24" s="8" t="n">
        <v>0</v>
      </c>
      <c r="E24" s="8" t="n">
        <v>180</v>
      </c>
      <c r="F24" s="8" t="n">
        <v>0</v>
      </c>
      <c r="G24" s="8" t="n">
        <v>10</v>
      </c>
      <c r="H24" s="9" t="n">
        <v>0.3225</v>
      </c>
      <c r="I24" s="9" t="n">
        <v>0.3225</v>
      </c>
      <c r="J24" s="9" t="n">
        <v>0.3643</v>
      </c>
    </row>
    <row r="25" customFormat="false" ht="15" hidden="false" customHeight="false" outlineLevel="0" collapsed="false">
      <c r="B25" s="0" t="n">
        <v>210</v>
      </c>
      <c r="C25" s="8" t="n">
        <v>0</v>
      </c>
      <c r="D25" s="8" t="n">
        <v>0</v>
      </c>
      <c r="E25" s="8" t="n">
        <v>210</v>
      </c>
      <c r="F25" s="8" t="n">
        <v>0</v>
      </c>
      <c r="G25" s="8" t="n">
        <v>10</v>
      </c>
      <c r="H25" s="9" t="n">
        <v>0.3763</v>
      </c>
      <c r="I25" s="9" t="n">
        <v>0.3763</v>
      </c>
      <c r="J25" s="9" t="n">
        <v>0.3694</v>
      </c>
    </row>
    <row r="26" customFormat="false" ht="15" hidden="false" customHeight="false" outlineLevel="0" collapsed="false">
      <c r="B26" s="0" t="n">
        <v>240</v>
      </c>
      <c r="C26" s="8" t="n">
        <v>0</v>
      </c>
      <c r="D26" s="8" t="n">
        <v>0</v>
      </c>
      <c r="E26" s="8" t="n">
        <v>240</v>
      </c>
      <c r="F26" s="8" t="n">
        <v>0</v>
      </c>
      <c r="G26" s="8" t="n">
        <v>10</v>
      </c>
      <c r="H26" s="9" t="n">
        <v>0.4301</v>
      </c>
      <c r="I26" s="9" t="n">
        <v>0.4301</v>
      </c>
      <c r="J26" s="9" t="n">
        <v>0.3752</v>
      </c>
    </row>
    <row r="27" customFormat="false" ht="15" hidden="false" customHeight="false" outlineLevel="0" collapsed="false">
      <c r="B27" s="0" t="n">
        <v>270</v>
      </c>
      <c r="C27" s="8" t="n">
        <v>0</v>
      </c>
      <c r="D27" s="8" t="n">
        <v>0</v>
      </c>
      <c r="E27" s="8" t="n">
        <v>270</v>
      </c>
      <c r="F27" s="8" t="n">
        <v>0</v>
      </c>
      <c r="G27" s="8" t="n">
        <v>10</v>
      </c>
      <c r="H27" s="9" t="n">
        <v>0.4838</v>
      </c>
      <c r="I27" s="9" t="n">
        <v>0.4838</v>
      </c>
      <c r="J27" s="9" t="n">
        <v>0.3817</v>
      </c>
    </row>
    <row r="28" customFormat="false" ht="15" hidden="false" customHeight="false" outlineLevel="0" collapsed="false">
      <c r="B28" s="0" t="n">
        <v>300</v>
      </c>
      <c r="C28" s="8" t="n">
        <v>0</v>
      </c>
      <c r="D28" s="8" t="n">
        <v>0</v>
      </c>
      <c r="E28" s="8" t="n">
        <v>300</v>
      </c>
      <c r="F28" s="8" t="n">
        <v>0</v>
      </c>
      <c r="G28" s="8" t="n">
        <v>10</v>
      </c>
      <c r="H28" s="9" t="n">
        <v>0.5376</v>
      </c>
      <c r="I28" s="9" t="n">
        <v>0.5376</v>
      </c>
      <c r="J28" s="9" t="n">
        <v>0.3889</v>
      </c>
    </row>
    <row r="29" customFormat="false" ht="15" hidden="false" customHeight="false" outlineLevel="0" collapsed="false">
      <c r="B29" s="0" t="n">
        <v>330</v>
      </c>
      <c r="C29" s="8" t="n">
        <v>0</v>
      </c>
      <c r="D29" s="8" t="n">
        <v>0</v>
      </c>
      <c r="E29" s="8" t="n">
        <v>330</v>
      </c>
      <c r="F29" s="8" t="n">
        <v>0</v>
      </c>
      <c r="G29" s="8" t="n">
        <v>10</v>
      </c>
      <c r="H29" s="9" t="n">
        <v>0.5914</v>
      </c>
      <c r="I29" s="9" t="n">
        <v>0.5914</v>
      </c>
      <c r="J29" s="9" t="n">
        <v>0.3967</v>
      </c>
    </row>
    <row r="30" customFormat="false" ht="15" hidden="false" customHeight="false" outlineLevel="0" collapsed="false">
      <c r="B30" s="0" t="n">
        <v>360</v>
      </c>
      <c r="C30" s="8" t="n">
        <v>0</v>
      </c>
      <c r="D30" s="8" t="n">
        <v>0</v>
      </c>
      <c r="E30" s="8" t="n">
        <v>360</v>
      </c>
      <c r="F30" s="8" t="n">
        <v>0</v>
      </c>
      <c r="G30" s="8" t="n">
        <v>10</v>
      </c>
      <c r="H30" s="9" t="n">
        <v>0.6452</v>
      </c>
      <c r="I30" s="9" t="n">
        <v>0.6452</v>
      </c>
      <c r="J30" s="9" t="n">
        <v>0.4052</v>
      </c>
    </row>
    <row r="31" customFormat="false" ht="15" hidden="false" customHeight="false" outlineLevel="0" collapsed="false">
      <c r="B31" s="0" t="n">
        <v>390</v>
      </c>
      <c r="C31" s="8" t="n">
        <v>0</v>
      </c>
      <c r="D31" s="8" t="n">
        <v>0</v>
      </c>
      <c r="E31" s="8" t="n">
        <v>390</v>
      </c>
      <c r="F31" s="8" t="n">
        <v>0</v>
      </c>
      <c r="G31" s="8" t="n">
        <v>10</v>
      </c>
      <c r="H31" s="9" t="n">
        <v>0.6989</v>
      </c>
      <c r="I31" s="9" t="n">
        <v>0.6989</v>
      </c>
      <c r="J31" s="9" t="n">
        <v>0.4143</v>
      </c>
    </row>
    <row r="32" customFormat="false" ht="15" hidden="false" customHeight="false" outlineLevel="0" collapsed="false">
      <c r="B32" s="0" t="n">
        <v>420</v>
      </c>
      <c r="C32" s="8" t="n">
        <v>0</v>
      </c>
      <c r="D32" s="8" t="n">
        <v>0</v>
      </c>
      <c r="E32" s="8" t="n">
        <v>420</v>
      </c>
      <c r="F32" s="8" t="n">
        <v>0</v>
      </c>
      <c r="G32" s="8" t="n">
        <v>10</v>
      </c>
      <c r="H32" s="9" t="n">
        <v>0.7527</v>
      </c>
      <c r="I32" s="9" t="n">
        <v>0.7527</v>
      </c>
      <c r="J32" s="9" t="n">
        <v>0.424</v>
      </c>
    </row>
    <row r="33" customFormat="false" ht="15" hidden="false" customHeight="false" outlineLevel="0" collapsed="false">
      <c r="B33" s="0" t="n">
        <v>450</v>
      </c>
      <c r="C33" s="8" t="n">
        <v>0</v>
      </c>
      <c r="D33" s="8" t="n">
        <v>0</v>
      </c>
      <c r="E33" s="8" t="n">
        <v>450</v>
      </c>
      <c r="F33" s="8" t="n">
        <v>0</v>
      </c>
      <c r="G33" s="8" t="n">
        <v>10</v>
      </c>
      <c r="H33" s="9" t="n">
        <v>0.8065</v>
      </c>
      <c r="I33" s="9" t="n">
        <v>0.8065</v>
      </c>
      <c r="J33" s="9" t="n">
        <v>0.4342</v>
      </c>
    </row>
    <row r="34" customFormat="false" ht="15" hidden="false" customHeight="false" outlineLevel="0" collapsed="false">
      <c r="B34" s="0" t="n">
        <v>480</v>
      </c>
      <c r="C34" s="8" t="n">
        <v>0</v>
      </c>
      <c r="D34" s="8" t="n">
        <v>0</v>
      </c>
      <c r="E34" s="8" t="n">
        <v>480</v>
      </c>
      <c r="F34" s="8" t="n">
        <v>0</v>
      </c>
      <c r="G34" s="8" t="n">
        <v>10</v>
      </c>
      <c r="H34" s="9" t="n">
        <v>0.8602</v>
      </c>
      <c r="I34" s="9" t="n">
        <v>0.8602</v>
      </c>
      <c r="J34" s="9" t="n">
        <v>0.4451</v>
      </c>
    </row>
    <row r="35" customFormat="false" ht="15" hidden="false" customHeight="false" outlineLevel="0" collapsed="false">
      <c r="B35" s="0" t="n">
        <v>510</v>
      </c>
      <c r="C35" s="8" t="n">
        <v>0</v>
      </c>
      <c r="D35" s="8" t="n">
        <v>0</v>
      </c>
      <c r="E35" s="8" t="n">
        <v>510</v>
      </c>
      <c r="F35" s="8" t="n">
        <v>0</v>
      </c>
      <c r="G35" s="8" t="n">
        <v>10</v>
      </c>
      <c r="H35" s="9" t="n">
        <v>0.914</v>
      </c>
      <c r="I35" s="9" t="n">
        <v>0.914</v>
      </c>
      <c r="J35" s="9" t="n">
        <v>0.4564</v>
      </c>
    </row>
    <row r="36" customFormat="false" ht="15" hidden="false" customHeight="false" outlineLevel="0" collapsed="false">
      <c r="B36" s="0" t="n">
        <v>540</v>
      </c>
      <c r="C36" s="8" t="n">
        <v>0</v>
      </c>
      <c r="D36" s="8" t="n">
        <v>0</v>
      </c>
      <c r="E36" s="8" t="n">
        <v>540</v>
      </c>
      <c r="F36" s="8" t="n">
        <v>0</v>
      </c>
      <c r="G36" s="8" t="n">
        <v>10</v>
      </c>
      <c r="H36" s="9" t="n">
        <v>0.9678</v>
      </c>
      <c r="I36" s="9" t="n">
        <v>0.9678</v>
      </c>
      <c r="J36" s="9" t="n">
        <v>0.4683</v>
      </c>
    </row>
    <row r="37" customFormat="false" ht="15" hidden="false" customHeight="false" outlineLevel="0" collapsed="false">
      <c r="B37" s="0" t="n">
        <v>570</v>
      </c>
      <c r="C37" s="8" t="n">
        <v>0</v>
      </c>
      <c r="D37" s="8" t="n">
        <v>0</v>
      </c>
      <c r="E37" s="8" t="n">
        <v>570</v>
      </c>
      <c r="F37" s="8" t="n">
        <v>0</v>
      </c>
      <c r="G37" s="8" t="n">
        <v>10</v>
      </c>
      <c r="H37" s="9" t="n">
        <v>1.0216</v>
      </c>
      <c r="I37" s="9" t="n">
        <v>1.0216</v>
      </c>
      <c r="J37" s="9" t="n">
        <v>0.4806</v>
      </c>
    </row>
    <row r="38" customFormat="false" ht="15" hidden="false" customHeight="false" outlineLevel="0" collapsed="false">
      <c r="B38" s="0" t="n">
        <v>600</v>
      </c>
      <c r="C38" s="8" t="n">
        <v>0</v>
      </c>
      <c r="D38" s="8" t="n">
        <v>0</v>
      </c>
      <c r="E38" s="8" t="n">
        <v>600</v>
      </c>
      <c r="F38" s="8" t="n">
        <v>0</v>
      </c>
      <c r="G38" s="8" t="n">
        <v>10</v>
      </c>
      <c r="H38" s="9" t="n">
        <v>1.0753</v>
      </c>
      <c r="I38" s="9" t="n">
        <v>1.0753</v>
      </c>
      <c r="J38" s="9" t="n">
        <v>0.4935</v>
      </c>
    </row>
    <row r="39" customFormat="false" ht="15" hidden="false" customHeight="false" outlineLevel="0" collapsed="false">
      <c r="B39" s="0" t="n">
        <v>630</v>
      </c>
      <c r="C39" s="8" t="n">
        <v>0</v>
      </c>
      <c r="D39" s="8" t="n">
        <v>0</v>
      </c>
      <c r="E39" s="8" t="n">
        <v>630</v>
      </c>
      <c r="F39" s="8" t="n">
        <v>0</v>
      </c>
      <c r="G39" s="8" t="n">
        <v>10</v>
      </c>
      <c r="H39" s="9" t="n">
        <v>1.1291</v>
      </c>
      <c r="I39" s="9" t="n">
        <v>1.1291</v>
      </c>
      <c r="J39" s="9" t="n">
        <v>0.5068</v>
      </c>
    </row>
    <row r="40" customFormat="false" ht="15" hidden="false" customHeight="false" outlineLevel="0" collapsed="false">
      <c r="B40" s="0" t="n">
        <v>660</v>
      </c>
      <c r="C40" s="8" t="n">
        <v>0</v>
      </c>
      <c r="D40" s="8" t="n">
        <v>0</v>
      </c>
      <c r="E40" s="8" t="n">
        <v>660</v>
      </c>
      <c r="F40" s="8" t="n">
        <v>0</v>
      </c>
      <c r="G40" s="8" t="n">
        <v>10</v>
      </c>
      <c r="H40" s="9" t="n">
        <v>1.1829</v>
      </c>
      <c r="I40" s="9" t="n">
        <v>1.1829</v>
      </c>
      <c r="J40" s="9" t="n">
        <v>0.5205</v>
      </c>
    </row>
    <row r="41" customFormat="false" ht="15" hidden="false" customHeight="false" outlineLevel="0" collapsed="false">
      <c r="B41" s="0" t="n">
        <v>690</v>
      </c>
      <c r="C41" s="8" t="n">
        <v>0</v>
      </c>
      <c r="D41" s="8" t="n">
        <v>0</v>
      </c>
      <c r="E41" s="8" t="n">
        <v>690</v>
      </c>
      <c r="F41" s="8" t="n">
        <v>0</v>
      </c>
      <c r="G41" s="8" t="n">
        <v>10</v>
      </c>
      <c r="H41" s="9" t="n">
        <v>1.2366</v>
      </c>
      <c r="I41" s="9" t="n">
        <v>1.2366</v>
      </c>
      <c r="J41" s="9" t="n">
        <v>0.5348</v>
      </c>
    </row>
    <row r="42" customFormat="false" ht="15" hidden="false" customHeight="false" outlineLevel="0" collapsed="false">
      <c r="B42" s="0" t="n">
        <v>720</v>
      </c>
      <c r="C42" s="8" t="n">
        <v>0</v>
      </c>
      <c r="D42" s="8" t="n">
        <v>0</v>
      </c>
      <c r="E42" s="8" t="n">
        <v>720</v>
      </c>
      <c r="F42" s="8" t="n">
        <v>0</v>
      </c>
      <c r="G42" s="8" t="n">
        <v>10</v>
      </c>
      <c r="H42" s="9" t="n">
        <v>1.2904</v>
      </c>
      <c r="I42" s="9" t="n">
        <v>1.2904</v>
      </c>
      <c r="J42" s="9" t="n">
        <v>0.5494</v>
      </c>
    </row>
    <row r="43" customFormat="false" ht="15" hidden="false" customHeight="false" outlineLevel="0" collapsed="false">
      <c r="B43" s="0" t="n">
        <v>750</v>
      </c>
      <c r="C43" s="8" t="n">
        <v>0</v>
      </c>
      <c r="D43" s="8" t="n">
        <v>0</v>
      </c>
      <c r="E43" s="8" t="n">
        <v>750</v>
      </c>
      <c r="F43" s="8" t="n">
        <v>0</v>
      </c>
      <c r="G43" s="8" t="n">
        <v>10</v>
      </c>
      <c r="H43" s="9" t="n">
        <v>1.3442</v>
      </c>
      <c r="I43" s="9" t="n">
        <v>1.3442</v>
      </c>
      <c r="J43" s="9" t="n">
        <v>0.5645</v>
      </c>
    </row>
    <row r="44" customFormat="false" ht="15" hidden="false" customHeight="false" outlineLevel="0" collapsed="false">
      <c r="B44" s="0" t="n">
        <v>780</v>
      </c>
      <c r="C44" s="8" t="n">
        <v>0</v>
      </c>
      <c r="D44" s="8" t="n">
        <v>0</v>
      </c>
      <c r="E44" s="8" t="n">
        <v>780</v>
      </c>
      <c r="F44" s="8" t="n">
        <v>0</v>
      </c>
      <c r="G44" s="8" t="n">
        <v>10</v>
      </c>
      <c r="H44" s="9" t="n">
        <v>1.3979</v>
      </c>
      <c r="I44" s="9" t="n">
        <v>1.3979</v>
      </c>
      <c r="J44" s="9" t="n">
        <v>0.58</v>
      </c>
    </row>
    <row r="45" customFormat="false" ht="15" hidden="false" customHeight="false" outlineLevel="0" collapsed="false">
      <c r="B45" s="0" t="n">
        <v>810</v>
      </c>
      <c r="C45" s="8" t="n">
        <v>0</v>
      </c>
      <c r="D45" s="8" t="n">
        <v>0</v>
      </c>
      <c r="E45" s="8" t="n">
        <v>810</v>
      </c>
      <c r="F45" s="8" t="n">
        <v>0</v>
      </c>
      <c r="G45" s="8" t="n">
        <v>10</v>
      </c>
      <c r="H45" s="9" t="n">
        <v>1.4517</v>
      </c>
      <c r="I45" s="9" t="n">
        <v>1.4517</v>
      </c>
      <c r="J45" s="9" t="n">
        <v>0.596</v>
      </c>
    </row>
    <row r="46" customFormat="false" ht="15" hidden="false" customHeight="false" outlineLevel="0" collapsed="false">
      <c r="B46" s="0" t="n">
        <v>840</v>
      </c>
      <c r="C46" s="8" t="n">
        <v>0</v>
      </c>
      <c r="D46" s="8" t="n">
        <v>0</v>
      </c>
      <c r="E46" s="8" t="n">
        <v>840</v>
      </c>
      <c r="F46" s="8" t="n">
        <v>0</v>
      </c>
      <c r="G46" s="8" t="n">
        <v>10</v>
      </c>
      <c r="H46" s="9" t="n">
        <v>1.5055</v>
      </c>
      <c r="I46" s="9" t="n">
        <v>1.5055</v>
      </c>
      <c r="J46" s="9" t="n">
        <v>0.6123</v>
      </c>
    </row>
    <row r="47" customFormat="false" ht="15" hidden="false" customHeight="false" outlineLevel="0" collapsed="false">
      <c r="B47" s="0" t="n">
        <v>870</v>
      </c>
      <c r="C47" s="8" t="n">
        <v>0</v>
      </c>
      <c r="D47" s="8" t="n">
        <v>0</v>
      </c>
      <c r="E47" s="8" t="n">
        <v>870</v>
      </c>
      <c r="F47" s="8" t="n">
        <v>0</v>
      </c>
      <c r="G47" s="8" t="n">
        <v>10</v>
      </c>
      <c r="H47" s="9" t="n">
        <v>1.5593</v>
      </c>
      <c r="I47" s="9" t="n">
        <v>1.5593</v>
      </c>
      <c r="J47" s="9" t="n">
        <v>0.629</v>
      </c>
    </row>
    <row r="48" customFormat="false" ht="15" hidden="false" customHeight="false" outlineLevel="0" collapsed="false">
      <c r="B48" s="0" t="n">
        <v>900</v>
      </c>
      <c r="C48" s="8" t="n">
        <v>0</v>
      </c>
      <c r="D48" s="8" t="n">
        <v>0</v>
      </c>
      <c r="E48" s="8" t="n">
        <v>900</v>
      </c>
      <c r="F48" s="8" t="n">
        <v>0</v>
      </c>
      <c r="G48" s="8" t="n">
        <v>10</v>
      </c>
      <c r="H48" s="9" t="n">
        <v>1.613</v>
      </c>
      <c r="I48" s="9" t="n">
        <v>1.613</v>
      </c>
      <c r="J48" s="9" t="n">
        <v>0.6462</v>
      </c>
    </row>
    <row r="49" customFormat="false" ht="15" hidden="false" customHeight="false" outlineLevel="0" collapsed="false">
      <c r="B49" s="0" t="n">
        <v>930</v>
      </c>
      <c r="C49" s="8" t="n">
        <v>0</v>
      </c>
      <c r="D49" s="8" t="n">
        <v>0</v>
      </c>
      <c r="E49" s="8" t="n">
        <v>930</v>
      </c>
      <c r="F49" s="8" t="n">
        <v>0</v>
      </c>
      <c r="G49" s="8" t="n">
        <v>10</v>
      </c>
      <c r="H49" s="9" t="n">
        <v>1.6668</v>
      </c>
      <c r="I49" s="9" t="n">
        <v>1.6668</v>
      </c>
      <c r="J49" s="9" t="n">
        <v>0.6637</v>
      </c>
    </row>
    <row r="50" customFormat="false" ht="15" hidden="false" customHeight="false" outlineLevel="0" collapsed="false">
      <c r="B50" s="0" t="n">
        <v>960</v>
      </c>
      <c r="C50" s="8" t="n">
        <v>0</v>
      </c>
      <c r="D50" s="8" t="n">
        <v>0</v>
      </c>
      <c r="E50" s="8" t="n">
        <v>960</v>
      </c>
      <c r="F50" s="8" t="n">
        <v>0</v>
      </c>
      <c r="G50" s="8" t="n">
        <v>10</v>
      </c>
      <c r="H50" s="9" t="n">
        <v>1.7206</v>
      </c>
      <c r="I50" s="9" t="n">
        <v>1.7206</v>
      </c>
      <c r="J50" s="9" t="n">
        <v>0.6816</v>
      </c>
    </row>
    <row r="51" customFormat="false" ht="15" hidden="false" customHeight="false" outlineLevel="0" collapsed="false">
      <c r="B51" s="0" t="n">
        <v>990</v>
      </c>
      <c r="C51" s="8" t="n">
        <v>0</v>
      </c>
      <c r="D51" s="8" t="n">
        <v>0</v>
      </c>
      <c r="E51" s="8" t="n">
        <v>990</v>
      </c>
      <c r="F51" s="8" t="n">
        <v>0</v>
      </c>
      <c r="G51" s="8" t="n">
        <v>10</v>
      </c>
      <c r="H51" s="9" t="n">
        <v>1.7743</v>
      </c>
      <c r="I51" s="9" t="n">
        <v>1.7743</v>
      </c>
      <c r="J51" s="9" t="n">
        <v>0.6999</v>
      </c>
    </row>
    <row r="52" customFormat="false" ht="15" hidden="false" customHeight="false" outlineLevel="0" collapsed="false">
      <c r="B52" s="0" t="n">
        <v>1020</v>
      </c>
      <c r="C52" s="8" t="n">
        <v>1.33</v>
      </c>
      <c r="D52" s="8" t="n">
        <v>175</v>
      </c>
      <c r="E52" s="8" t="n">
        <v>1020</v>
      </c>
      <c r="F52" s="8" t="n">
        <v>-0.35</v>
      </c>
      <c r="G52" s="8" t="n">
        <v>10.03</v>
      </c>
      <c r="H52" s="9" t="n">
        <v>1.8249</v>
      </c>
      <c r="I52" s="9" t="n">
        <v>1.8253</v>
      </c>
      <c r="J52" s="9" t="n">
        <v>0.7197</v>
      </c>
    </row>
    <row r="53" customFormat="false" ht="15" hidden="false" customHeight="false" outlineLevel="0" collapsed="false">
      <c r="B53" s="0" t="n">
        <v>1050</v>
      </c>
      <c r="C53" s="8" t="n">
        <v>3.33</v>
      </c>
      <c r="D53" s="8" t="n">
        <v>175</v>
      </c>
      <c r="E53" s="8" t="n">
        <v>1049.97</v>
      </c>
      <c r="F53" s="8" t="n">
        <v>-1.56</v>
      </c>
      <c r="G53" s="8" t="n">
        <v>10.14</v>
      </c>
      <c r="H53" s="9" t="n">
        <v>1.8712</v>
      </c>
      <c r="I53" s="9" t="n">
        <v>1.8735</v>
      </c>
      <c r="J53" s="9" t="n">
        <v>0.7444</v>
      </c>
    </row>
    <row r="54" customFormat="false" ht="15" hidden="false" customHeight="false" outlineLevel="0" collapsed="false">
      <c r="B54" s="0" t="n">
        <v>1080</v>
      </c>
      <c r="C54" s="8" t="n">
        <v>5.33</v>
      </c>
      <c r="D54" s="8" t="n">
        <v>175</v>
      </c>
      <c r="E54" s="8" t="n">
        <v>1079.88</v>
      </c>
      <c r="F54" s="8" t="n">
        <v>-3.82</v>
      </c>
      <c r="G54" s="8" t="n">
        <v>10.33</v>
      </c>
      <c r="H54" s="9" t="n">
        <v>1.9156</v>
      </c>
      <c r="I54" s="9" t="n">
        <v>1.922</v>
      </c>
      <c r="J54" s="9" t="n">
        <v>0.7741</v>
      </c>
    </row>
    <row r="55" customFormat="false" ht="15" hidden="false" customHeight="false" outlineLevel="0" collapsed="false">
      <c r="B55" s="0" t="n">
        <v>1110</v>
      </c>
      <c r="C55" s="8" t="n">
        <v>7.33</v>
      </c>
      <c r="D55" s="8" t="n">
        <v>175</v>
      </c>
      <c r="E55" s="8" t="n">
        <v>1109.7</v>
      </c>
      <c r="F55" s="8" t="n">
        <v>-7.11</v>
      </c>
      <c r="G55" s="8" t="n">
        <v>10.62</v>
      </c>
      <c r="H55" s="9" t="n">
        <v>1.9582</v>
      </c>
      <c r="I55" s="9" t="n">
        <v>1.971</v>
      </c>
      <c r="J55" s="9" t="n">
        <v>0.8087</v>
      </c>
    </row>
    <row r="56" customFormat="false" ht="15" hidden="false" customHeight="false" outlineLevel="0" collapsed="false">
      <c r="B56" s="0" t="n">
        <v>1140</v>
      </c>
      <c r="C56" s="8" t="n">
        <v>9.33</v>
      </c>
      <c r="D56" s="8" t="n">
        <v>175</v>
      </c>
      <c r="E56" s="8" t="n">
        <v>1139.38</v>
      </c>
      <c r="F56" s="8" t="n">
        <v>-11.44</v>
      </c>
      <c r="G56" s="8" t="n">
        <v>11</v>
      </c>
      <c r="H56" s="9" t="n">
        <v>1.9989</v>
      </c>
      <c r="I56" s="9" t="n">
        <v>2.0207</v>
      </c>
      <c r="J56" s="9" t="n">
        <v>0.8477</v>
      </c>
    </row>
    <row r="57" customFormat="false" ht="15" hidden="false" customHeight="false" outlineLevel="0" collapsed="false">
      <c r="B57" s="0" t="n">
        <v>1170</v>
      </c>
      <c r="C57" s="8" t="n">
        <v>11.33</v>
      </c>
      <c r="D57" s="8" t="n">
        <v>175</v>
      </c>
      <c r="E57" s="8" t="n">
        <v>1168.89</v>
      </c>
      <c r="F57" s="8" t="n">
        <v>-16.8</v>
      </c>
      <c r="G57" s="8" t="n">
        <v>11.47</v>
      </c>
      <c r="H57" s="9" t="n">
        <v>2.0376</v>
      </c>
      <c r="I57" s="9" t="n">
        <v>2.0718</v>
      </c>
      <c r="J57" s="9" t="n">
        <v>0.8909</v>
      </c>
    </row>
    <row r="58" customFormat="false" ht="15" hidden="false" customHeight="false" outlineLevel="0" collapsed="false">
      <c r="B58" s="0" t="n">
        <v>1200</v>
      </c>
      <c r="C58" s="8" t="n">
        <v>13.33</v>
      </c>
      <c r="D58" s="8" t="n">
        <v>175</v>
      </c>
      <c r="E58" s="8" t="n">
        <v>1198.2</v>
      </c>
      <c r="F58" s="8" t="n">
        <v>-23.18</v>
      </c>
      <c r="G58" s="8" t="n">
        <v>12.03</v>
      </c>
      <c r="H58" s="9" t="n">
        <v>2.0744</v>
      </c>
      <c r="I58" s="9" t="n">
        <v>2.1248</v>
      </c>
      <c r="J58" s="9" t="n">
        <v>0.9378</v>
      </c>
    </row>
    <row r="59" customFormat="false" ht="15" hidden="false" customHeight="false" outlineLevel="0" collapsed="false">
      <c r="B59" s="0" t="n">
        <v>1230</v>
      </c>
      <c r="C59" s="8" t="n">
        <v>15.33</v>
      </c>
      <c r="D59" s="8" t="n">
        <v>175</v>
      </c>
      <c r="E59" s="8" t="n">
        <v>1227.27</v>
      </c>
      <c r="F59" s="8" t="n">
        <v>-30.58</v>
      </c>
      <c r="G59" s="8" t="n">
        <v>12.68</v>
      </c>
      <c r="H59" s="9" t="n">
        <v>2.1093</v>
      </c>
      <c r="I59" s="9" t="n">
        <v>2.1802</v>
      </c>
      <c r="J59" s="9" t="n">
        <v>0.9882</v>
      </c>
    </row>
    <row r="60" customFormat="false" ht="15" hidden="false" customHeight="false" outlineLevel="0" collapsed="false">
      <c r="B60" s="0" t="n">
        <v>1260</v>
      </c>
      <c r="C60" s="8" t="n">
        <v>17.33</v>
      </c>
      <c r="D60" s="8" t="n">
        <v>175</v>
      </c>
      <c r="E60" s="8" t="n">
        <v>1256.05</v>
      </c>
      <c r="F60" s="8" t="n">
        <v>-38.98</v>
      </c>
      <c r="G60" s="8" t="n">
        <v>13.41</v>
      </c>
      <c r="H60" s="9" t="n">
        <v>2.1424</v>
      </c>
      <c r="I60" s="9" t="n">
        <v>2.2387</v>
      </c>
      <c r="J60" s="9" t="n">
        <v>1.0415</v>
      </c>
    </row>
    <row r="61" customFormat="false" ht="15" hidden="false" customHeight="false" outlineLevel="0" collapsed="false">
      <c r="B61" s="0" t="n">
        <v>1290</v>
      </c>
      <c r="C61" s="8" t="n">
        <v>19.33</v>
      </c>
      <c r="D61" s="8" t="n">
        <v>175</v>
      </c>
      <c r="E61" s="8" t="n">
        <v>1284.53</v>
      </c>
      <c r="F61" s="8" t="n">
        <v>-48.38</v>
      </c>
      <c r="G61" s="8" t="n">
        <v>14.23</v>
      </c>
      <c r="H61" s="9" t="n">
        <v>2.1736</v>
      </c>
      <c r="I61" s="9" t="n">
        <v>2.3009</v>
      </c>
      <c r="J61" s="9" t="n">
        <v>1.0976</v>
      </c>
    </row>
    <row r="62" customFormat="false" ht="15" hidden="false" customHeight="false" outlineLevel="0" collapsed="false">
      <c r="B62" s="0" t="n">
        <v>1320</v>
      </c>
      <c r="C62" s="8" t="n">
        <v>21.33</v>
      </c>
      <c r="D62" s="8" t="n">
        <v>175</v>
      </c>
      <c r="E62" s="8" t="n">
        <v>1312.66</v>
      </c>
      <c r="F62" s="8" t="n">
        <v>-58.76</v>
      </c>
      <c r="G62" s="8" t="n">
        <v>15.14</v>
      </c>
      <c r="H62" s="9" t="n">
        <v>2.2031</v>
      </c>
      <c r="I62" s="9" t="n">
        <v>2.3677</v>
      </c>
      <c r="J62" s="9" t="n">
        <v>1.1561</v>
      </c>
    </row>
    <row r="63" customFormat="false" ht="15" hidden="false" customHeight="false" outlineLevel="0" collapsed="false">
      <c r="B63" s="0" t="n">
        <v>1350</v>
      </c>
      <c r="C63" s="8" t="n">
        <v>23.33</v>
      </c>
      <c r="D63" s="8" t="n">
        <v>175</v>
      </c>
      <c r="E63" s="8" t="n">
        <v>1340.41</v>
      </c>
      <c r="F63" s="8" t="n">
        <v>-70.12</v>
      </c>
      <c r="G63" s="8" t="n">
        <v>16.13</v>
      </c>
      <c r="H63" s="9" t="n">
        <v>2.2309</v>
      </c>
      <c r="I63" s="9" t="n">
        <v>2.4395</v>
      </c>
      <c r="J63" s="9" t="n">
        <v>1.2167</v>
      </c>
    </row>
    <row r="64" customFormat="false" ht="15" hidden="false" customHeight="false" outlineLevel="0" collapsed="false">
      <c r="B64" s="0" t="n">
        <v>1380</v>
      </c>
      <c r="C64" s="8" t="n">
        <v>25.33</v>
      </c>
      <c r="D64" s="8" t="n">
        <v>175</v>
      </c>
      <c r="E64" s="8" t="n">
        <v>1367.74</v>
      </c>
      <c r="F64" s="8" t="n">
        <v>-82.43</v>
      </c>
      <c r="G64" s="8" t="n">
        <v>17.21</v>
      </c>
      <c r="H64" s="9" t="n">
        <v>2.2572</v>
      </c>
      <c r="I64" s="9" t="n">
        <v>2.5172</v>
      </c>
      <c r="J64" s="9" t="n">
        <v>1.2792</v>
      </c>
    </row>
    <row r="65" customFormat="false" ht="15" hidden="false" customHeight="false" outlineLevel="0" collapsed="false">
      <c r="B65" s="0" t="n">
        <v>1410</v>
      </c>
      <c r="C65" s="8" t="n">
        <v>27.33</v>
      </c>
      <c r="D65" s="8" t="n">
        <v>175</v>
      </c>
      <c r="E65" s="8" t="n">
        <v>1394.63</v>
      </c>
      <c r="F65" s="8" t="n">
        <v>-95.68</v>
      </c>
      <c r="G65" s="8" t="n">
        <v>18.37</v>
      </c>
      <c r="H65" s="9" t="n">
        <v>2.2821</v>
      </c>
      <c r="I65" s="9" t="n">
        <v>2.6012</v>
      </c>
      <c r="J65" s="9" t="n">
        <v>1.3433</v>
      </c>
    </row>
    <row r="66" customFormat="false" ht="15" hidden="false" customHeight="false" outlineLevel="0" collapsed="false">
      <c r="B66" s="0" t="n">
        <v>1440</v>
      </c>
      <c r="C66" s="8" t="n">
        <v>29.33</v>
      </c>
      <c r="D66" s="8" t="n">
        <v>175</v>
      </c>
      <c r="E66" s="8" t="n">
        <v>1421.03</v>
      </c>
      <c r="F66" s="8" t="n">
        <v>-109.87</v>
      </c>
      <c r="G66" s="8" t="n">
        <v>19.61</v>
      </c>
      <c r="H66" s="9" t="n">
        <v>2.3056</v>
      </c>
      <c r="I66" s="9" t="n">
        <v>2.6921</v>
      </c>
      <c r="J66" s="9" t="n">
        <v>1.4088</v>
      </c>
    </row>
    <row r="67" customFormat="false" ht="15" hidden="false" customHeight="false" outlineLevel="0" collapsed="false">
      <c r="B67" s="0" t="n">
        <v>1470</v>
      </c>
      <c r="C67" s="8" t="n">
        <v>31.33</v>
      </c>
      <c r="D67" s="8" t="n">
        <v>175</v>
      </c>
      <c r="E67" s="8" t="n">
        <v>1446.93</v>
      </c>
      <c r="F67" s="8" t="n">
        <v>-124.96</v>
      </c>
      <c r="G67" s="8" t="n">
        <v>20.93</v>
      </c>
      <c r="H67" s="9" t="n">
        <v>2.3279</v>
      </c>
      <c r="I67" s="9" t="n">
        <v>2.7905</v>
      </c>
      <c r="J67" s="9" t="n">
        <v>1.4756</v>
      </c>
    </row>
    <row r="68" customFormat="false" ht="15" hidden="false" customHeight="false" outlineLevel="0" collapsed="false">
      <c r="B68" s="0" t="n">
        <v>1500</v>
      </c>
      <c r="C68" s="8" t="n">
        <v>33.33</v>
      </c>
      <c r="D68" s="8" t="n">
        <v>175</v>
      </c>
      <c r="E68" s="8" t="n">
        <v>1472.28</v>
      </c>
      <c r="F68" s="8" t="n">
        <v>-140.94</v>
      </c>
      <c r="G68" s="8" t="n">
        <v>22.33</v>
      </c>
      <c r="H68" s="9" t="n">
        <v>2.3492</v>
      </c>
      <c r="I68" s="9" t="n">
        <v>2.8968</v>
      </c>
      <c r="J68" s="9" t="n">
        <v>1.5434</v>
      </c>
    </row>
    <row r="69" customFormat="false" ht="15" hidden="false" customHeight="false" outlineLevel="0" collapsed="false">
      <c r="B69" s="0" t="n">
        <v>1530</v>
      </c>
      <c r="C69" s="8" t="n">
        <v>35.33</v>
      </c>
      <c r="D69" s="8" t="n">
        <v>175</v>
      </c>
      <c r="E69" s="8" t="n">
        <v>1497.05</v>
      </c>
      <c r="F69" s="8" t="n">
        <v>-157.79</v>
      </c>
      <c r="G69" s="8" t="n">
        <v>23.81</v>
      </c>
      <c r="H69" s="9" t="n">
        <v>2.3696</v>
      </c>
      <c r="I69" s="9" t="n">
        <v>3.0112</v>
      </c>
      <c r="J69" s="9" t="n">
        <v>1.612</v>
      </c>
    </row>
    <row r="70" customFormat="false" ht="15" hidden="false" customHeight="false" outlineLevel="0" collapsed="false">
      <c r="B70" s="0" t="n">
        <v>1560</v>
      </c>
      <c r="C70" s="8" t="n">
        <v>37.33</v>
      </c>
      <c r="D70" s="8" t="n">
        <v>175</v>
      </c>
      <c r="E70" s="8" t="n">
        <v>1521.22</v>
      </c>
      <c r="F70" s="8" t="n">
        <v>-175.5</v>
      </c>
      <c r="G70" s="8" t="n">
        <v>25.35</v>
      </c>
      <c r="H70" s="9" t="n">
        <v>2.3893</v>
      </c>
      <c r="I70" s="9" t="n">
        <v>3.134</v>
      </c>
      <c r="J70" s="9" t="n">
        <v>1.6814</v>
      </c>
    </row>
    <row r="71" customFormat="false" ht="15" hidden="false" customHeight="false" outlineLevel="0" collapsed="false">
      <c r="B71" s="0" t="n">
        <v>1590</v>
      </c>
      <c r="C71" s="8" t="n">
        <v>39.33</v>
      </c>
      <c r="D71" s="8" t="n">
        <v>175</v>
      </c>
      <c r="E71" s="8" t="n">
        <v>1544.75</v>
      </c>
      <c r="F71" s="8" t="n">
        <v>-194.03</v>
      </c>
      <c r="G71" s="8" t="n">
        <v>26.98</v>
      </c>
      <c r="H71" s="9" t="n">
        <v>2.4084</v>
      </c>
      <c r="I71" s="9" t="n">
        <v>3.2654</v>
      </c>
      <c r="J71" s="9" t="n">
        <v>1.7513</v>
      </c>
    </row>
    <row r="72" customFormat="false" ht="15" hidden="false" customHeight="false" outlineLevel="0" collapsed="false">
      <c r="B72" s="0" t="n">
        <v>1620</v>
      </c>
      <c r="C72" s="8" t="n">
        <v>41.33</v>
      </c>
      <c r="D72" s="8" t="n">
        <v>175</v>
      </c>
      <c r="E72" s="8" t="n">
        <v>1567.62</v>
      </c>
      <c r="F72" s="8" t="n">
        <v>-213.37</v>
      </c>
      <c r="G72" s="8" t="n">
        <v>28.67</v>
      </c>
      <c r="H72" s="9" t="n">
        <v>2.427</v>
      </c>
      <c r="I72" s="9" t="n">
        <v>3.4054</v>
      </c>
      <c r="J72" s="9" t="n">
        <v>1.8218</v>
      </c>
    </row>
    <row r="73" customFormat="false" ht="15" hidden="false" customHeight="false" outlineLevel="0" collapsed="false">
      <c r="B73" s="0" t="n">
        <v>1650</v>
      </c>
      <c r="C73" s="8" t="n">
        <v>43.33</v>
      </c>
      <c r="D73" s="8" t="n">
        <v>175</v>
      </c>
      <c r="E73" s="8" t="n">
        <v>1589.79</v>
      </c>
      <c r="F73" s="8" t="n">
        <v>-233.5</v>
      </c>
      <c r="G73" s="8" t="n">
        <v>30.43</v>
      </c>
      <c r="H73" s="9" t="n">
        <v>2.4454</v>
      </c>
      <c r="I73" s="9" t="n">
        <v>3.5542</v>
      </c>
      <c r="J73" s="9" t="n">
        <v>1.8925</v>
      </c>
    </row>
    <row r="74" customFormat="false" ht="15" hidden="false" customHeight="false" outlineLevel="0" collapsed="false">
      <c r="B74" s="0" t="n">
        <v>1680</v>
      </c>
      <c r="C74" s="8" t="n">
        <v>45.31</v>
      </c>
      <c r="D74" s="8" t="n">
        <v>175.18</v>
      </c>
      <c r="E74" s="8" t="n">
        <v>1611.26</v>
      </c>
      <c r="F74" s="8" t="n">
        <v>-254.38</v>
      </c>
      <c r="G74" s="8" t="n">
        <v>32.22</v>
      </c>
      <c r="H74" s="9" t="n">
        <v>2.4642</v>
      </c>
      <c r="I74" s="9" t="n">
        <v>3.7115</v>
      </c>
      <c r="J74" s="9" t="n">
        <v>1.9629</v>
      </c>
    </row>
    <row r="75" customFormat="false" ht="15" hidden="false" customHeight="false" outlineLevel="0" collapsed="false">
      <c r="B75" s="0" t="n">
        <v>1710</v>
      </c>
      <c r="C75" s="8" t="n">
        <v>47.16</v>
      </c>
      <c r="D75" s="8" t="n">
        <v>176.22</v>
      </c>
      <c r="E75" s="8" t="n">
        <v>1632.01</v>
      </c>
      <c r="F75" s="8" t="n">
        <v>-275.98</v>
      </c>
      <c r="G75" s="8" t="n">
        <v>33.84</v>
      </c>
      <c r="H75" s="9" t="n">
        <v>2.4864</v>
      </c>
      <c r="I75" s="9" t="n">
        <v>3.8766</v>
      </c>
      <c r="J75" s="9" t="n">
        <v>2.0302</v>
      </c>
    </row>
    <row r="76" customFormat="false" ht="15" hidden="false" customHeight="false" outlineLevel="0" collapsed="false">
      <c r="B76" s="0" t="n">
        <v>1740</v>
      </c>
      <c r="C76" s="8" t="n">
        <v>49.02</v>
      </c>
      <c r="D76" s="8" t="n">
        <v>177.21</v>
      </c>
      <c r="E76" s="8" t="n">
        <v>1652.05</v>
      </c>
      <c r="F76" s="8" t="n">
        <v>-298.27</v>
      </c>
      <c r="G76" s="8" t="n">
        <v>35.12</v>
      </c>
      <c r="H76" s="9" t="n">
        <v>2.509</v>
      </c>
      <c r="I76" s="9" t="n">
        <v>4.0491</v>
      </c>
      <c r="J76" s="9" t="n">
        <v>2.0985</v>
      </c>
    </row>
    <row r="77" customFormat="false" ht="15" hidden="false" customHeight="false" outlineLevel="0" collapsed="false">
      <c r="B77" s="0" t="n">
        <v>1770</v>
      </c>
      <c r="C77" s="8" t="n">
        <v>50.89</v>
      </c>
      <c r="D77" s="8" t="n">
        <v>178.13</v>
      </c>
      <c r="E77" s="8" t="n">
        <v>1671.35</v>
      </c>
      <c r="F77" s="8" t="n">
        <v>-321.21</v>
      </c>
      <c r="G77" s="8" t="n">
        <v>36.05</v>
      </c>
      <c r="H77" s="9" t="n">
        <v>2.532</v>
      </c>
      <c r="I77" s="9" t="n">
        <v>4.2287</v>
      </c>
      <c r="J77" s="9" t="n">
        <v>2.1679</v>
      </c>
    </row>
    <row r="78" customFormat="false" ht="15" hidden="false" customHeight="false" outlineLevel="0" collapsed="false">
      <c r="B78" s="0" t="n">
        <v>1800</v>
      </c>
      <c r="C78" s="8" t="n">
        <v>52.77</v>
      </c>
      <c r="D78" s="8" t="n">
        <v>179.02</v>
      </c>
      <c r="E78" s="8" t="n">
        <v>1689.89</v>
      </c>
      <c r="F78" s="8" t="n">
        <v>-344.79</v>
      </c>
      <c r="G78" s="8" t="n">
        <v>36.63</v>
      </c>
      <c r="H78" s="9" t="n">
        <v>2.5555</v>
      </c>
      <c r="I78" s="9" t="n">
        <v>4.4151</v>
      </c>
      <c r="J78" s="9" t="n">
        <v>2.2384</v>
      </c>
    </row>
    <row r="79" customFormat="false" ht="15" hidden="false" customHeight="false" outlineLevel="0" collapsed="false">
      <c r="B79" s="0" t="n">
        <v>1830</v>
      </c>
      <c r="C79" s="8" t="n">
        <v>54.65</v>
      </c>
      <c r="D79" s="8" t="n">
        <v>179.85</v>
      </c>
      <c r="E79" s="8" t="n">
        <v>1707.64</v>
      </c>
      <c r="F79" s="8" t="n">
        <v>-368.97</v>
      </c>
      <c r="G79" s="8" t="n">
        <v>36.87</v>
      </c>
      <c r="H79" s="9" t="n">
        <v>2.5798</v>
      </c>
      <c r="I79" s="9" t="n">
        <v>4.6081</v>
      </c>
      <c r="J79" s="9" t="n">
        <v>2.3096</v>
      </c>
    </row>
    <row r="80" customFormat="false" ht="15" hidden="false" customHeight="false" outlineLevel="0" collapsed="false">
      <c r="B80" s="0" t="n">
        <v>1860</v>
      </c>
      <c r="C80" s="8" t="n">
        <v>56.54</v>
      </c>
      <c r="D80" s="8" t="n">
        <v>180.65</v>
      </c>
      <c r="E80" s="8" t="n">
        <v>1724.59</v>
      </c>
      <c r="F80" s="8" t="n">
        <v>-393.72</v>
      </c>
      <c r="G80" s="8" t="n">
        <v>36.76</v>
      </c>
      <c r="H80" s="9" t="n">
        <v>2.6045</v>
      </c>
      <c r="I80" s="9" t="n">
        <v>4.8074</v>
      </c>
      <c r="J80" s="9" t="n">
        <v>2.3819</v>
      </c>
    </row>
    <row r="81" customFormat="false" ht="15" hidden="false" customHeight="false" outlineLevel="0" collapsed="false">
      <c r="B81" s="0" t="n">
        <v>1890</v>
      </c>
      <c r="C81" s="8" t="n">
        <v>58.43</v>
      </c>
      <c r="D81" s="8" t="n">
        <v>181.42</v>
      </c>
      <c r="E81" s="8" t="n">
        <v>1740.72</v>
      </c>
      <c r="F81" s="8" t="n">
        <v>-419.01</v>
      </c>
      <c r="G81" s="8" t="n">
        <v>36.3</v>
      </c>
      <c r="H81" s="9" t="n">
        <v>2.6301</v>
      </c>
      <c r="I81" s="9" t="n">
        <v>5.0127</v>
      </c>
      <c r="J81" s="9" t="n">
        <v>2.455</v>
      </c>
    </row>
    <row r="82" customFormat="false" ht="15" hidden="false" customHeight="false" outlineLevel="0" collapsed="false">
      <c r="B82" s="0" t="n">
        <v>1920</v>
      </c>
      <c r="C82" s="8" t="n">
        <v>60.33</v>
      </c>
      <c r="D82" s="8" t="n">
        <v>182.15</v>
      </c>
      <c r="E82" s="8" t="n">
        <v>1756</v>
      </c>
      <c r="F82" s="8" t="n">
        <v>-444.81</v>
      </c>
      <c r="G82" s="8" t="n">
        <v>35.5</v>
      </c>
      <c r="H82" s="9" t="n">
        <v>2.6562</v>
      </c>
      <c r="I82" s="9" t="n">
        <v>5.2238</v>
      </c>
      <c r="J82" s="9" t="n">
        <v>2.5291</v>
      </c>
    </row>
    <row r="83" customFormat="false" ht="15" hidden="false" customHeight="false" outlineLevel="0" collapsed="false">
      <c r="B83" s="0" t="n">
        <v>1950</v>
      </c>
      <c r="C83" s="8" t="n">
        <v>62.23</v>
      </c>
      <c r="D83" s="8" t="n">
        <v>182.86</v>
      </c>
      <c r="E83" s="8" t="n">
        <v>1770.41</v>
      </c>
      <c r="F83" s="8" t="n">
        <v>-471.1</v>
      </c>
      <c r="G83" s="8" t="n">
        <v>34.35</v>
      </c>
      <c r="H83" s="9" t="n">
        <v>2.6831</v>
      </c>
      <c r="I83" s="9" t="n">
        <v>5.4403</v>
      </c>
      <c r="J83" s="9" t="n">
        <v>2.6039</v>
      </c>
    </row>
    <row r="84" customFormat="false" ht="15" hidden="false" customHeight="false" outlineLevel="0" collapsed="false">
      <c r="B84" s="0" t="n">
        <v>1980</v>
      </c>
      <c r="C84" s="8" t="n">
        <v>64.14</v>
      </c>
      <c r="D84" s="8" t="n">
        <v>183.54</v>
      </c>
      <c r="E84" s="8" t="n">
        <v>1783.94</v>
      </c>
      <c r="F84" s="8" t="n">
        <v>-497.83</v>
      </c>
      <c r="G84" s="8" t="n">
        <v>32.85</v>
      </c>
      <c r="H84" s="9" t="n">
        <v>2.7105</v>
      </c>
      <c r="I84" s="9" t="n">
        <v>5.662</v>
      </c>
      <c r="J84" s="9" t="n">
        <v>2.6797</v>
      </c>
    </row>
    <row r="85" customFormat="false" ht="15" hidden="false" customHeight="false" outlineLevel="0" collapsed="false">
      <c r="B85" s="0" t="n">
        <v>2010</v>
      </c>
      <c r="C85" s="8" t="n">
        <v>66.04</v>
      </c>
      <c r="D85" s="8" t="n">
        <v>184.2</v>
      </c>
      <c r="E85" s="8" t="n">
        <v>1796.58</v>
      </c>
      <c r="F85" s="8" t="n">
        <v>-524.97</v>
      </c>
      <c r="G85" s="8" t="n">
        <v>31.01</v>
      </c>
      <c r="H85" s="9" t="n">
        <v>2.7391</v>
      </c>
      <c r="I85" s="9" t="n">
        <v>5.8886</v>
      </c>
      <c r="J85" s="9" t="n">
        <v>2.7559</v>
      </c>
    </row>
    <row r="86" customFormat="false" ht="15" hidden="false" customHeight="false" outlineLevel="0" collapsed="false">
      <c r="B86" s="0" t="n">
        <v>2040</v>
      </c>
      <c r="C86" s="8" t="n">
        <v>67.95</v>
      </c>
      <c r="D86" s="8" t="n">
        <v>184.85</v>
      </c>
      <c r="E86" s="8" t="n">
        <v>1808.3</v>
      </c>
      <c r="F86" s="8" t="n">
        <v>-552.5</v>
      </c>
      <c r="G86" s="8" t="n">
        <v>28.83</v>
      </c>
      <c r="H86" s="9" t="n">
        <v>2.7682</v>
      </c>
      <c r="I86" s="9" t="n">
        <v>6.1195</v>
      </c>
      <c r="J86" s="9" t="n">
        <v>2.8334</v>
      </c>
    </row>
    <row r="87" customFormat="false" ht="15" hidden="false" customHeight="false" outlineLevel="0" collapsed="false">
      <c r="B87" s="0" t="n">
        <v>2070</v>
      </c>
      <c r="C87" s="8" t="n">
        <v>69.87</v>
      </c>
      <c r="D87" s="8" t="n">
        <v>185.47</v>
      </c>
      <c r="E87" s="8" t="n">
        <v>1819.1</v>
      </c>
      <c r="F87" s="8" t="n">
        <v>-580.38</v>
      </c>
      <c r="G87" s="8" t="n">
        <v>26.31</v>
      </c>
      <c r="H87" s="9" t="n">
        <v>2.7979</v>
      </c>
      <c r="I87" s="9" t="n">
        <v>6.3548</v>
      </c>
      <c r="J87" s="9" t="n">
        <v>2.9116</v>
      </c>
    </row>
    <row r="88" customFormat="false" ht="15" hidden="false" customHeight="false" outlineLevel="0" collapsed="false">
      <c r="B88" s="0" t="n">
        <v>2100</v>
      </c>
      <c r="C88" s="8" t="n">
        <v>71.78</v>
      </c>
      <c r="D88" s="8" t="n">
        <v>186.08</v>
      </c>
      <c r="E88" s="8" t="n">
        <v>1828.95</v>
      </c>
      <c r="F88" s="8" t="n">
        <v>-608.57</v>
      </c>
      <c r="G88" s="8" t="n">
        <v>23.46</v>
      </c>
      <c r="H88" s="9" t="n">
        <v>2.8287</v>
      </c>
      <c r="I88" s="9" t="n">
        <v>6.594</v>
      </c>
      <c r="J88" s="9" t="n">
        <v>2.9902</v>
      </c>
    </row>
    <row r="89" customFormat="false" ht="15" hidden="false" customHeight="false" outlineLevel="0" collapsed="false">
      <c r="B89" s="0" t="n">
        <v>2130</v>
      </c>
      <c r="C89" s="8" t="n">
        <v>73.7</v>
      </c>
      <c r="D89" s="8" t="n">
        <v>186.68</v>
      </c>
      <c r="E89" s="8" t="n">
        <v>1837.85</v>
      </c>
      <c r="F89" s="8" t="n">
        <v>-637.04</v>
      </c>
      <c r="G89" s="8" t="n">
        <v>20.28</v>
      </c>
      <c r="H89" s="9" t="n">
        <v>2.8601</v>
      </c>
      <c r="I89" s="9" t="n">
        <v>6.8366</v>
      </c>
      <c r="J89" s="9" t="n">
        <v>3.07</v>
      </c>
    </row>
    <row r="90" customFormat="false" ht="15" hidden="false" customHeight="false" outlineLevel="0" collapsed="false">
      <c r="B90" s="0" t="n">
        <v>2160</v>
      </c>
      <c r="C90" s="8" t="n">
        <v>75.62</v>
      </c>
      <c r="D90" s="8" t="n">
        <v>187.26</v>
      </c>
      <c r="E90" s="8" t="n">
        <v>1845.79</v>
      </c>
      <c r="F90" s="8" t="n">
        <v>-665.75</v>
      </c>
      <c r="G90" s="8" t="n">
        <v>16.77</v>
      </c>
      <c r="H90" s="9" t="n">
        <v>2.8923</v>
      </c>
      <c r="I90" s="9" t="n">
        <v>7.0826</v>
      </c>
      <c r="J90" s="9" t="n">
        <v>3.1502</v>
      </c>
    </row>
    <row r="91" customFormat="false" ht="15" hidden="false" customHeight="false" outlineLevel="0" collapsed="false">
      <c r="B91" s="0" t="n">
        <v>2190</v>
      </c>
      <c r="C91" s="8" t="n">
        <v>77.54</v>
      </c>
      <c r="D91" s="8" t="n">
        <v>187.84</v>
      </c>
      <c r="E91" s="8" t="n">
        <v>1852.75</v>
      </c>
      <c r="F91" s="8" t="n">
        <v>-694.68</v>
      </c>
      <c r="G91" s="8" t="n">
        <v>12.93</v>
      </c>
      <c r="H91" s="9" t="n">
        <v>2.9254</v>
      </c>
      <c r="I91" s="9" t="n">
        <v>7.3313</v>
      </c>
      <c r="J91" s="9" t="n">
        <v>3.2314</v>
      </c>
    </row>
    <row r="92" customFormat="false" ht="15" hidden="false" customHeight="false" outlineLevel="0" collapsed="false">
      <c r="B92" s="0" t="n">
        <v>2220</v>
      </c>
      <c r="C92" s="8" t="n">
        <v>79.46</v>
      </c>
      <c r="D92" s="8" t="n">
        <v>188.4</v>
      </c>
      <c r="E92" s="8" t="n">
        <v>1858.73</v>
      </c>
      <c r="F92" s="8" t="n">
        <v>-723.78</v>
      </c>
      <c r="G92" s="8" t="n">
        <v>8.78</v>
      </c>
      <c r="H92" s="9" t="n">
        <v>2.9593</v>
      </c>
      <c r="I92" s="9" t="n">
        <v>7.5827</v>
      </c>
      <c r="J92" s="9" t="n">
        <v>3.3128</v>
      </c>
    </row>
    <row r="93" customFormat="false" ht="15" hidden="false" customHeight="false" outlineLevel="0" collapsed="false">
      <c r="B93" s="0" t="n">
        <v>2250</v>
      </c>
      <c r="C93" s="8" t="n">
        <v>81.38</v>
      </c>
      <c r="D93" s="8" t="n">
        <v>188.96</v>
      </c>
      <c r="E93" s="8" t="n">
        <v>1863.72</v>
      </c>
      <c r="F93" s="8" t="n">
        <v>-753.02</v>
      </c>
      <c r="G93" s="8" t="n">
        <v>4.31</v>
      </c>
      <c r="H93" s="9" t="n">
        <v>2.9942</v>
      </c>
      <c r="I93" s="9" t="n">
        <v>7.8362</v>
      </c>
      <c r="J93" s="9" t="n">
        <v>3.3951</v>
      </c>
    </row>
    <row r="94" customFormat="false" ht="15" hidden="false" customHeight="false" outlineLevel="0" collapsed="false">
      <c r="B94" s="0" t="n">
        <v>2280</v>
      </c>
      <c r="C94" s="8" t="n">
        <v>83.31</v>
      </c>
      <c r="D94" s="8" t="n">
        <v>189.52</v>
      </c>
      <c r="E94" s="8" t="n">
        <v>1867.72</v>
      </c>
      <c r="F94" s="8" t="n">
        <v>-782.37</v>
      </c>
      <c r="G94" s="8" t="n">
        <v>-0.46</v>
      </c>
      <c r="H94" s="9" t="n">
        <v>3.0297</v>
      </c>
      <c r="I94" s="9" t="n">
        <v>8.0914</v>
      </c>
      <c r="J94" s="9" t="n">
        <v>3.4785</v>
      </c>
    </row>
    <row r="95" customFormat="false" ht="15" hidden="false" customHeight="false" outlineLevel="0" collapsed="false">
      <c r="B95" s="0" t="n">
        <v>2310</v>
      </c>
      <c r="C95" s="8" t="n">
        <v>85</v>
      </c>
      <c r="D95" s="8" t="n">
        <v>190</v>
      </c>
      <c r="E95" s="8" t="n">
        <v>1870.78</v>
      </c>
      <c r="F95" s="8" t="n">
        <v>-811.78</v>
      </c>
      <c r="G95" s="8" t="n">
        <v>-5.52</v>
      </c>
      <c r="H95" s="9" t="n">
        <v>3.0741</v>
      </c>
      <c r="I95" s="9" t="n">
        <v>8.3495</v>
      </c>
      <c r="J95" s="9" t="n">
        <v>3.5525</v>
      </c>
    </row>
    <row r="96" customFormat="false" ht="15" hidden="false" customHeight="false" outlineLevel="0" collapsed="false">
      <c r="B96" s="0" t="n">
        <v>2340</v>
      </c>
      <c r="C96" s="8" t="n">
        <v>85</v>
      </c>
      <c r="D96" s="8" t="n">
        <v>190</v>
      </c>
      <c r="E96" s="8" t="n">
        <v>1873.39</v>
      </c>
      <c r="F96" s="8" t="n">
        <v>-841.21</v>
      </c>
      <c r="G96" s="8" t="n">
        <v>-10.71</v>
      </c>
      <c r="H96" s="9" t="n">
        <v>3.1755</v>
      </c>
      <c r="I96" s="9" t="n">
        <v>8.6181</v>
      </c>
      <c r="J96" s="9" t="n">
        <v>3.5577</v>
      </c>
    </row>
    <row r="97" customFormat="false" ht="15" hidden="false" customHeight="false" outlineLevel="0" collapsed="false">
      <c r="B97" s="0" t="n">
        <v>2370</v>
      </c>
      <c r="C97" s="8" t="n">
        <v>85</v>
      </c>
      <c r="D97" s="8" t="n">
        <v>190</v>
      </c>
      <c r="E97" s="8" t="n">
        <v>1876</v>
      </c>
      <c r="F97" s="8" t="n">
        <v>-870.64</v>
      </c>
      <c r="G97" s="8" t="n">
        <v>-15.9</v>
      </c>
      <c r="H97" s="9" t="n">
        <v>3.278</v>
      </c>
      <c r="I97" s="9" t="n">
        <v>8.8883</v>
      </c>
      <c r="J97" s="9" t="n">
        <v>3.563</v>
      </c>
    </row>
    <row r="98" customFormat="false" ht="15" hidden="false" customHeight="false" outlineLevel="0" collapsed="false">
      <c r="B98" s="0" t="n">
        <v>2400</v>
      </c>
      <c r="C98" s="8" t="n">
        <v>85</v>
      </c>
      <c r="D98" s="8" t="n">
        <v>190</v>
      </c>
      <c r="E98" s="8" t="n">
        <v>1878.62</v>
      </c>
      <c r="F98" s="8" t="n">
        <v>-900.07</v>
      </c>
      <c r="G98" s="8" t="n">
        <v>-21.09</v>
      </c>
      <c r="H98" s="9" t="n">
        <v>3.3814</v>
      </c>
      <c r="I98" s="9" t="n">
        <v>9.16</v>
      </c>
      <c r="J98" s="9" t="n">
        <v>3.5685</v>
      </c>
    </row>
    <row r="99" customFormat="false" ht="15" hidden="false" customHeight="false" outlineLevel="0" collapsed="false">
      <c r="B99" s="0" t="n">
        <v>2430</v>
      </c>
      <c r="C99" s="8" t="n">
        <v>85</v>
      </c>
      <c r="D99" s="8" t="n">
        <v>190</v>
      </c>
      <c r="E99" s="8" t="n">
        <v>1881.23</v>
      </c>
      <c r="F99" s="8" t="n">
        <v>-929.5</v>
      </c>
      <c r="G99" s="8" t="n">
        <v>-26.28</v>
      </c>
      <c r="H99" s="9" t="n">
        <v>3.4858</v>
      </c>
      <c r="I99" s="9" t="n">
        <v>9.4331</v>
      </c>
      <c r="J99" s="9" t="n">
        <v>3.5741</v>
      </c>
    </row>
    <row r="100" customFormat="false" ht="15" hidden="false" customHeight="false" outlineLevel="0" collapsed="false">
      <c r="B100" s="0" t="n">
        <v>2460</v>
      </c>
      <c r="C100" s="8" t="n">
        <v>85</v>
      </c>
      <c r="D100" s="8" t="n">
        <v>190</v>
      </c>
      <c r="E100" s="8" t="n">
        <v>1883.85</v>
      </c>
      <c r="F100" s="8" t="n">
        <v>-958.94</v>
      </c>
      <c r="G100" s="8" t="n">
        <v>-31.47</v>
      </c>
      <c r="H100" s="9" t="n">
        <v>3.5909</v>
      </c>
      <c r="I100" s="9" t="n">
        <v>9.7074</v>
      </c>
      <c r="J100" s="9" t="n">
        <v>3.5799</v>
      </c>
    </row>
    <row r="101" customFormat="false" ht="15" hidden="false" customHeight="false" outlineLevel="0" collapsed="false">
      <c r="B101" s="0" t="n">
        <v>2490</v>
      </c>
      <c r="C101" s="8" t="n">
        <v>85</v>
      </c>
      <c r="D101" s="8" t="n">
        <v>190</v>
      </c>
      <c r="E101" s="8" t="n">
        <v>1886.46</v>
      </c>
      <c r="F101" s="8" t="n">
        <v>-988.37</v>
      </c>
      <c r="G101" s="8" t="n">
        <v>-36.66</v>
      </c>
      <c r="H101" s="9" t="n">
        <v>3.6968</v>
      </c>
      <c r="I101" s="9" t="n">
        <v>9.9829</v>
      </c>
      <c r="J101" s="9" t="n">
        <v>3.5858</v>
      </c>
    </row>
    <row r="102" customFormat="false" ht="15" hidden="false" customHeight="false" outlineLevel="0" collapsed="false">
      <c r="B102" s="0" t="n">
        <v>2520</v>
      </c>
      <c r="C102" s="8" t="n">
        <v>85</v>
      </c>
      <c r="D102" s="8" t="n">
        <v>190</v>
      </c>
      <c r="E102" s="8" t="n">
        <v>1889.08</v>
      </c>
      <c r="F102" s="8" t="n">
        <v>-1017.8</v>
      </c>
      <c r="G102" s="8" t="n">
        <v>-41.85</v>
      </c>
      <c r="H102" s="9" t="n">
        <v>3.8034</v>
      </c>
      <c r="I102" s="9" t="n">
        <v>10.2594</v>
      </c>
      <c r="J102" s="9" t="n">
        <v>3.5918</v>
      </c>
    </row>
    <row r="103" customFormat="false" ht="15" hidden="false" customHeight="false" outlineLevel="0" collapsed="false">
      <c r="B103" s="0" t="n">
        <v>2550</v>
      </c>
      <c r="C103" s="8" t="n">
        <v>85</v>
      </c>
      <c r="D103" s="8" t="n">
        <v>190</v>
      </c>
      <c r="E103" s="8" t="n">
        <v>1891.69</v>
      </c>
      <c r="F103" s="8" t="n">
        <v>-1047.23</v>
      </c>
      <c r="G103" s="8" t="n">
        <v>-47.04</v>
      </c>
      <c r="H103" s="9" t="n">
        <v>3.9105</v>
      </c>
      <c r="I103" s="9" t="n">
        <v>10.537</v>
      </c>
      <c r="J103" s="9" t="n">
        <v>3.598</v>
      </c>
    </row>
    <row r="104" customFormat="false" ht="15" hidden="false" customHeight="false" outlineLevel="0" collapsed="false">
      <c r="B104" s="0" t="n">
        <v>2580</v>
      </c>
      <c r="C104" s="8" t="n">
        <v>85</v>
      </c>
      <c r="D104" s="8" t="n">
        <v>190</v>
      </c>
      <c r="E104" s="8" t="n">
        <v>1894.31</v>
      </c>
      <c r="F104" s="8" t="n">
        <v>-1076.66</v>
      </c>
      <c r="G104" s="8" t="n">
        <v>-52.23</v>
      </c>
      <c r="H104" s="9" t="n">
        <v>4.0183</v>
      </c>
      <c r="I104" s="9" t="n">
        <v>10.8154</v>
      </c>
      <c r="J104" s="9" t="n">
        <v>3.6044</v>
      </c>
    </row>
    <row r="105" customFormat="false" ht="15" hidden="false" customHeight="false" outlineLevel="0" collapsed="false">
      <c r="B105" s="0" t="n">
        <v>2610</v>
      </c>
      <c r="C105" s="8" t="n">
        <v>85</v>
      </c>
      <c r="D105" s="8" t="n">
        <v>190</v>
      </c>
      <c r="E105" s="8" t="n">
        <v>1896.92</v>
      </c>
      <c r="F105" s="8" t="n">
        <v>-1106.09</v>
      </c>
      <c r="G105" s="8" t="n">
        <v>-57.41</v>
      </c>
      <c r="H105" s="9" t="n">
        <v>4.1265</v>
      </c>
      <c r="I105" s="9" t="n">
        <v>11.0946</v>
      </c>
      <c r="J105" s="9" t="n">
        <v>3.6109</v>
      </c>
    </row>
    <row r="106" customFormat="false" ht="15" hidden="false" customHeight="false" outlineLevel="0" collapsed="false">
      <c r="B106" s="0" t="n">
        <v>2640</v>
      </c>
      <c r="C106" s="8" t="n">
        <v>85</v>
      </c>
      <c r="D106" s="8" t="n">
        <v>190</v>
      </c>
      <c r="E106" s="8" t="n">
        <v>1899.54</v>
      </c>
      <c r="F106" s="8" t="n">
        <v>-1135.53</v>
      </c>
      <c r="G106" s="8" t="n">
        <v>-62.6</v>
      </c>
      <c r="H106" s="9" t="n">
        <v>4.2353</v>
      </c>
      <c r="I106" s="9" t="n">
        <v>11.3747</v>
      </c>
      <c r="J106" s="9" t="n">
        <v>3.6175</v>
      </c>
    </row>
    <row r="107" customFormat="false" ht="15" hidden="false" customHeight="false" outlineLevel="0" collapsed="false">
      <c r="B107" s="0" t="n">
        <v>2670</v>
      </c>
      <c r="C107" s="8" t="n">
        <v>85</v>
      </c>
      <c r="D107" s="8" t="n">
        <v>190</v>
      </c>
      <c r="E107" s="8" t="n">
        <v>1902.15</v>
      </c>
      <c r="F107" s="8" t="n">
        <v>-1164.96</v>
      </c>
      <c r="G107" s="8" t="n">
        <v>-67.79</v>
      </c>
      <c r="H107" s="9" t="n">
        <v>4.3445</v>
      </c>
      <c r="I107" s="9" t="n">
        <v>11.6554</v>
      </c>
      <c r="J107" s="9" t="n">
        <v>3.6243</v>
      </c>
    </row>
    <row r="108" customFormat="false" ht="15" hidden="false" customHeight="false" outlineLevel="0" collapsed="false">
      <c r="B108" s="0" t="n">
        <v>2700</v>
      </c>
      <c r="C108" s="8" t="n">
        <v>85</v>
      </c>
      <c r="D108" s="8" t="n">
        <v>190</v>
      </c>
      <c r="E108" s="8" t="n">
        <v>1904.77</v>
      </c>
      <c r="F108" s="8" t="n">
        <v>-1194.39</v>
      </c>
      <c r="G108" s="8" t="n">
        <v>-72.98</v>
      </c>
      <c r="H108" s="9" t="n">
        <v>4.4541</v>
      </c>
      <c r="I108" s="9" t="n">
        <v>11.9368</v>
      </c>
      <c r="J108" s="9" t="n">
        <v>3.6312</v>
      </c>
    </row>
    <row r="109" customFormat="false" ht="15" hidden="false" customHeight="false" outlineLevel="0" collapsed="false">
      <c r="B109" s="0" t="n">
        <v>2730</v>
      </c>
      <c r="C109" s="8" t="n">
        <v>85</v>
      </c>
      <c r="D109" s="8" t="n">
        <v>190</v>
      </c>
      <c r="E109" s="8" t="n">
        <v>1907.38</v>
      </c>
      <c r="F109" s="8" t="n">
        <v>-1223.82</v>
      </c>
      <c r="G109" s="8" t="n">
        <v>-78.17</v>
      </c>
      <c r="H109" s="9" t="n">
        <v>4.5641</v>
      </c>
      <c r="I109" s="9" t="n">
        <v>12.2189</v>
      </c>
      <c r="J109" s="9" t="n">
        <v>3.6383</v>
      </c>
    </row>
    <row r="110" customFormat="false" ht="15" hidden="false" customHeight="false" outlineLevel="0" collapsed="false">
      <c r="B110" s="0" t="n">
        <v>2760</v>
      </c>
      <c r="C110" s="8" t="n">
        <v>85</v>
      </c>
      <c r="D110" s="8" t="n">
        <v>190</v>
      </c>
      <c r="E110" s="8" t="n">
        <v>1910</v>
      </c>
      <c r="F110" s="8" t="n">
        <v>-1253.25</v>
      </c>
      <c r="G110" s="8" t="n">
        <v>-83.36</v>
      </c>
      <c r="H110" s="9" t="n">
        <v>4.6745</v>
      </c>
      <c r="I110" s="9" t="n">
        <v>12.5015</v>
      </c>
      <c r="J110" s="9" t="n">
        <v>3.6455</v>
      </c>
    </row>
    <row r="111" customFormat="false" ht="15" hidden="false" customHeight="false" outlineLevel="0" collapsed="false">
      <c r="B111" s="0" t="n">
        <v>2790</v>
      </c>
      <c r="C111" s="8" t="n">
        <v>85</v>
      </c>
      <c r="D111" s="8" t="n">
        <v>190</v>
      </c>
      <c r="E111" s="8" t="n">
        <v>1912.61</v>
      </c>
      <c r="F111" s="8" t="n">
        <v>-1282.69</v>
      </c>
      <c r="G111" s="8" t="n">
        <v>-88.55</v>
      </c>
      <c r="H111" s="9" t="n">
        <v>4.7852</v>
      </c>
      <c r="I111" s="9" t="n">
        <v>12.7846</v>
      </c>
      <c r="J111" s="9" t="n">
        <v>3.6528</v>
      </c>
    </row>
    <row r="112" customFormat="false" ht="15" hidden="false" customHeight="false" outlineLevel="0" collapsed="false">
      <c r="B112" s="0" t="n">
        <v>2820</v>
      </c>
      <c r="C112" s="8" t="n">
        <v>85</v>
      </c>
      <c r="D112" s="8" t="n">
        <v>190</v>
      </c>
      <c r="E112" s="8" t="n">
        <v>1915.22</v>
      </c>
      <c r="F112" s="8" t="n">
        <v>-1312.12</v>
      </c>
      <c r="G112" s="8" t="n">
        <v>-93.74</v>
      </c>
      <c r="H112" s="9" t="n">
        <v>4.8962</v>
      </c>
      <c r="I112" s="9" t="n">
        <v>13.0683</v>
      </c>
      <c r="J112" s="9" t="n">
        <v>3.6603</v>
      </c>
    </row>
  </sheetData>
  <sheetProtection sheet="true" password="dd1b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102</v>
      </c>
    </row>
    <row r="2" customFormat="false" ht="15" hidden="false" customHeight="false" outlineLevel="0" collapsed="false">
      <c r="A2" s="0" t="s">
        <v>100</v>
      </c>
    </row>
    <row r="3" customFormat="false" ht="15" hidden="false" customHeight="false" outlineLevel="0" collapsed="false">
      <c r="A3" s="0" t="s">
        <v>80</v>
      </c>
      <c r="B3" s="0" t="s">
        <v>81</v>
      </c>
      <c r="C3" s="0" t="s">
        <v>82</v>
      </c>
      <c r="D3" s="0" t="s">
        <v>83</v>
      </c>
      <c r="E3" s="0" t="s">
        <v>84</v>
      </c>
      <c r="F3" s="0" t="s">
        <v>85</v>
      </c>
      <c r="G3" s="0" t="s">
        <v>86</v>
      </c>
      <c r="H3" s="0" t="s">
        <v>87</v>
      </c>
      <c r="I3" s="0" t="s">
        <v>88</v>
      </c>
      <c r="J3" s="0" t="s">
        <v>89</v>
      </c>
      <c r="K3" s="0" t="s">
        <v>90</v>
      </c>
      <c r="L3" s="0" t="s">
        <v>91</v>
      </c>
      <c r="M3" s="0" t="s">
        <v>92</v>
      </c>
      <c r="O3" s="0" t="s">
        <v>93</v>
      </c>
    </row>
    <row r="4" customFormat="false" ht="15" hidden="false" customHeight="false" outlineLevel="0" collapsed="false">
      <c r="A4" s="0" t="s">
        <v>63</v>
      </c>
      <c r="B4" s="0" t="s">
        <v>94</v>
      </c>
      <c r="C4" s="0" t="s">
        <v>94</v>
      </c>
      <c r="D4" s="0" t="s">
        <v>94</v>
      </c>
      <c r="E4" s="0" t="s">
        <v>94</v>
      </c>
      <c r="F4" s="0" t="s">
        <v>94</v>
      </c>
      <c r="G4" s="0" t="s">
        <v>94</v>
      </c>
      <c r="H4" s="0" t="s">
        <v>94</v>
      </c>
      <c r="I4" s="0" t="s">
        <v>95</v>
      </c>
      <c r="J4" s="0" t="s">
        <v>94</v>
      </c>
      <c r="K4" s="0" t="s">
        <v>96</v>
      </c>
      <c r="L4" s="0" t="s">
        <v>96</v>
      </c>
      <c r="M4" s="0" t="s">
        <v>63</v>
      </c>
    </row>
    <row r="5" customFormat="false" ht="15" hidden="false" customHeight="false" outlineLevel="0" collapsed="false">
      <c r="A5" s="8" t="n">
        <v>0</v>
      </c>
      <c r="B5" s="8" t="n">
        <v>0</v>
      </c>
      <c r="C5" s="8" t="n">
        <v>0</v>
      </c>
      <c r="D5" s="8" t="n">
        <v>0</v>
      </c>
      <c r="E5" s="8" t="n">
        <v>0</v>
      </c>
      <c r="F5" s="8" t="n">
        <v>0</v>
      </c>
      <c r="G5" s="8" t="n">
        <v>0</v>
      </c>
      <c r="H5" s="8" t="n">
        <v>10</v>
      </c>
      <c r="I5" s="8" t="n">
        <v>90</v>
      </c>
      <c r="J5" s="8" t="n">
        <v>10</v>
      </c>
      <c r="K5" s="9" t="n">
        <v>0</v>
      </c>
      <c r="L5" s="9" t="n">
        <v>0</v>
      </c>
      <c r="M5" s="10" t="n">
        <f aca="false">((ref_diam+offset_diam)/2)/(12*3.281)</f>
        <v>0.761962816214569</v>
      </c>
      <c r="N5" s="8"/>
      <c r="O5" s="8" t="n">
        <f aca="false">(J5-M5-surface_margin)/(scaling_factor*(SQRT(K5^2+L5^2+sigma_pa^2)))</f>
        <v>5.10744981930596</v>
      </c>
    </row>
    <row r="6" customFormat="false" ht="15" hidden="false" customHeight="false" outlineLevel="0" collapsed="false">
      <c r="A6" s="8" t="n">
        <v>1</v>
      </c>
      <c r="B6" s="8" t="n">
        <v>1</v>
      </c>
      <c r="C6" s="8" t="n">
        <v>0</v>
      </c>
      <c r="D6" s="8" t="n">
        <v>0</v>
      </c>
      <c r="E6" s="8" t="n">
        <v>1</v>
      </c>
      <c r="F6" s="8" t="n">
        <v>1</v>
      </c>
      <c r="G6" s="8" t="n">
        <v>0</v>
      </c>
      <c r="H6" s="8" t="n">
        <v>10</v>
      </c>
      <c r="I6" s="8" t="n">
        <v>90</v>
      </c>
      <c r="J6" s="8" t="n">
        <v>10</v>
      </c>
      <c r="K6" s="9" t="n">
        <v>0.0017</v>
      </c>
      <c r="L6" s="9" t="n">
        <v>0.0017</v>
      </c>
      <c r="M6" s="10" t="n">
        <f aca="false">((ref_diam+offset_diam)/2)/(12*3.281)</f>
        <v>0.761962816214569</v>
      </c>
      <c r="N6" s="8"/>
      <c r="O6" s="8" t="n">
        <f aca="false">(J6-M6-surface_margin)/(scaling_factor*(SQRT(K6^2+L6^2+sigma_pa^2)))</f>
        <v>5.10739077820982</v>
      </c>
      <c r="Q6" s="8"/>
    </row>
    <row r="7" customFormat="false" ht="15" hidden="false" customHeight="false" outlineLevel="0" collapsed="false">
      <c r="A7" s="8" t="n">
        <v>30</v>
      </c>
      <c r="B7" s="8" t="n">
        <v>30</v>
      </c>
      <c r="C7" s="8" t="n">
        <v>0</v>
      </c>
      <c r="D7" s="8" t="n">
        <v>0</v>
      </c>
      <c r="E7" s="8" t="n">
        <v>30</v>
      </c>
      <c r="F7" s="8" t="n">
        <v>30</v>
      </c>
      <c r="G7" s="8" t="n">
        <v>0</v>
      </c>
      <c r="H7" s="8" t="n">
        <v>10</v>
      </c>
      <c r="I7" s="8" t="n">
        <v>90</v>
      </c>
      <c r="J7" s="8" t="n">
        <v>10</v>
      </c>
      <c r="K7" s="9" t="n">
        <v>0.0537</v>
      </c>
      <c r="L7" s="9" t="n">
        <v>0.0537</v>
      </c>
      <c r="M7" s="10" t="n">
        <f aca="false">((ref_diam+offset_diam)/2)/(12*3.281)</f>
        <v>0.761962816214569</v>
      </c>
      <c r="N7" s="8"/>
      <c r="O7" s="8" t="n">
        <f aca="false">(J7-M7-surface_margin)/(scaling_factor*(SQRT(K7^2+L7^2+sigma_pa^2)))</f>
        <v>5.04953672741244</v>
      </c>
      <c r="Q7" s="8"/>
    </row>
    <row r="8" customFormat="false" ht="15" hidden="false" customHeight="false" outlineLevel="0" collapsed="false">
      <c r="A8" s="8" t="n">
        <v>60</v>
      </c>
      <c r="B8" s="8" t="n">
        <v>60</v>
      </c>
      <c r="C8" s="8" t="n">
        <v>0</v>
      </c>
      <c r="D8" s="8" t="n">
        <v>0</v>
      </c>
      <c r="E8" s="8" t="n">
        <v>60</v>
      </c>
      <c r="F8" s="8" t="n">
        <v>60</v>
      </c>
      <c r="G8" s="8" t="n">
        <v>0</v>
      </c>
      <c r="H8" s="8" t="n">
        <v>10</v>
      </c>
      <c r="I8" s="8" t="n">
        <v>90</v>
      </c>
      <c r="J8" s="8" t="n">
        <v>10</v>
      </c>
      <c r="K8" s="9" t="n">
        <v>0.1074</v>
      </c>
      <c r="L8" s="9" t="n">
        <v>0.1074</v>
      </c>
      <c r="M8" s="10" t="n">
        <f aca="false">((ref_diam+offset_diam)/2)/(12*3.281)</f>
        <v>0.761962816214569</v>
      </c>
      <c r="N8" s="8"/>
      <c r="O8" s="8" t="n">
        <f aca="false">(J8-M8-surface_margin)/(scaling_factor*(SQRT(K8^2+L8^2+sigma_pa^2)))</f>
        <v>4.88694553962652</v>
      </c>
      <c r="Q8" s="8"/>
    </row>
    <row r="9" customFormat="false" ht="15" hidden="false" customHeight="false" outlineLevel="0" collapsed="false">
      <c r="A9" s="8" t="n">
        <v>90</v>
      </c>
      <c r="B9" s="8" t="n">
        <v>90</v>
      </c>
      <c r="C9" s="8" t="n">
        <v>0</v>
      </c>
      <c r="D9" s="8" t="n">
        <v>0</v>
      </c>
      <c r="E9" s="8" t="n">
        <v>90</v>
      </c>
      <c r="F9" s="8" t="n">
        <v>90</v>
      </c>
      <c r="G9" s="8" t="n">
        <v>0</v>
      </c>
      <c r="H9" s="8" t="n">
        <v>10</v>
      </c>
      <c r="I9" s="8" t="n">
        <v>90</v>
      </c>
      <c r="J9" s="8" t="n">
        <v>10</v>
      </c>
      <c r="K9" s="9" t="n">
        <v>0.1612</v>
      </c>
      <c r="L9" s="9" t="n">
        <v>0.1612</v>
      </c>
      <c r="M9" s="10" t="n">
        <f aca="false">((ref_diam+offset_diam)/2)/(12*3.281)</f>
        <v>0.761962816214569</v>
      </c>
      <c r="N9" s="8"/>
      <c r="O9" s="8" t="n">
        <f aca="false">(J9-M9-surface_margin)/(scaling_factor*(SQRT(K9^2+L9^2+sigma_pa^2)))</f>
        <v>4.64720232151195</v>
      </c>
      <c r="Q9" s="8"/>
    </row>
    <row r="10" customFormat="false" ht="15" hidden="false" customHeight="false" outlineLevel="0" collapsed="false">
      <c r="A10" s="8" t="n">
        <v>120</v>
      </c>
      <c r="B10" s="8" t="n">
        <v>120</v>
      </c>
      <c r="C10" s="8" t="n">
        <v>0</v>
      </c>
      <c r="D10" s="8" t="n">
        <v>0</v>
      </c>
      <c r="E10" s="8" t="n">
        <v>120</v>
      </c>
      <c r="F10" s="8" t="n">
        <v>120</v>
      </c>
      <c r="G10" s="8" t="n">
        <v>0</v>
      </c>
      <c r="H10" s="8" t="n">
        <v>10</v>
      </c>
      <c r="I10" s="8" t="n">
        <v>90</v>
      </c>
      <c r="J10" s="8" t="n">
        <v>10</v>
      </c>
      <c r="K10" s="9" t="n">
        <v>0.215</v>
      </c>
      <c r="L10" s="9" t="n">
        <v>0.215</v>
      </c>
      <c r="M10" s="10" t="n">
        <f aca="false">((ref_diam+offset_diam)/2)/(12*3.281)</f>
        <v>0.761962816214569</v>
      </c>
      <c r="N10" s="8"/>
      <c r="O10" s="8" t="n">
        <f aca="false">(J10-M10-surface_margin)/(scaling_factor*(SQRT(K10^2+L10^2+sigma_pa^2)))</f>
        <v>4.36390740954185</v>
      </c>
      <c r="Q10" s="8"/>
    </row>
    <row r="11" customFormat="false" ht="15" hidden="false" customHeight="false" outlineLevel="0" collapsed="false">
      <c r="A11" s="8" t="n">
        <v>150</v>
      </c>
      <c r="B11" s="8" t="n">
        <v>150</v>
      </c>
      <c r="C11" s="8" t="n">
        <v>0</v>
      </c>
      <c r="D11" s="8" t="n">
        <v>0</v>
      </c>
      <c r="E11" s="8" t="n">
        <v>150</v>
      </c>
      <c r="F11" s="8" t="n">
        <v>150</v>
      </c>
      <c r="G11" s="8" t="n">
        <v>0</v>
      </c>
      <c r="H11" s="8" t="n">
        <v>10</v>
      </c>
      <c r="I11" s="8" t="n">
        <v>90</v>
      </c>
      <c r="J11" s="8" t="n">
        <v>10</v>
      </c>
      <c r="K11" s="9" t="n">
        <v>0.2688</v>
      </c>
      <c r="L11" s="9" t="n">
        <v>0.2688</v>
      </c>
      <c r="M11" s="10" t="n">
        <f aca="false">((ref_diam+offset_diam)/2)/(12*3.281)</f>
        <v>0.761962816214569</v>
      </c>
      <c r="N11" s="8"/>
      <c r="O11" s="8" t="n">
        <f aca="false">(J11-M11-surface_margin)/(scaling_factor*(SQRT(K11^2+L11^2+sigma_pa^2)))</f>
        <v>4.0658075872727</v>
      </c>
      <c r="Q11" s="8"/>
    </row>
    <row r="12" customFormat="false" ht="15" hidden="false" customHeight="false" outlineLevel="0" collapsed="false">
      <c r="A12" s="8" t="n">
        <v>180</v>
      </c>
      <c r="B12" s="8" t="n">
        <v>180</v>
      </c>
      <c r="C12" s="8" t="n">
        <v>0</v>
      </c>
      <c r="D12" s="8" t="n">
        <v>0</v>
      </c>
      <c r="E12" s="8" t="n">
        <v>180</v>
      </c>
      <c r="F12" s="8" t="n">
        <v>180</v>
      </c>
      <c r="G12" s="8" t="n">
        <v>0</v>
      </c>
      <c r="H12" s="8" t="n">
        <v>10</v>
      </c>
      <c r="I12" s="8" t="n">
        <v>90</v>
      </c>
      <c r="J12" s="8" t="n">
        <v>10</v>
      </c>
      <c r="K12" s="9" t="n">
        <v>0.3225</v>
      </c>
      <c r="L12" s="9" t="n">
        <v>0.3225</v>
      </c>
      <c r="M12" s="10" t="n">
        <f aca="false">((ref_diam+offset_diam)/2)/(12*3.281)</f>
        <v>0.761962816214569</v>
      </c>
      <c r="N12" s="8"/>
      <c r="O12" s="8" t="n">
        <f aca="false">(J12-M12-surface_margin)/(scaling_factor*(SQRT(K12^2+L12^2+sigma_pa^2)))</f>
        <v>3.77342260927928</v>
      </c>
      <c r="Q12" s="8"/>
    </row>
    <row r="13" customFormat="false" ht="15" hidden="false" customHeight="false" outlineLevel="0" collapsed="false">
      <c r="A13" s="8" t="n">
        <v>210</v>
      </c>
      <c r="B13" s="8" t="n">
        <v>210</v>
      </c>
      <c r="C13" s="8" t="n">
        <v>0</v>
      </c>
      <c r="D13" s="8" t="n">
        <v>0</v>
      </c>
      <c r="E13" s="8" t="n">
        <v>210</v>
      </c>
      <c r="F13" s="8" t="n">
        <v>210</v>
      </c>
      <c r="G13" s="8" t="n">
        <v>0</v>
      </c>
      <c r="H13" s="8" t="n">
        <v>10</v>
      </c>
      <c r="I13" s="8" t="n">
        <v>90</v>
      </c>
      <c r="J13" s="8" t="n">
        <v>10</v>
      </c>
      <c r="K13" s="9" t="n">
        <v>0.3763</v>
      </c>
      <c r="L13" s="9" t="n">
        <v>0.3763</v>
      </c>
      <c r="M13" s="10" t="n">
        <f aca="false">((ref_diam+offset_diam)/2)/(12*3.281)</f>
        <v>0.761962816214569</v>
      </c>
      <c r="N13" s="8"/>
      <c r="O13" s="8" t="n">
        <f aca="false">(J13-M13-surface_margin)/(scaling_factor*(SQRT(K13^2+L13^2+sigma_pa^2)))</f>
        <v>3.49725794796463</v>
      </c>
      <c r="Q13" s="8"/>
    </row>
    <row r="14" customFormat="false" ht="15" hidden="false" customHeight="false" outlineLevel="0" collapsed="false">
      <c r="A14" s="8" t="n">
        <v>240</v>
      </c>
      <c r="B14" s="8" t="n">
        <v>240</v>
      </c>
      <c r="C14" s="8" t="n">
        <v>0</v>
      </c>
      <c r="D14" s="8" t="n">
        <v>0</v>
      </c>
      <c r="E14" s="8" t="n">
        <v>240</v>
      </c>
      <c r="F14" s="8" t="n">
        <v>240</v>
      </c>
      <c r="G14" s="8" t="n">
        <v>0</v>
      </c>
      <c r="H14" s="8" t="n">
        <v>10</v>
      </c>
      <c r="I14" s="8" t="n">
        <v>90</v>
      </c>
      <c r="J14" s="8" t="n">
        <v>10</v>
      </c>
      <c r="K14" s="9" t="n">
        <v>0.4301</v>
      </c>
      <c r="L14" s="9" t="n">
        <v>0.4301</v>
      </c>
      <c r="M14" s="10" t="n">
        <f aca="false">((ref_diam+offset_diam)/2)/(12*3.281)</f>
        <v>0.761962816214569</v>
      </c>
      <c r="N14" s="8"/>
      <c r="O14" s="8" t="n">
        <f aca="false">(J14-M14-surface_margin)/(scaling_factor*(SQRT(K14^2+L14^2+sigma_pa^2)))</f>
        <v>3.24330706297501</v>
      </c>
      <c r="Q14" s="8"/>
    </row>
    <row r="15" customFormat="false" ht="15" hidden="false" customHeight="false" outlineLevel="0" collapsed="false">
      <c r="A15" s="8" t="n">
        <v>270</v>
      </c>
      <c r="B15" s="8" t="n">
        <v>270</v>
      </c>
      <c r="C15" s="8" t="n">
        <v>0</v>
      </c>
      <c r="D15" s="8" t="n">
        <v>0</v>
      </c>
      <c r="E15" s="8" t="n">
        <v>270</v>
      </c>
      <c r="F15" s="8" t="n">
        <v>270</v>
      </c>
      <c r="G15" s="8" t="n">
        <v>0</v>
      </c>
      <c r="H15" s="8" t="n">
        <v>10</v>
      </c>
      <c r="I15" s="8" t="n">
        <v>90</v>
      </c>
      <c r="J15" s="8" t="n">
        <v>10</v>
      </c>
      <c r="K15" s="9" t="n">
        <v>0.4838</v>
      </c>
      <c r="L15" s="9" t="n">
        <v>0.4838</v>
      </c>
      <c r="M15" s="10" t="n">
        <f aca="false">((ref_diam+offset_diam)/2)/(12*3.281)</f>
        <v>0.761962816214569</v>
      </c>
      <c r="N15" s="8"/>
      <c r="O15" s="8" t="n">
        <f aca="false">(J15-M15-surface_margin)/(scaling_factor*(SQRT(K15^2+L15^2+sigma_pa^2)))</f>
        <v>3.01352033214575</v>
      </c>
      <c r="Q15" s="8"/>
    </row>
    <row r="16" customFormat="false" ht="15" hidden="false" customHeight="false" outlineLevel="0" collapsed="false">
      <c r="A16" s="8" t="n">
        <v>300</v>
      </c>
      <c r="B16" s="8" t="n">
        <v>300</v>
      </c>
      <c r="C16" s="8" t="n">
        <v>0</v>
      </c>
      <c r="D16" s="8" t="n">
        <v>0</v>
      </c>
      <c r="E16" s="8" t="n">
        <v>300</v>
      </c>
      <c r="F16" s="8" t="n">
        <v>300</v>
      </c>
      <c r="G16" s="8" t="n">
        <v>0</v>
      </c>
      <c r="H16" s="8" t="n">
        <v>10</v>
      </c>
      <c r="I16" s="8" t="n">
        <v>90</v>
      </c>
      <c r="J16" s="8" t="n">
        <v>10</v>
      </c>
      <c r="K16" s="9" t="n">
        <v>0.5376</v>
      </c>
      <c r="L16" s="9" t="n">
        <v>0.5376</v>
      </c>
      <c r="M16" s="10" t="n">
        <f aca="false">((ref_diam+offset_diam)/2)/(12*3.281)</f>
        <v>0.761962816214569</v>
      </c>
      <c r="N16" s="8"/>
      <c r="O16" s="8" t="n">
        <f aca="false">(J16-M16-surface_margin)/(scaling_factor*(SQRT(K16^2+L16^2+sigma_pa^2)))</f>
        <v>2.80641392881358</v>
      </c>
      <c r="Q16" s="8"/>
    </row>
    <row r="17" customFormat="false" ht="15" hidden="false" customHeight="false" outlineLevel="0" collapsed="false">
      <c r="A17" s="8" t="n">
        <v>330</v>
      </c>
      <c r="B17" s="8" t="n">
        <v>330</v>
      </c>
      <c r="C17" s="8" t="n">
        <v>0</v>
      </c>
      <c r="D17" s="8" t="n">
        <v>0</v>
      </c>
      <c r="E17" s="8" t="n">
        <v>330</v>
      </c>
      <c r="F17" s="8" t="n">
        <v>330</v>
      </c>
      <c r="G17" s="8" t="n">
        <v>0</v>
      </c>
      <c r="H17" s="8" t="n">
        <v>10</v>
      </c>
      <c r="I17" s="8" t="n">
        <v>90</v>
      </c>
      <c r="J17" s="8" t="n">
        <v>10</v>
      </c>
      <c r="K17" s="9" t="n">
        <v>0.5914</v>
      </c>
      <c r="L17" s="9" t="n">
        <v>0.5914</v>
      </c>
      <c r="M17" s="10" t="n">
        <f aca="false">((ref_diam+offset_diam)/2)/(12*3.281)</f>
        <v>0.761962816214569</v>
      </c>
      <c r="N17" s="8"/>
      <c r="O17" s="8" t="n">
        <f aca="false">(J17-M17-surface_margin)/(scaling_factor*(SQRT(K17^2+L17^2+sigma_pa^2)))</f>
        <v>2.62074530784925</v>
      </c>
      <c r="Q17" s="8"/>
    </row>
    <row r="18" customFormat="false" ht="15" hidden="false" customHeight="false" outlineLevel="0" collapsed="false">
      <c r="A18" s="8" t="n">
        <v>360</v>
      </c>
      <c r="B18" s="8" t="n">
        <v>360</v>
      </c>
      <c r="C18" s="8" t="n">
        <v>0</v>
      </c>
      <c r="D18" s="8" t="n">
        <v>0</v>
      </c>
      <c r="E18" s="8" t="n">
        <v>360</v>
      </c>
      <c r="F18" s="8" t="n">
        <v>360</v>
      </c>
      <c r="G18" s="8" t="n">
        <v>0</v>
      </c>
      <c r="H18" s="8" t="n">
        <v>10</v>
      </c>
      <c r="I18" s="8" t="n">
        <v>90</v>
      </c>
      <c r="J18" s="8" t="n">
        <v>10</v>
      </c>
      <c r="K18" s="9" t="n">
        <v>0.6452</v>
      </c>
      <c r="L18" s="9" t="n">
        <v>0.6452</v>
      </c>
      <c r="M18" s="10" t="n">
        <f aca="false">((ref_diam+offset_diam)/2)/(12*3.281)</f>
        <v>0.761962816214569</v>
      </c>
      <c r="N18" s="8"/>
      <c r="O18" s="8" t="n">
        <f aca="false">(J18-M18-surface_margin)/(scaling_factor*(SQRT(K18^2+L18^2+sigma_pa^2)))</f>
        <v>2.45440883230091</v>
      </c>
      <c r="Q18" s="8"/>
    </row>
    <row r="19" customFormat="false" ht="15" hidden="false" customHeight="false" outlineLevel="0" collapsed="false">
      <c r="A19" s="8" t="n">
        <v>390</v>
      </c>
      <c r="B19" s="8" t="n">
        <v>390</v>
      </c>
      <c r="C19" s="8" t="n">
        <v>0</v>
      </c>
      <c r="D19" s="8" t="n">
        <v>0</v>
      </c>
      <c r="E19" s="8" t="n">
        <v>390</v>
      </c>
      <c r="F19" s="8" t="n">
        <v>390</v>
      </c>
      <c r="G19" s="8" t="n">
        <v>0</v>
      </c>
      <c r="H19" s="8" t="n">
        <v>10</v>
      </c>
      <c r="I19" s="8" t="n">
        <v>90</v>
      </c>
      <c r="J19" s="8" t="n">
        <v>10</v>
      </c>
      <c r="K19" s="9" t="n">
        <v>0.6989</v>
      </c>
      <c r="L19" s="9" t="n">
        <v>0.6989</v>
      </c>
      <c r="M19" s="10" t="n">
        <f aca="false">((ref_diam+offset_diam)/2)/(12*3.281)</f>
        <v>0.761962816214569</v>
      </c>
      <c r="N19" s="8"/>
      <c r="O19" s="8" t="n">
        <f aca="false">(J19-M19-surface_margin)/(scaling_factor*(SQRT(K19^2+L19^2+sigma_pa^2)))</f>
        <v>2.30550230863764</v>
      </c>
      <c r="Q19" s="8"/>
    </row>
    <row r="20" customFormat="false" ht="15" hidden="false" customHeight="false" outlineLevel="0" collapsed="false">
      <c r="A20" s="8" t="n">
        <v>420</v>
      </c>
      <c r="B20" s="8" t="n">
        <v>420</v>
      </c>
      <c r="C20" s="8" t="n">
        <v>0</v>
      </c>
      <c r="D20" s="8" t="n">
        <v>0</v>
      </c>
      <c r="E20" s="8" t="n">
        <v>420</v>
      </c>
      <c r="F20" s="8" t="n">
        <v>420</v>
      </c>
      <c r="G20" s="8" t="n">
        <v>0</v>
      </c>
      <c r="H20" s="8" t="n">
        <v>10</v>
      </c>
      <c r="I20" s="8" t="n">
        <v>90</v>
      </c>
      <c r="J20" s="8" t="n">
        <v>10</v>
      </c>
      <c r="K20" s="9" t="n">
        <v>0.7527</v>
      </c>
      <c r="L20" s="9" t="n">
        <v>0.7527</v>
      </c>
      <c r="M20" s="10" t="n">
        <f aca="false">((ref_diam+offset_diam)/2)/(12*3.281)</f>
        <v>0.761962816214569</v>
      </c>
      <c r="N20" s="8"/>
      <c r="O20" s="8" t="n">
        <f aca="false">(J20-M20-surface_margin)/(scaling_factor*(SQRT(K20^2+L20^2+sigma_pa^2)))</f>
        <v>2.17142599684559</v>
      </c>
      <c r="Q20" s="8"/>
    </row>
    <row r="21" customFormat="false" ht="15" hidden="false" customHeight="false" outlineLevel="0" collapsed="false">
      <c r="A21" s="8" t="n">
        <v>450</v>
      </c>
      <c r="B21" s="8" t="n">
        <v>450</v>
      </c>
      <c r="C21" s="8" t="n">
        <v>0</v>
      </c>
      <c r="D21" s="8" t="n">
        <v>0</v>
      </c>
      <c r="E21" s="8" t="n">
        <v>450</v>
      </c>
      <c r="F21" s="8" t="n">
        <v>450</v>
      </c>
      <c r="G21" s="8" t="n">
        <v>0</v>
      </c>
      <c r="H21" s="8" t="n">
        <v>10</v>
      </c>
      <c r="I21" s="8" t="n">
        <v>90</v>
      </c>
      <c r="J21" s="8" t="n">
        <v>10</v>
      </c>
      <c r="K21" s="9" t="n">
        <v>0.8065</v>
      </c>
      <c r="L21" s="9" t="n">
        <v>0.8065</v>
      </c>
      <c r="M21" s="10" t="n">
        <f aca="false">((ref_diam+offset_diam)/2)/(12*3.281)</f>
        <v>0.761962816214569</v>
      </c>
      <c r="N21" s="8"/>
      <c r="O21" s="8" t="n">
        <f aca="false">(J21-M21-surface_margin)/(scaling_factor*(SQRT(K21^2+L21^2+sigma_pa^2)))</f>
        <v>2.05061620447116</v>
      </c>
      <c r="Q21" s="8"/>
    </row>
    <row r="22" customFormat="false" ht="15" hidden="false" customHeight="false" outlineLevel="0" collapsed="false">
      <c r="A22" s="8" t="n">
        <v>480</v>
      </c>
      <c r="B22" s="8" t="n">
        <v>480</v>
      </c>
      <c r="C22" s="8" t="n">
        <v>0</v>
      </c>
      <c r="D22" s="8" t="n">
        <v>0</v>
      </c>
      <c r="E22" s="8" t="n">
        <v>480</v>
      </c>
      <c r="F22" s="8" t="n">
        <v>480</v>
      </c>
      <c r="G22" s="8" t="n">
        <v>0</v>
      </c>
      <c r="H22" s="8" t="n">
        <v>10</v>
      </c>
      <c r="I22" s="8" t="n">
        <v>90</v>
      </c>
      <c r="J22" s="8" t="n">
        <v>10</v>
      </c>
      <c r="K22" s="9" t="n">
        <v>0.8602</v>
      </c>
      <c r="L22" s="9" t="n">
        <v>0.8602</v>
      </c>
      <c r="M22" s="10" t="n">
        <f aca="false">((ref_diam+offset_diam)/2)/(12*3.281)</f>
        <v>0.761962816214569</v>
      </c>
      <c r="N22" s="8"/>
      <c r="O22" s="8" t="n">
        <f aca="false">(J22-M22-surface_margin)/(scaling_factor*(SQRT(K22^2+L22^2+sigma_pa^2)))</f>
        <v>1.94162390198116</v>
      </c>
      <c r="Q22" s="8"/>
    </row>
    <row r="23" customFormat="false" ht="15" hidden="false" customHeight="false" outlineLevel="0" collapsed="false">
      <c r="A23" s="8" t="n">
        <v>510</v>
      </c>
      <c r="B23" s="8" t="n">
        <v>510</v>
      </c>
      <c r="C23" s="8" t="n">
        <v>0</v>
      </c>
      <c r="D23" s="8" t="n">
        <v>0</v>
      </c>
      <c r="E23" s="8" t="n">
        <v>510</v>
      </c>
      <c r="F23" s="8" t="n">
        <v>510</v>
      </c>
      <c r="G23" s="8" t="n">
        <v>0</v>
      </c>
      <c r="H23" s="8" t="n">
        <v>10</v>
      </c>
      <c r="I23" s="8" t="n">
        <v>90</v>
      </c>
      <c r="J23" s="8" t="n">
        <v>10</v>
      </c>
      <c r="K23" s="9" t="n">
        <v>0.914</v>
      </c>
      <c r="L23" s="9" t="n">
        <v>0.914</v>
      </c>
      <c r="M23" s="10" t="n">
        <f aca="false">((ref_diam+offset_diam)/2)/(12*3.281)</f>
        <v>0.761962816214569</v>
      </c>
      <c r="N23" s="8"/>
      <c r="O23" s="8" t="n">
        <f aca="false">(J23-M23-surface_margin)/(scaling_factor*(SQRT(K23^2+L23^2+sigma_pa^2)))</f>
        <v>1.84261220544654</v>
      </c>
      <c r="Q23" s="8"/>
    </row>
    <row r="24" customFormat="false" ht="15" hidden="false" customHeight="false" outlineLevel="0" collapsed="false">
      <c r="A24" s="8" t="n">
        <v>540</v>
      </c>
      <c r="B24" s="8" t="n">
        <v>540</v>
      </c>
      <c r="C24" s="8" t="n">
        <v>0</v>
      </c>
      <c r="D24" s="8" t="n">
        <v>0</v>
      </c>
      <c r="E24" s="8" t="n">
        <v>540</v>
      </c>
      <c r="F24" s="8" t="n">
        <v>540</v>
      </c>
      <c r="G24" s="8" t="n">
        <v>0</v>
      </c>
      <c r="H24" s="8" t="n">
        <v>10</v>
      </c>
      <c r="I24" s="8" t="n">
        <v>90</v>
      </c>
      <c r="J24" s="8" t="n">
        <v>10</v>
      </c>
      <c r="K24" s="9" t="n">
        <v>0.9678</v>
      </c>
      <c r="L24" s="9" t="n">
        <v>0.9678</v>
      </c>
      <c r="M24" s="10" t="n">
        <f aca="false">((ref_diam+offset_diam)/2)/(12*3.281)</f>
        <v>0.761962816214569</v>
      </c>
      <c r="N24" s="8"/>
      <c r="O24" s="8" t="n">
        <f aca="false">(J24-M24-surface_margin)/(scaling_factor*(SQRT(K24^2+L24^2+sigma_pa^2)))</f>
        <v>1.75255285463123</v>
      </c>
      <c r="Q24" s="8"/>
    </row>
    <row r="25" customFormat="false" ht="15" hidden="false" customHeight="false" outlineLevel="0" collapsed="false">
      <c r="A25" s="8" t="n">
        <v>570</v>
      </c>
      <c r="B25" s="8" t="n">
        <v>570</v>
      </c>
      <c r="C25" s="8" t="n">
        <v>0</v>
      </c>
      <c r="D25" s="8" t="n">
        <v>0</v>
      </c>
      <c r="E25" s="8" t="n">
        <v>570</v>
      </c>
      <c r="F25" s="8" t="n">
        <v>570</v>
      </c>
      <c r="G25" s="8" t="n">
        <v>0</v>
      </c>
      <c r="H25" s="8" t="n">
        <v>10</v>
      </c>
      <c r="I25" s="8" t="n">
        <v>90</v>
      </c>
      <c r="J25" s="8" t="n">
        <v>10</v>
      </c>
      <c r="K25" s="9" t="n">
        <v>1.0216</v>
      </c>
      <c r="L25" s="9" t="n">
        <v>1.0216</v>
      </c>
      <c r="M25" s="10" t="n">
        <f aca="false">((ref_diam+offset_diam)/2)/(12*3.281)</f>
        <v>0.761962816214569</v>
      </c>
      <c r="N25" s="8"/>
      <c r="O25" s="8" t="n">
        <f aca="false">(J25-M25-surface_margin)/(scaling_factor*(SQRT(K25^2+L25^2+sigma_pa^2)))</f>
        <v>1.67037432603652</v>
      </c>
      <c r="Q25" s="8"/>
    </row>
    <row r="26" customFormat="false" ht="15" hidden="false" customHeight="false" outlineLevel="0" collapsed="false">
      <c r="A26" s="8" t="n">
        <v>600</v>
      </c>
      <c r="B26" s="8" t="n">
        <v>600</v>
      </c>
      <c r="C26" s="8" t="n">
        <v>0</v>
      </c>
      <c r="D26" s="8" t="n">
        <v>0</v>
      </c>
      <c r="E26" s="8" t="n">
        <v>600</v>
      </c>
      <c r="F26" s="8" t="n">
        <v>600</v>
      </c>
      <c r="G26" s="8" t="n">
        <v>0</v>
      </c>
      <c r="H26" s="8" t="n">
        <v>10</v>
      </c>
      <c r="I26" s="8" t="n">
        <v>90</v>
      </c>
      <c r="J26" s="8" t="n">
        <v>10</v>
      </c>
      <c r="K26" s="9" t="n">
        <v>1.0753</v>
      </c>
      <c r="L26" s="9" t="n">
        <v>1.0753</v>
      </c>
      <c r="M26" s="10" t="n">
        <f aca="false">((ref_diam+offset_diam)/2)/(12*3.281)</f>
        <v>0.761962816214569</v>
      </c>
      <c r="N26" s="8"/>
      <c r="O26" s="8" t="n">
        <f aca="false">(J26-M26-surface_margin)/(scaling_factor*(SQRT(K26^2+L26^2+sigma_pa^2)))</f>
        <v>1.59528679687713</v>
      </c>
      <c r="Q26" s="8"/>
    </row>
    <row r="27" customFormat="false" ht="15" hidden="false" customHeight="false" outlineLevel="0" collapsed="false">
      <c r="A27" s="8" t="n">
        <v>630</v>
      </c>
      <c r="B27" s="8" t="n">
        <v>630</v>
      </c>
      <c r="C27" s="8" t="n">
        <v>0</v>
      </c>
      <c r="D27" s="8" t="n">
        <v>0</v>
      </c>
      <c r="E27" s="8" t="n">
        <v>630</v>
      </c>
      <c r="F27" s="8" t="n">
        <v>630</v>
      </c>
      <c r="G27" s="8" t="n">
        <v>0</v>
      </c>
      <c r="H27" s="8" t="n">
        <v>10</v>
      </c>
      <c r="I27" s="8" t="n">
        <v>90</v>
      </c>
      <c r="J27" s="8" t="n">
        <v>10</v>
      </c>
      <c r="K27" s="9" t="n">
        <v>1.1291</v>
      </c>
      <c r="L27" s="9" t="n">
        <v>1.1291</v>
      </c>
      <c r="M27" s="10" t="n">
        <f aca="false">((ref_diam+offset_diam)/2)/(12*3.281)</f>
        <v>0.761962816214569</v>
      </c>
      <c r="N27" s="8"/>
      <c r="O27" s="8" t="n">
        <f aca="false">(J27-M27-surface_margin)/(scaling_factor*(SQRT(K27^2+L27^2+sigma_pa^2)))</f>
        <v>1.52621513670392</v>
      </c>
      <c r="Q27" s="8"/>
    </row>
    <row r="28" customFormat="false" ht="15" hidden="false" customHeight="false" outlineLevel="0" collapsed="false">
      <c r="A28" s="8" t="n">
        <v>660</v>
      </c>
      <c r="B28" s="8" t="n">
        <v>660</v>
      </c>
      <c r="C28" s="8" t="n">
        <v>0</v>
      </c>
      <c r="D28" s="8" t="n">
        <v>0</v>
      </c>
      <c r="E28" s="8" t="n">
        <v>660</v>
      </c>
      <c r="F28" s="8" t="n">
        <v>660</v>
      </c>
      <c r="G28" s="8" t="n">
        <v>0</v>
      </c>
      <c r="H28" s="8" t="n">
        <v>10</v>
      </c>
      <c r="I28" s="8" t="n">
        <v>90</v>
      </c>
      <c r="J28" s="8" t="n">
        <v>10</v>
      </c>
      <c r="K28" s="9" t="n">
        <v>1.1829</v>
      </c>
      <c r="L28" s="9" t="n">
        <v>1.1829</v>
      </c>
      <c r="M28" s="10" t="n">
        <f aca="false">((ref_diam+offset_diam)/2)/(12*3.281)</f>
        <v>0.761962816214569</v>
      </c>
      <c r="N28" s="8"/>
      <c r="O28" s="8" t="n">
        <f aca="false">(J28-M28-surface_margin)/(scaling_factor*(SQRT(K28^2+L28^2+sigma_pa^2)))</f>
        <v>1.46261717776506</v>
      </c>
      <c r="Q28" s="8"/>
    </row>
    <row r="29" customFormat="false" ht="15" hidden="false" customHeight="false" outlineLevel="0" collapsed="false">
      <c r="A29" s="8" t="n">
        <v>690</v>
      </c>
      <c r="B29" s="8" t="n">
        <v>690</v>
      </c>
      <c r="C29" s="8" t="n">
        <v>0</v>
      </c>
      <c r="D29" s="8" t="n">
        <v>0</v>
      </c>
      <c r="E29" s="8" t="n">
        <v>690</v>
      </c>
      <c r="F29" s="8" t="n">
        <v>690</v>
      </c>
      <c r="G29" s="8" t="n">
        <v>0</v>
      </c>
      <c r="H29" s="8" t="n">
        <v>10</v>
      </c>
      <c r="I29" s="8" t="n">
        <v>90</v>
      </c>
      <c r="J29" s="8" t="n">
        <v>10</v>
      </c>
      <c r="K29" s="9" t="n">
        <v>1.2366</v>
      </c>
      <c r="L29" s="9" t="n">
        <v>1.2366</v>
      </c>
      <c r="M29" s="10" t="n">
        <f aca="false">((ref_diam+offset_diam)/2)/(12*3.281)</f>
        <v>0.761962816214569</v>
      </c>
      <c r="N29" s="8"/>
      <c r="O29" s="8" t="n">
        <f aca="false">(J29-M29-surface_margin)/(scaling_factor*(SQRT(K29^2+L29^2+sigma_pa^2)))</f>
        <v>1.40400220488239</v>
      </c>
      <c r="Q29" s="8"/>
    </row>
    <row r="30" customFormat="false" ht="15" hidden="false" customHeight="false" outlineLevel="0" collapsed="false">
      <c r="A30" s="8" t="n">
        <v>720</v>
      </c>
      <c r="B30" s="8" t="n">
        <v>720</v>
      </c>
      <c r="C30" s="8" t="n">
        <v>0</v>
      </c>
      <c r="D30" s="8" t="n">
        <v>0</v>
      </c>
      <c r="E30" s="8" t="n">
        <v>720</v>
      </c>
      <c r="F30" s="8" t="n">
        <v>720</v>
      </c>
      <c r="G30" s="8" t="n">
        <v>0</v>
      </c>
      <c r="H30" s="8" t="n">
        <v>10</v>
      </c>
      <c r="I30" s="8" t="n">
        <v>90</v>
      </c>
      <c r="J30" s="8" t="n">
        <v>10</v>
      </c>
      <c r="K30" s="9" t="n">
        <v>1.2904</v>
      </c>
      <c r="L30" s="9" t="n">
        <v>1.2904</v>
      </c>
      <c r="M30" s="10" t="n">
        <f aca="false">((ref_diam+offset_diam)/2)/(12*3.281)</f>
        <v>0.761962816214569</v>
      </c>
      <c r="N30" s="8"/>
      <c r="O30" s="8" t="n">
        <f aca="false">(J30-M30-surface_margin)/(scaling_factor*(SQRT(K30^2+L30^2+sigma_pa^2)))</f>
        <v>1.34963573100307</v>
      </c>
      <c r="Q30" s="8"/>
    </row>
    <row r="31" customFormat="false" ht="15" hidden="false" customHeight="false" outlineLevel="0" collapsed="false">
      <c r="A31" s="8" t="n">
        <v>750</v>
      </c>
      <c r="B31" s="8" t="n">
        <v>750</v>
      </c>
      <c r="C31" s="8" t="n">
        <v>0</v>
      </c>
      <c r="D31" s="8" t="n">
        <v>0</v>
      </c>
      <c r="E31" s="8" t="n">
        <v>750</v>
      </c>
      <c r="F31" s="8" t="n">
        <v>750</v>
      </c>
      <c r="G31" s="8" t="n">
        <v>0</v>
      </c>
      <c r="H31" s="8" t="n">
        <v>10</v>
      </c>
      <c r="I31" s="8" t="n">
        <v>90</v>
      </c>
      <c r="J31" s="8" t="n">
        <v>10</v>
      </c>
      <c r="K31" s="9" t="n">
        <v>1.3442</v>
      </c>
      <c r="L31" s="9" t="n">
        <v>1.3442</v>
      </c>
      <c r="M31" s="10" t="n">
        <f aca="false">((ref_diam+offset_diam)/2)/(12*3.281)</f>
        <v>0.761962816214569</v>
      </c>
      <c r="N31" s="8"/>
      <c r="O31" s="8" t="n">
        <f aca="false">(J31-M31-surface_margin)/(scaling_factor*(SQRT(K31^2+L31^2+sigma_pa^2)))</f>
        <v>1.29918128714712</v>
      </c>
      <c r="Q31" s="8"/>
    </row>
    <row r="32" customFormat="false" ht="15" hidden="false" customHeight="false" outlineLevel="0" collapsed="false">
      <c r="A32" s="8" t="n">
        <v>780</v>
      </c>
      <c r="B32" s="8" t="n">
        <v>780</v>
      </c>
      <c r="C32" s="8" t="n">
        <v>0</v>
      </c>
      <c r="D32" s="8" t="n">
        <v>0</v>
      </c>
      <c r="E32" s="8" t="n">
        <v>780</v>
      </c>
      <c r="F32" s="8" t="n">
        <v>780</v>
      </c>
      <c r="G32" s="8" t="n">
        <v>0</v>
      </c>
      <c r="H32" s="8" t="n">
        <v>10</v>
      </c>
      <c r="I32" s="8" t="n">
        <v>90</v>
      </c>
      <c r="J32" s="8" t="n">
        <v>10</v>
      </c>
      <c r="K32" s="9" t="n">
        <v>1.3979</v>
      </c>
      <c r="L32" s="9" t="n">
        <v>1.3979</v>
      </c>
      <c r="M32" s="10" t="n">
        <f aca="false">((ref_diam+offset_diam)/2)/(12*3.281)</f>
        <v>0.761962816214569</v>
      </c>
      <c r="N32" s="8"/>
      <c r="O32" s="8" t="n">
        <f aca="false">(J32-M32-surface_margin)/(scaling_factor*(SQRT(K32^2+L32^2+sigma_pa^2)))</f>
        <v>1.25233026489087</v>
      </c>
      <c r="Q32" s="8"/>
    </row>
    <row r="33" customFormat="false" ht="15" hidden="false" customHeight="false" outlineLevel="0" collapsed="false">
      <c r="A33" s="8" t="n">
        <v>810</v>
      </c>
      <c r="B33" s="8" t="n">
        <v>810</v>
      </c>
      <c r="C33" s="8" t="n">
        <v>0</v>
      </c>
      <c r="D33" s="8" t="n">
        <v>0</v>
      </c>
      <c r="E33" s="8" t="n">
        <v>810</v>
      </c>
      <c r="F33" s="8" t="n">
        <v>810</v>
      </c>
      <c r="G33" s="8" t="n">
        <v>0</v>
      </c>
      <c r="H33" s="8" t="n">
        <v>10</v>
      </c>
      <c r="I33" s="8" t="n">
        <v>90</v>
      </c>
      <c r="J33" s="8" t="n">
        <v>10</v>
      </c>
      <c r="K33" s="9" t="n">
        <v>1.4517</v>
      </c>
      <c r="L33" s="9" t="n">
        <v>1.4517</v>
      </c>
      <c r="M33" s="10" t="n">
        <f aca="false">((ref_diam+offset_diam)/2)/(12*3.281)</f>
        <v>0.761962816214569</v>
      </c>
      <c r="N33" s="8"/>
      <c r="O33" s="8" t="n">
        <f aca="false">(J33-M33-surface_margin)/(scaling_factor*(SQRT(K33^2+L33^2+sigma_pa^2)))</f>
        <v>1.20856471005943</v>
      </c>
      <c r="Q33" s="8"/>
    </row>
    <row r="34" customFormat="false" ht="15" hidden="false" customHeight="false" outlineLevel="0" collapsed="false">
      <c r="A34" s="8" t="n">
        <v>840</v>
      </c>
      <c r="B34" s="8" t="n">
        <v>840</v>
      </c>
      <c r="C34" s="8" t="n">
        <v>0</v>
      </c>
      <c r="D34" s="8" t="n">
        <v>0</v>
      </c>
      <c r="E34" s="8" t="n">
        <v>840</v>
      </c>
      <c r="F34" s="8" t="n">
        <v>840</v>
      </c>
      <c r="G34" s="8" t="n">
        <v>0</v>
      </c>
      <c r="H34" s="8" t="n">
        <v>10</v>
      </c>
      <c r="I34" s="8" t="n">
        <v>90</v>
      </c>
      <c r="J34" s="8" t="n">
        <v>10</v>
      </c>
      <c r="K34" s="9" t="n">
        <v>1.5055</v>
      </c>
      <c r="L34" s="9" t="n">
        <v>1.5055</v>
      </c>
      <c r="M34" s="10" t="n">
        <f aca="false">((ref_diam+offset_diam)/2)/(12*3.281)</f>
        <v>0.761962816214569</v>
      </c>
      <c r="N34" s="8"/>
      <c r="O34" s="8" t="n">
        <f aca="false">(J34-M34-surface_margin)/(scaling_factor*(SQRT(K34^2+L34^2+sigma_pa^2)))</f>
        <v>1.16767283179851</v>
      </c>
      <c r="Q34" s="8"/>
    </row>
    <row r="35" customFormat="false" ht="15" hidden="false" customHeight="false" outlineLevel="0" collapsed="false">
      <c r="A35" s="8" t="n">
        <v>870</v>
      </c>
      <c r="B35" s="8" t="n">
        <v>870</v>
      </c>
      <c r="C35" s="8" t="n">
        <v>0</v>
      </c>
      <c r="D35" s="8" t="n">
        <v>0</v>
      </c>
      <c r="E35" s="8" t="n">
        <v>870</v>
      </c>
      <c r="F35" s="8" t="n">
        <v>870</v>
      </c>
      <c r="G35" s="8" t="n">
        <v>0</v>
      </c>
      <c r="H35" s="8" t="n">
        <v>10</v>
      </c>
      <c r="I35" s="8" t="n">
        <v>90</v>
      </c>
      <c r="J35" s="8" t="n">
        <v>10</v>
      </c>
      <c r="K35" s="9" t="n">
        <v>1.5593</v>
      </c>
      <c r="L35" s="9" t="n">
        <v>1.5593</v>
      </c>
      <c r="M35" s="10" t="n">
        <f aca="false">((ref_diam+offset_diam)/2)/(12*3.281)</f>
        <v>0.761962816214569</v>
      </c>
      <c r="N35" s="8"/>
      <c r="O35" s="8" t="n">
        <f aca="false">(J35-M35-surface_margin)/(scaling_factor*(SQRT(K35^2+L35^2+sigma_pa^2)))</f>
        <v>1.12938836615148</v>
      </c>
      <c r="Q35" s="8"/>
    </row>
    <row r="36" customFormat="false" ht="15" hidden="false" customHeight="false" outlineLevel="0" collapsed="false">
      <c r="A36" s="8" t="n">
        <v>900</v>
      </c>
      <c r="B36" s="8" t="n">
        <v>900</v>
      </c>
      <c r="C36" s="8" t="n">
        <v>0</v>
      </c>
      <c r="D36" s="8" t="n">
        <v>0</v>
      </c>
      <c r="E36" s="8" t="n">
        <v>900</v>
      </c>
      <c r="F36" s="8" t="n">
        <v>900</v>
      </c>
      <c r="G36" s="8" t="n">
        <v>0</v>
      </c>
      <c r="H36" s="8" t="n">
        <v>10</v>
      </c>
      <c r="I36" s="8" t="n">
        <v>90</v>
      </c>
      <c r="J36" s="8" t="n">
        <v>10</v>
      </c>
      <c r="K36" s="9" t="n">
        <v>1.613</v>
      </c>
      <c r="L36" s="9" t="n">
        <v>1.613</v>
      </c>
      <c r="M36" s="10" t="n">
        <f aca="false">((ref_diam+offset_diam)/2)/(12*3.281)</f>
        <v>0.761962816214569</v>
      </c>
      <c r="N36" s="8"/>
      <c r="O36" s="8" t="n">
        <f aca="false">(J36-M36-surface_margin)/(scaling_factor*(SQRT(K36^2+L36^2+sigma_pa^2)))</f>
        <v>1.09354067335886</v>
      </c>
      <c r="Q36" s="8"/>
    </row>
    <row r="37" customFormat="false" ht="15" hidden="false" customHeight="false" outlineLevel="0" collapsed="false">
      <c r="A37" s="8" t="n">
        <v>930</v>
      </c>
      <c r="B37" s="8" t="n">
        <v>930</v>
      </c>
      <c r="C37" s="8" t="n">
        <v>0</v>
      </c>
      <c r="D37" s="8" t="n">
        <v>0</v>
      </c>
      <c r="E37" s="8" t="n">
        <v>930</v>
      </c>
      <c r="F37" s="8" t="n">
        <v>930</v>
      </c>
      <c r="G37" s="8" t="n">
        <v>0</v>
      </c>
      <c r="H37" s="8" t="n">
        <v>10</v>
      </c>
      <c r="I37" s="8" t="n">
        <v>90</v>
      </c>
      <c r="J37" s="8" t="n">
        <v>10</v>
      </c>
      <c r="K37" s="9" t="n">
        <v>1.6668</v>
      </c>
      <c r="L37" s="9" t="n">
        <v>1.6668</v>
      </c>
      <c r="M37" s="10" t="n">
        <f aca="false">((ref_diam+offset_diam)/2)/(12*3.281)</f>
        <v>0.761962816214569</v>
      </c>
      <c r="N37" s="8"/>
      <c r="O37" s="8" t="n">
        <f aca="false">(J37-M37-surface_margin)/(scaling_factor*(SQRT(K37^2+L37^2+sigma_pa^2)))</f>
        <v>1.05978794181425</v>
      </c>
      <c r="Q37" s="8"/>
    </row>
    <row r="38" customFormat="false" ht="15" hidden="false" customHeight="false" outlineLevel="0" collapsed="false">
      <c r="A38" s="8" t="n">
        <v>960</v>
      </c>
      <c r="B38" s="8" t="n">
        <v>960</v>
      </c>
      <c r="C38" s="8" t="n">
        <v>0</v>
      </c>
      <c r="D38" s="8" t="n">
        <v>0</v>
      </c>
      <c r="E38" s="8" t="n">
        <v>960</v>
      </c>
      <c r="F38" s="8" t="n">
        <v>960</v>
      </c>
      <c r="G38" s="8" t="n">
        <v>0</v>
      </c>
      <c r="H38" s="8" t="n">
        <v>10</v>
      </c>
      <c r="I38" s="8" t="n">
        <v>90</v>
      </c>
      <c r="J38" s="8" t="n">
        <v>10</v>
      </c>
      <c r="K38" s="9" t="n">
        <v>1.7206</v>
      </c>
      <c r="L38" s="9" t="n">
        <v>1.7206</v>
      </c>
      <c r="M38" s="10" t="n">
        <f aca="false">((ref_diam+offset_diam)/2)/(12*3.281)</f>
        <v>0.761962816214569</v>
      </c>
      <c r="N38" s="8"/>
      <c r="O38" s="8" t="n">
        <f aca="false">(J38-M38-surface_margin)/(scaling_factor*(SQRT(K38^2+L38^2+sigma_pa^2)))</f>
        <v>1.02801357064565</v>
      </c>
      <c r="Q38" s="8"/>
    </row>
    <row r="39" customFormat="false" ht="15" hidden="false" customHeight="false" outlineLevel="0" collapsed="false">
      <c r="A39" s="8" t="n">
        <v>990</v>
      </c>
      <c r="B39" s="8" t="n">
        <v>990</v>
      </c>
      <c r="C39" s="8" t="n">
        <v>0</v>
      </c>
      <c r="D39" s="8" t="n">
        <v>0</v>
      </c>
      <c r="E39" s="8" t="n">
        <v>990</v>
      </c>
      <c r="F39" s="8" t="n">
        <v>990</v>
      </c>
      <c r="G39" s="8" t="n">
        <v>0</v>
      </c>
      <c r="H39" s="8" t="n">
        <v>10</v>
      </c>
      <c r="I39" s="8" t="n">
        <v>90</v>
      </c>
      <c r="J39" s="8" t="n">
        <v>10</v>
      </c>
      <c r="K39" s="9" t="n">
        <v>1.7743</v>
      </c>
      <c r="L39" s="9" t="n">
        <v>1.7743</v>
      </c>
      <c r="M39" s="10" t="n">
        <f aca="false">((ref_diam+offset_diam)/2)/(12*3.281)</f>
        <v>0.761962816214569</v>
      </c>
      <c r="N39" s="8"/>
      <c r="O39" s="8" t="n">
        <f aca="false">(J39-M39-surface_margin)/(scaling_factor*(SQRT(K39^2+L39^2+sigma_pa^2)))</f>
        <v>0.998106287997154</v>
      </c>
      <c r="Q39" s="8"/>
    </row>
    <row r="40" customFormat="false" ht="15" hidden="false" customHeight="false" outlineLevel="0" collapsed="false">
      <c r="A40" s="8" t="n">
        <v>1020</v>
      </c>
      <c r="B40" s="8" t="n">
        <v>1020</v>
      </c>
      <c r="C40" s="8" t="n">
        <v>-0.35</v>
      </c>
      <c r="D40" s="8" t="n">
        <v>0</v>
      </c>
      <c r="E40" s="8" t="n">
        <v>1019.98</v>
      </c>
      <c r="F40" s="8" t="n">
        <v>1019.98</v>
      </c>
      <c r="G40" s="8" t="n">
        <v>-0.35</v>
      </c>
      <c r="H40" s="8" t="n">
        <v>10.03</v>
      </c>
      <c r="I40" s="8" t="n">
        <v>89.99</v>
      </c>
      <c r="J40" s="8" t="n">
        <v>10.03</v>
      </c>
      <c r="K40" s="9" t="n">
        <v>1.8253</v>
      </c>
      <c r="L40" s="9" t="n">
        <v>1.8252</v>
      </c>
      <c r="M40" s="10" t="n">
        <f aca="false">((ref_diam+offset_diam)/2)/(12*3.281)</f>
        <v>0.761962816214569</v>
      </c>
      <c r="N40" s="8"/>
      <c r="O40" s="8" t="n">
        <f aca="false">(J40-M40-surface_margin)/(scaling_factor*(SQRT(K40^2+L40^2+sigma_pa^2)))</f>
        <v>0.974526644322137</v>
      </c>
      <c r="Q40" s="8"/>
    </row>
    <row r="41" customFormat="false" ht="15" hidden="false" customHeight="false" outlineLevel="0" collapsed="false">
      <c r="A41" s="8" t="n">
        <v>1050</v>
      </c>
      <c r="B41" s="8" t="n">
        <v>1049.97</v>
      </c>
      <c r="C41" s="8" t="n">
        <v>-1.57</v>
      </c>
      <c r="D41" s="8" t="n">
        <v>0</v>
      </c>
      <c r="E41" s="8" t="n">
        <v>1049.95</v>
      </c>
      <c r="F41" s="8" t="n">
        <v>1049.92</v>
      </c>
      <c r="G41" s="8" t="n">
        <v>-1.56</v>
      </c>
      <c r="H41" s="8" t="n">
        <v>10.14</v>
      </c>
      <c r="I41" s="8" t="n">
        <v>89.95</v>
      </c>
      <c r="J41" s="8" t="n">
        <v>10.14</v>
      </c>
      <c r="K41" s="9" t="n">
        <v>1.8735</v>
      </c>
      <c r="L41" s="9" t="n">
        <v>1.8734</v>
      </c>
      <c r="M41" s="10" t="n">
        <f aca="false">((ref_diam+offset_diam)/2)/(12*3.281)</f>
        <v>0.761962816214569</v>
      </c>
      <c r="N41" s="8"/>
      <c r="O41" s="8" t="n">
        <f aca="false">(J41-M41-surface_margin)/(scaling_factor*(SQRT(K41^2+L41^2+sigma_pa^2)))</f>
        <v>0.961983814356561</v>
      </c>
      <c r="Q41" s="8"/>
    </row>
    <row r="42" customFormat="false" ht="15" hidden="false" customHeight="false" outlineLevel="0" collapsed="false">
      <c r="A42" s="8" t="n">
        <v>1080</v>
      </c>
      <c r="B42" s="8" t="n">
        <v>1079.88</v>
      </c>
      <c r="C42" s="8" t="n">
        <v>-3.83</v>
      </c>
      <c r="D42" s="8" t="n">
        <v>0</v>
      </c>
      <c r="E42" s="8" t="n">
        <v>1079.92</v>
      </c>
      <c r="F42" s="8" t="n">
        <v>1079.8</v>
      </c>
      <c r="G42" s="8" t="n">
        <v>-3.81</v>
      </c>
      <c r="H42" s="8" t="n">
        <v>10.33</v>
      </c>
      <c r="I42" s="8" t="n">
        <v>89.877</v>
      </c>
      <c r="J42" s="8" t="n">
        <v>10.33</v>
      </c>
      <c r="K42" s="9" t="n">
        <v>1.9219</v>
      </c>
      <c r="L42" s="9" t="n">
        <v>1.9218</v>
      </c>
      <c r="M42" s="10" t="n">
        <f aca="false">((ref_diam+offset_diam)/2)/(12*3.281)</f>
        <v>0.761962816214569</v>
      </c>
      <c r="N42" s="8"/>
      <c r="O42" s="8" t="n">
        <f aca="false">(J42-M42-surface_margin)/(scaling_factor*(SQRT(K42^2+L42^2+sigma_pa^2)))</f>
        <v>0.958203837089574</v>
      </c>
      <c r="Q42" s="8"/>
    </row>
    <row r="43" customFormat="false" ht="15" hidden="false" customHeight="false" outlineLevel="0" collapsed="false">
      <c r="A43" s="8" t="n">
        <v>1110</v>
      </c>
      <c r="B43" s="8" t="n">
        <v>1109.7</v>
      </c>
      <c r="C43" s="8" t="n">
        <v>-7.14</v>
      </c>
      <c r="D43" s="8" t="n">
        <v>0</v>
      </c>
      <c r="E43" s="8" t="n">
        <v>1109.89</v>
      </c>
      <c r="F43" s="8" t="n">
        <v>1109.59</v>
      </c>
      <c r="G43" s="8" t="n">
        <v>-7.1</v>
      </c>
      <c r="H43" s="8" t="n">
        <v>10.62</v>
      </c>
      <c r="I43" s="8" t="n">
        <v>89.775</v>
      </c>
      <c r="J43" s="8" t="n">
        <v>10.62</v>
      </c>
      <c r="K43" s="9" t="n">
        <v>1.9708</v>
      </c>
      <c r="L43" s="9" t="n">
        <v>1.9707</v>
      </c>
      <c r="M43" s="10" t="n">
        <f aca="false">((ref_diam+offset_diam)/2)/(12*3.281)</f>
        <v>0.761962816214569</v>
      </c>
      <c r="N43" s="8"/>
      <c r="O43" s="8" t="n">
        <f aca="false">(J43-M43-surface_margin)/(scaling_factor*(SQRT(K43^2+L43^2+sigma_pa^2)))</f>
        <v>0.964440565173504</v>
      </c>
      <c r="Q43" s="8"/>
    </row>
    <row r="44" customFormat="false" ht="15" hidden="false" customHeight="false" outlineLevel="0" collapsed="false">
      <c r="A44" s="8" t="n">
        <v>1140</v>
      </c>
      <c r="B44" s="8" t="n">
        <v>1139.38</v>
      </c>
      <c r="C44" s="8" t="n">
        <v>-11.49</v>
      </c>
      <c r="D44" s="8" t="n">
        <v>0</v>
      </c>
      <c r="E44" s="8" t="n">
        <v>1139.85</v>
      </c>
      <c r="F44" s="8" t="n">
        <v>1139.24</v>
      </c>
      <c r="G44" s="8" t="n">
        <v>-11.42</v>
      </c>
      <c r="H44" s="8" t="n">
        <v>11</v>
      </c>
      <c r="I44" s="8" t="n">
        <v>89.648</v>
      </c>
      <c r="J44" s="8" t="n">
        <v>11</v>
      </c>
      <c r="K44" s="9" t="n">
        <v>2.0205</v>
      </c>
      <c r="L44" s="9" t="n">
        <v>2.0203</v>
      </c>
      <c r="M44" s="10" t="n">
        <f aca="false">((ref_diam+offset_diam)/2)/(12*3.281)</f>
        <v>0.761962816214569</v>
      </c>
      <c r="N44" s="8"/>
      <c r="O44" s="8" t="n">
        <f aca="false">(J44-M44-surface_margin)/(scaling_factor*(SQRT(K44^2+L44^2+sigma_pa^2)))</f>
        <v>0.978882319846741</v>
      </c>
      <c r="Q44" s="8"/>
    </row>
    <row r="45" customFormat="false" ht="15" hidden="false" customHeight="false" outlineLevel="0" collapsed="false">
      <c r="A45" s="8" t="n">
        <v>1170</v>
      </c>
      <c r="B45" s="8" t="n">
        <v>1168.89</v>
      </c>
      <c r="C45" s="8" t="n">
        <v>-16.87</v>
      </c>
      <c r="D45" s="8" t="n">
        <v>0</v>
      </c>
      <c r="E45" s="8" t="n">
        <v>1169.82</v>
      </c>
      <c r="F45" s="8" t="n">
        <v>1168.71</v>
      </c>
      <c r="G45" s="8" t="n">
        <v>-16.77</v>
      </c>
      <c r="H45" s="8" t="n">
        <v>11.47</v>
      </c>
      <c r="I45" s="8" t="n">
        <v>89.5</v>
      </c>
      <c r="J45" s="8" t="n">
        <v>11.47</v>
      </c>
      <c r="K45" s="9" t="n">
        <v>2.0715</v>
      </c>
      <c r="L45" s="9" t="n">
        <v>2.0713</v>
      </c>
      <c r="M45" s="10" t="n">
        <f aca="false">((ref_diam+offset_diam)/2)/(12*3.281)</f>
        <v>0.761962816214569</v>
      </c>
      <c r="N45" s="8"/>
      <c r="O45" s="8" t="n">
        <f aca="false">(J45-M45-surface_margin)/(scaling_factor*(SQRT(K45^2+L45^2+sigma_pa^2)))</f>
        <v>1.00065901601943</v>
      </c>
      <c r="Q45" s="8"/>
    </row>
    <row r="46" customFormat="false" ht="15" hidden="false" customHeight="false" outlineLevel="0" collapsed="false">
      <c r="A46" s="8" t="n">
        <v>1200</v>
      </c>
      <c r="B46" s="8" t="n">
        <v>1198.2</v>
      </c>
      <c r="C46" s="8" t="n">
        <v>-23.27</v>
      </c>
      <c r="D46" s="8" t="n">
        <v>0</v>
      </c>
      <c r="E46" s="8" t="n">
        <v>1199.78</v>
      </c>
      <c r="F46" s="8" t="n">
        <v>1197.99</v>
      </c>
      <c r="G46" s="8" t="n">
        <v>-23.13</v>
      </c>
      <c r="H46" s="8" t="n">
        <v>12.02</v>
      </c>
      <c r="I46" s="8" t="n">
        <v>89.336</v>
      </c>
      <c r="J46" s="8" t="n">
        <v>12.03</v>
      </c>
      <c r="K46" s="9" t="n">
        <v>2.1244</v>
      </c>
      <c r="L46" s="9" t="n">
        <v>2.124</v>
      </c>
      <c r="M46" s="10" t="n">
        <f aca="false">((ref_diam+offset_diam)/2)/(12*3.281)</f>
        <v>0.761962816214569</v>
      </c>
      <c r="N46" s="8"/>
      <c r="O46" s="8" t="n">
        <f aca="false">(J46-M46-surface_margin)/(scaling_factor*(SQRT(K46^2+L46^2+sigma_pa^2)))</f>
        <v>1.02900327224774</v>
      </c>
      <c r="Q46" s="8"/>
    </row>
    <row r="47" customFormat="false" ht="15" hidden="false" customHeight="false" outlineLevel="0" collapsed="false">
      <c r="A47" s="8" t="n">
        <v>1230</v>
      </c>
      <c r="B47" s="8" t="n">
        <v>1227.27</v>
      </c>
      <c r="C47" s="8" t="n">
        <v>-30.7</v>
      </c>
      <c r="D47" s="8" t="n">
        <v>0</v>
      </c>
      <c r="E47" s="8" t="n">
        <v>1229.74</v>
      </c>
      <c r="F47" s="8" t="n">
        <v>1227.01</v>
      </c>
      <c r="G47" s="8" t="n">
        <v>-30.51</v>
      </c>
      <c r="H47" s="8" t="n">
        <v>12.67</v>
      </c>
      <c r="I47" s="8" t="n">
        <v>89.161</v>
      </c>
      <c r="J47" s="8" t="n">
        <v>12.67</v>
      </c>
      <c r="K47" s="9" t="n">
        <v>2.1796</v>
      </c>
      <c r="L47" s="9" t="n">
        <v>2.1792</v>
      </c>
      <c r="M47" s="10" t="n">
        <f aca="false">((ref_diam+offset_diam)/2)/(12*3.281)</f>
        <v>0.761962816214569</v>
      </c>
      <c r="N47" s="8"/>
      <c r="O47" s="8" t="n">
        <f aca="false">(J47-M47-surface_margin)/(scaling_factor*(SQRT(K47^2+L47^2+sigma_pa^2)))</f>
        <v>1.06217981007425</v>
      </c>
      <c r="Q47" s="8"/>
    </row>
    <row r="48" customFormat="false" ht="15" hidden="false" customHeight="false" outlineLevel="0" collapsed="false">
      <c r="A48" s="8" t="n">
        <v>1260</v>
      </c>
      <c r="B48" s="8" t="n">
        <v>1256.05</v>
      </c>
      <c r="C48" s="8" t="n">
        <v>-39.13</v>
      </c>
      <c r="D48" s="8" t="n">
        <v>0</v>
      </c>
      <c r="E48" s="8" t="n">
        <v>1259.7</v>
      </c>
      <c r="F48" s="8" t="n">
        <v>1255.76</v>
      </c>
      <c r="G48" s="8" t="n">
        <v>-38.89</v>
      </c>
      <c r="H48" s="8" t="n">
        <v>13.4</v>
      </c>
      <c r="I48" s="8" t="n">
        <v>88.979</v>
      </c>
      <c r="J48" s="8" t="n">
        <v>13.41</v>
      </c>
      <c r="K48" s="9" t="n">
        <v>2.238</v>
      </c>
      <c r="L48" s="9" t="n">
        <v>2.2375</v>
      </c>
      <c r="M48" s="10" t="n">
        <f aca="false">((ref_diam+offset_diam)/2)/(12*3.281)</f>
        <v>0.761962816214569</v>
      </c>
      <c r="N48" s="8"/>
      <c r="O48" s="8" t="n">
        <f aca="false">(J48-M48-surface_margin)/(scaling_factor*(SQRT(K48^2+L48^2+sigma_pa^2)))</f>
        <v>1.10115725478625</v>
      </c>
      <c r="Q48" s="8"/>
    </row>
    <row r="49" customFormat="false" ht="15" hidden="false" customHeight="false" outlineLevel="0" collapsed="false">
      <c r="A49" s="8" t="n">
        <v>1290</v>
      </c>
      <c r="B49" s="8" t="n">
        <v>1284.53</v>
      </c>
      <c r="C49" s="8" t="n">
        <v>-48.57</v>
      </c>
      <c r="D49" s="8" t="n">
        <v>0</v>
      </c>
      <c r="E49" s="8" t="n">
        <v>1289.65</v>
      </c>
      <c r="F49" s="8" t="n">
        <v>1284.2</v>
      </c>
      <c r="G49" s="8" t="n">
        <v>-48.27</v>
      </c>
      <c r="H49" s="8" t="n">
        <v>14.22</v>
      </c>
      <c r="I49" s="8" t="n">
        <v>88.792</v>
      </c>
      <c r="J49" s="8" t="n">
        <v>14.23</v>
      </c>
      <c r="K49" s="9" t="n">
        <v>2.3001</v>
      </c>
      <c r="L49" s="9" t="n">
        <v>2.2995</v>
      </c>
      <c r="M49" s="10" t="n">
        <f aca="false">((ref_diam+offset_diam)/2)/(12*3.281)</f>
        <v>0.761962816214569</v>
      </c>
      <c r="N49" s="8"/>
      <c r="O49" s="8" t="n">
        <f aca="false">(J49-M49-surface_margin)/(scaling_factor*(SQRT(K49^2+L49^2+sigma_pa^2)))</f>
        <v>1.14334069716092</v>
      </c>
      <c r="Q49" s="8"/>
    </row>
    <row r="50" customFormat="false" ht="15" hidden="false" customHeight="false" outlineLevel="0" collapsed="false">
      <c r="A50" s="8" t="n">
        <v>1320</v>
      </c>
      <c r="B50" s="8" t="n">
        <v>1312.66</v>
      </c>
      <c r="C50" s="8" t="n">
        <v>-58.99</v>
      </c>
      <c r="D50" s="8" t="n">
        <v>0</v>
      </c>
      <c r="E50" s="8" t="n">
        <v>1319.6</v>
      </c>
      <c r="F50" s="8" t="n">
        <v>1312.29</v>
      </c>
      <c r="G50" s="8" t="n">
        <v>-58.62</v>
      </c>
      <c r="H50" s="8" t="n">
        <v>15.13</v>
      </c>
      <c r="I50" s="8" t="n">
        <v>88.604</v>
      </c>
      <c r="J50" s="8" t="n">
        <v>15.14</v>
      </c>
      <c r="K50" s="9" t="n">
        <v>2.3667</v>
      </c>
      <c r="L50" s="9" t="n">
        <v>2.366</v>
      </c>
      <c r="M50" s="10" t="n">
        <f aca="false">((ref_diam+offset_diam)/2)/(12*3.281)</f>
        <v>0.761962816214569</v>
      </c>
      <c r="N50" s="8"/>
      <c r="O50" s="8" t="n">
        <f aca="false">(J50-M50-surface_margin)/(scaling_factor*(SQRT(K50^2+L50^2+sigma_pa^2)))</f>
        <v>1.18873765706182</v>
      </c>
      <c r="Q50" s="8"/>
    </row>
    <row r="51" customFormat="false" ht="15" hidden="false" customHeight="false" outlineLevel="0" collapsed="false">
      <c r="A51" s="8" t="n">
        <v>1350</v>
      </c>
      <c r="B51" s="8" t="n">
        <v>1340.41</v>
      </c>
      <c r="C51" s="8" t="n">
        <v>-70.38</v>
      </c>
      <c r="D51" s="8" t="n">
        <v>0</v>
      </c>
      <c r="E51" s="8" t="n">
        <v>1349.55</v>
      </c>
      <c r="F51" s="8" t="n">
        <v>1339.99</v>
      </c>
      <c r="G51" s="8" t="n">
        <v>-69.94</v>
      </c>
      <c r="H51" s="8" t="n">
        <v>16.12</v>
      </c>
      <c r="I51" s="8" t="n">
        <v>88.417</v>
      </c>
      <c r="J51" s="8" t="n">
        <v>16.13</v>
      </c>
      <c r="K51" s="9" t="n">
        <v>2.4384</v>
      </c>
      <c r="L51" s="9" t="n">
        <v>2.4375</v>
      </c>
      <c r="M51" s="10" t="n">
        <f aca="false">((ref_diam+offset_diam)/2)/(12*3.281)</f>
        <v>0.761962816214569</v>
      </c>
      <c r="N51" s="8"/>
      <c r="O51" s="8" t="n">
        <f aca="false">(J51-M51-surface_margin)/(scaling_factor*(SQRT(K51^2+L51^2+sigma_pa^2)))</f>
        <v>1.23574644626907</v>
      </c>
      <c r="Q51" s="8"/>
    </row>
    <row r="52" customFormat="false" ht="15" hidden="false" customHeight="false" outlineLevel="0" collapsed="false">
      <c r="A52" s="8" t="n">
        <v>1380</v>
      </c>
      <c r="B52" s="8" t="n">
        <v>1367.74</v>
      </c>
      <c r="C52" s="8" t="n">
        <v>-82.74</v>
      </c>
      <c r="D52" s="8" t="n">
        <v>0</v>
      </c>
      <c r="E52" s="8" t="n">
        <v>1379.49</v>
      </c>
      <c r="F52" s="8" t="n">
        <v>1367.28</v>
      </c>
      <c r="G52" s="8" t="n">
        <v>-82.21</v>
      </c>
      <c r="H52" s="8" t="n">
        <v>17.19</v>
      </c>
      <c r="I52" s="8" t="n">
        <v>88.232</v>
      </c>
      <c r="J52" s="8" t="n">
        <v>17.21</v>
      </c>
      <c r="K52" s="9" t="n">
        <v>2.5158</v>
      </c>
      <c r="L52" s="9" t="n">
        <v>2.5148</v>
      </c>
      <c r="M52" s="10" t="n">
        <f aca="false">((ref_diam+offset_diam)/2)/(12*3.281)</f>
        <v>0.761962816214569</v>
      </c>
      <c r="N52" s="8"/>
      <c r="O52" s="8" t="n">
        <f aca="false">(J52-M52-surface_margin)/(scaling_factor*(SQRT(K52^2+L52^2+sigma_pa^2)))</f>
        <v>1.28439456876341</v>
      </c>
      <c r="Q52" s="8"/>
    </row>
    <row r="53" customFormat="false" ht="15" hidden="false" customHeight="false" outlineLevel="0" collapsed="false">
      <c r="A53" s="8" t="n">
        <v>1410</v>
      </c>
      <c r="B53" s="8" t="n">
        <v>1394.63</v>
      </c>
      <c r="C53" s="8" t="n">
        <v>-96.05</v>
      </c>
      <c r="D53" s="8" t="n">
        <v>0</v>
      </c>
      <c r="E53" s="8" t="n">
        <v>1409.43</v>
      </c>
      <c r="F53" s="8" t="n">
        <v>1394.13</v>
      </c>
      <c r="G53" s="8" t="n">
        <v>-95.42</v>
      </c>
      <c r="H53" s="8" t="n">
        <v>18.35</v>
      </c>
      <c r="I53" s="8" t="n">
        <v>88.05</v>
      </c>
      <c r="J53" s="8" t="n">
        <v>18.37</v>
      </c>
      <c r="K53" s="9" t="n">
        <v>2.5995</v>
      </c>
      <c r="L53" s="9" t="n">
        <v>2.5984</v>
      </c>
      <c r="M53" s="10" t="n">
        <f aca="false">((ref_diam+offset_diam)/2)/(12*3.281)</f>
        <v>0.761962816214569</v>
      </c>
      <c r="N53" s="8"/>
      <c r="O53" s="8" t="n">
        <f aca="false">(J53-M53-surface_margin)/(scaling_factor*(SQRT(K53^2+L53^2+sigma_pa^2)))</f>
        <v>1.33316846719992</v>
      </c>
      <c r="Q53" s="8"/>
    </row>
    <row r="54" customFormat="false" ht="15" hidden="false" customHeight="false" outlineLevel="0" collapsed="false">
      <c r="A54" s="8" t="n">
        <v>1440</v>
      </c>
      <c r="B54" s="8" t="n">
        <v>1421.03</v>
      </c>
      <c r="C54" s="8" t="n">
        <v>-110.29</v>
      </c>
      <c r="D54" s="8" t="n">
        <v>0</v>
      </c>
      <c r="E54" s="8" t="n">
        <v>1439.37</v>
      </c>
      <c r="F54" s="8" t="n">
        <v>1420.48</v>
      </c>
      <c r="G54" s="8" t="n">
        <v>-109.56</v>
      </c>
      <c r="H54" s="8" t="n">
        <v>19.59</v>
      </c>
      <c r="I54" s="8" t="n">
        <v>87.872</v>
      </c>
      <c r="J54" s="8" t="n">
        <v>19.61</v>
      </c>
      <c r="K54" s="9" t="n">
        <v>2.6902</v>
      </c>
      <c r="L54" s="9" t="n">
        <v>2.6889</v>
      </c>
      <c r="M54" s="10" t="n">
        <f aca="false">((ref_diam+offset_diam)/2)/(12*3.281)</f>
        <v>0.761962816214569</v>
      </c>
      <c r="N54" s="8"/>
      <c r="O54" s="8" t="n">
        <f aca="false">(J54-M54-surface_margin)/(scaling_factor*(SQRT(K54^2+L54^2+sigma_pa^2)))</f>
        <v>1.38138573833031</v>
      </c>
      <c r="Q54" s="8"/>
    </row>
    <row r="55" customFormat="false" ht="15" hidden="false" customHeight="false" outlineLevel="0" collapsed="false">
      <c r="A55" s="8" t="n">
        <v>1470</v>
      </c>
      <c r="B55" s="8" t="n">
        <v>1446.93</v>
      </c>
      <c r="C55" s="8" t="n">
        <v>-125.43</v>
      </c>
      <c r="D55" s="8" t="n">
        <v>0</v>
      </c>
      <c r="E55" s="8" t="n">
        <v>1469.3</v>
      </c>
      <c r="F55" s="8" t="n">
        <v>1446.33</v>
      </c>
      <c r="G55" s="8" t="n">
        <v>-124.59</v>
      </c>
      <c r="H55" s="8" t="n">
        <v>20.9</v>
      </c>
      <c r="I55" s="8" t="n">
        <v>87.699</v>
      </c>
      <c r="J55" s="8" t="n">
        <v>20.93</v>
      </c>
      <c r="K55" s="9" t="n">
        <v>2.7882</v>
      </c>
      <c r="L55" s="9" t="n">
        <v>2.7869</v>
      </c>
      <c r="M55" s="10" t="n">
        <f aca="false">((ref_diam+offset_diam)/2)/(12*3.281)</f>
        <v>0.761962816214569</v>
      </c>
      <c r="N55" s="8"/>
      <c r="O55" s="8" t="n">
        <f aca="false">(J55-M55-surface_margin)/(scaling_factor*(SQRT(K55^2+L55^2+sigma_pa^2)))</f>
        <v>1.42851195406644</v>
      </c>
      <c r="Q55" s="8"/>
    </row>
    <row r="56" customFormat="false" ht="15" hidden="false" customHeight="false" outlineLevel="0" collapsed="false">
      <c r="A56" s="8" t="n">
        <v>1500</v>
      </c>
      <c r="B56" s="8" t="n">
        <v>1472.28</v>
      </c>
      <c r="C56" s="8" t="n">
        <v>-141.48</v>
      </c>
      <c r="D56" s="8" t="n">
        <v>0</v>
      </c>
      <c r="E56" s="8" t="n">
        <v>1499.23</v>
      </c>
      <c r="F56" s="8" t="n">
        <v>1471.63</v>
      </c>
      <c r="G56" s="8" t="n">
        <v>-140.52</v>
      </c>
      <c r="H56" s="8" t="n">
        <v>22.29</v>
      </c>
      <c r="I56" s="8" t="n">
        <v>87.53</v>
      </c>
      <c r="J56" s="8" t="n">
        <v>22.32</v>
      </c>
      <c r="K56" s="9" t="n">
        <v>2.894</v>
      </c>
      <c r="L56" s="9" t="n">
        <v>2.8926</v>
      </c>
      <c r="M56" s="10" t="n">
        <f aca="false">((ref_diam+offset_diam)/2)/(12*3.281)</f>
        <v>0.761962816214569</v>
      </c>
      <c r="N56" s="8"/>
      <c r="O56" s="8" t="n">
        <f aca="false">(J56-M56-surface_margin)/(scaling_factor*(SQRT(K56^2+L56^2+sigma_pa^2)))</f>
        <v>1.47342532540573</v>
      </c>
      <c r="Q56" s="8"/>
    </row>
    <row r="57" customFormat="false" ht="15" hidden="false" customHeight="false" outlineLevel="0" collapsed="false">
      <c r="A57" s="8" t="n">
        <v>1530</v>
      </c>
      <c r="B57" s="8" t="n">
        <v>1497.05</v>
      </c>
      <c r="C57" s="8" t="n">
        <v>-158.39</v>
      </c>
      <c r="D57" s="8" t="n">
        <v>0</v>
      </c>
      <c r="E57" s="8" t="n">
        <v>1529.15</v>
      </c>
      <c r="F57" s="8" t="n">
        <v>1496.35</v>
      </c>
      <c r="G57" s="8" t="n">
        <v>-157.3</v>
      </c>
      <c r="H57" s="8" t="n">
        <v>23.76</v>
      </c>
      <c r="I57" s="8" t="n">
        <v>87.367</v>
      </c>
      <c r="J57" s="8" t="n">
        <v>23.8</v>
      </c>
      <c r="K57" s="9" t="n">
        <v>3.0078</v>
      </c>
      <c r="L57" s="9" t="n">
        <v>3.0064</v>
      </c>
      <c r="M57" s="10" t="n">
        <f aca="false">((ref_diam+offset_diam)/2)/(12*3.281)</f>
        <v>0.761962816214569</v>
      </c>
      <c r="N57" s="8"/>
      <c r="O57" s="8" t="n">
        <f aca="false">(J57-M57-surface_margin)/(scaling_factor*(SQRT(K57^2+L57^2+sigma_pa^2)))</f>
        <v>1.51719323153934</v>
      </c>
      <c r="Q57" s="8"/>
    </row>
    <row r="58" customFormat="false" ht="15" hidden="false" customHeight="false" outlineLevel="0" collapsed="false">
      <c r="A58" s="8" t="n">
        <v>1560</v>
      </c>
      <c r="B58" s="8" t="n">
        <v>1521.22</v>
      </c>
      <c r="C58" s="8" t="n">
        <v>-176.17</v>
      </c>
      <c r="D58" s="8" t="n">
        <v>0</v>
      </c>
      <c r="E58" s="8" t="n">
        <v>1559.07</v>
      </c>
      <c r="F58" s="8" t="n">
        <v>1520.47</v>
      </c>
      <c r="G58" s="8" t="n">
        <v>-174.93</v>
      </c>
      <c r="H58" s="8" t="n">
        <v>25.3</v>
      </c>
      <c r="I58" s="8" t="n">
        <v>87.208</v>
      </c>
      <c r="J58" s="8" t="n">
        <v>25.35</v>
      </c>
      <c r="K58" s="9" t="n">
        <v>3.13</v>
      </c>
      <c r="L58" s="9" t="n">
        <v>3.1286</v>
      </c>
      <c r="M58" s="10" t="n">
        <f aca="false">((ref_diam+offset_diam)/2)/(12*3.281)</f>
        <v>0.761962816214569</v>
      </c>
      <c r="N58" s="8"/>
      <c r="O58" s="8" t="n">
        <f aca="false">(J58-M58-surface_margin)/(scaling_factor*(SQRT(K58^2+L58^2+sigma_pa^2)))</f>
        <v>1.55814495113515</v>
      </c>
      <c r="Q58" s="8"/>
    </row>
    <row r="59" customFormat="false" ht="15" hidden="false" customHeight="false" outlineLevel="0" collapsed="false">
      <c r="A59" s="8" t="n">
        <v>1590</v>
      </c>
      <c r="B59" s="8" t="n">
        <v>1544.75</v>
      </c>
      <c r="C59" s="8" t="n">
        <v>-194.77</v>
      </c>
      <c r="D59" s="8" t="n">
        <v>0</v>
      </c>
      <c r="E59" s="8" t="n">
        <v>1588.98</v>
      </c>
      <c r="F59" s="8" t="n">
        <v>1543.96</v>
      </c>
      <c r="G59" s="8" t="n">
        <v>-193.39</v>
      </c>
      <c r="H59" s="8" t="n">
        <v>26.92</v>
      </c>
      <c r="I59" s="8" t="n">
        <v>87.054</v>
      </c>
      <c r="J59" s="8" t="n">
        <v>26.97</v>
      </c>
      <c r="K59" s="9" t="n">
        <v>3.2607</v>
      </c>
      <c r="L59" s="9" t="n">
        <v>3.2593</v>
      </c>
      <c r="M59" s="10" t="n">
        <f aca="false">((ref_diam+offset_diam)/2)/(12*3.281)</f>
        <v>0.761962816214569</v>
      </c>
      <c r="N59" s="8"/>
      <c r="O59" s="8" t="n">
        <f aca="false">(J59-M59-surface_margin)/(scaling_factor*(SQRT(K59^2+L59^2+sigma_pa^2)))</f>
        <v>1.59622722761451</v>
      </c>
      <c r="Q59" s="8"/>
    </row>
    <row r="60" customFormat="false" ht="15" hidden="false" customHeight="false" outlineLevel="0" collapsed="false">
      <c r="A60" s="8" t="n">
        <v>1620</v>
      </c>
      <c r="B60" s="8" t="n">
        <v>1567.62</v>
      </c>
      <c r="C60" s="8" t="n">
        <v>-214.19</v>
      </c>
      <c r="D60" s="8" t="n">
        <v>0</v>
      </c>
      <c r="E60" s="8" t="n">
        <v>1618.89</v>
      </c>
      <c r="F60" s="8" t="n">
        <v>1566.78</v>
      </c>
      <c r="G60" s="8" t="n">
        <v>-212.64</v>
      </c>
      <c r="H60" s="8" t="n">
        <v>28.6</v>
      </c>
      <c r="I60" s="8" t="n">
        <v>86.906</v>
      </c>
      <c r="J60" s="8" t="n">
        <v>28.66</v>
      </c>
      <c r="K60" s="9" t="n">
        <v>3.3999</v>
      </c>
      <c r="L60" s="9" t="n">
        <v>3.3986</v>
      </c>
      <c r="M60" s="10" t="n">
        <f aca="false">((ref_diam+offset_diam)/2)/(12*3.281)</f>
        <v>0.761962816214569</v>
      </c>
      <c r="N60" s="8"/>
      <c r="O60" s="8" t="n">
        <f aca="false">(J60-M60-surface_margin)/(scaling_factor*(SQRT(K60^2+L60^2+sigma_pa^2)))</f>
        <v>1.63145677856757</v>
      </c>
      <c r="Q60" s="8"/>
    </row>
    <row r="61" customFormat="false" ht="15" hidden="false" customHeight="false" outlineLevel="0" collapsed="false">
      <c r="A61" s="8" t="n">
        <v>1650</v>
      </c>
      <c r="B61" s="8" t="n">
        <v>1589.79</v>
      </c>
      <c r="C61" s="8" t="n">
        <v>-234.39</v>
      </c>
      <c r="D61" s="8" t="n">
        <v>0</v>
      </c>
      <c r="E61" s="8" t="n">
        <v>1648.79</v>
      </c>
      <c r="F61" s="8" t="n">
        <v>1588.91</v>
      </c>
      <c r="G61" s="8" t="n">
        <v>-232.67</v>
      </c>
      <c r="H61" s="8" t="n">
        <v>30.36</v>
      </c>
      <c r="I61" s="8" t="n">
        <v>86.762</v>
      </c>
      <c r="J61" s="8" t="n">
        <v>30.42</v>
      </c>
      <c r="K61" s="9" t="n">
        <v>3.5476</v>
      </c>
      <c r="L61" s="9" t="n">
        <v>3.5465</v>
      </c>
      <c r="M61" s="10" t="n">
        <f aca="false">((ref_diam+offset_diam)/2)/(12*3.281)</f>
        <v>0.761962816214569</v>
      </c>
      <c r="N61" s="8"/>
      <c r="O61" s="8" t="n">
        <f aca="false">(J61-M61-surface_margin)/(scaling_factor*(SQRT(K61^2+L61^2+sigma_pa^2)))</f>
        <v>1.66391029877131</v>
      </c>
      <c r="Q61" s="8"/>
    </row>
    <row r="62" customFormat="false" ht="15" hidden="false" customHeight="false" outlineLevel="0" collapsed="false">
      <c r="A62" s="8" t="n">
        <v>1680</v>
      </c>
      <c r="B62" s="8" t="n">
        <v>1611.25</v>
      </c>
      <c r="C62" s="8" t="n">
        <v>-255.35</v>
      </c>
      <c r="D62" s="8" t="n">
        <v>0</v>
      </c>
      <c r="E62" s="8" t="n">
        <v>1678.76</v>
      </c>
      <c r="F62" s="8" t="n">
        <v>1610.38</v>
      </c>
      <c r="G62" s="8" t="n">
        <v>-253.5</v>
      </c>
      <c r="H62" s="8" t="n">
        <v>32.15</v>
      </c>
      <c r="I62" s="8" t="n">
        <v>86.706</v>
      </c>
      <c r="J62" s="8" t="n">
        <v>32.21</v>
      </c>
      <c r="K62" s="9" t="n">
        <v>3.7042</v>
      </c>
      <c r="L62" s="9" t="n">
        <v>3.7034</v>
      </c>
      <c r="M62" s="10" t="n">
        <f aca="false">((ref_diam+offset_diam)/2)/(12*3.281)</f>
        <v>0.761962816214569</v>
      </c>
      <c r="N62" s="8"/>
      <c r="O62" s="8" t="n">
        <f aca="false">(J62-M62-surface_margin)/(scaling_factor*(SQRT(K62^2+L62^2+sigma_pa^2)))</f>
        <v>1.69133805844363</v>
      </c>
      <c r="Q62" s="8"/>
    </row>
    <row r="63" customFormat="false" ht="15" hidden="false" customHeight="false" outlineLevel="0" collapsed="false">
      <c r="A63" s="8" t="n">
        <v>1710</v>
      </c>
      <c r="B63" s="8" t="n">
        <v>1631.97</v>
      </c>
      <c r="C63" s="8" t="n">
        <v>-277.05</v>
      </c>
      <c r="D63" s="8" t="n">
        <v>0</v>
      </c>
      <c r="E63" s="8" t="n">
        <v>1709.11</v>
      </c>
      <c r="F63" s="8" t="n">
        <v>1631.4</v>
      </c>
      <c r="G63" s="8" t="n">
        <v>-275.33</v>
      </c>
      <c r="H63" s="8" t="n">
        <v>33.8</v>
      </c>
      <c r="I63" s="8" t="n">
        <v>87.084</v>
      </c>
      <c r="J63" s="8" t="n">
        <v>33.85</v>
      </c>
      <c r="K63" s="9" t="n">
        <v>3.8707</v>
      </c>
      <c r="L63" s="9" t="n">
        <v>3.8707</v>
      </c>
      <c r="M63" s="10" t="n">
        <f aca="false">((ref_diam+offset_diam)/2)/(12*3.281)</f>
        <v>0.761962816214569</v>
      </c>
      <c r="N63" s="8"/>
      <c r="O63" s="8" t="n">
        <f aca="false">(J63-M63-surface_margin)/(scaling_factor*(SQRT(K63^2+L63^2+sigma_pa^2)))</f>
        <v>1.70427111836413</v>
      </c>
      <c r="Q63" s="8"/>
    </row>
    <row r="64" customFormat="false" ht="15" hidden="false" customHeight="false" outlineLevel="0" collapsed="false">
      <c r="A64" s="8" t="n">
        <v>1740</v>
      </c>
      <c r="B64" s="8" t="n">
        <v>1651.91</v>
      </c>
      <c r="C64" s="8" t="n">
        <v>-299.46</v>
      </c>
      <c r="D64" s="8" t="n">
        <v>0</v>
      </c>
      <c r="E64" s="8" t="n">
        <v>1739.51</v>
      </c>
      <c r="F64" s="8" t="n">
        <v>1651.72</v>
      </c>
      <c r="G64" s="8" t="n">
        <v>-297.9</v>
      </c>
      <c r="H64" s="8" t="n">
        <v>35.1</v>
      </c>
      <c r="I64" s="8" t="n">
        <v>87.459</v>
      </c>
      <c r="J64" s="8" t="n">
        <v>35.14</v>
      </c>
      <c r="K64" s="9" t="n">
        <v>4.0452</v>
      </c>
      <c r="L64" s="9" t="n">
        <v>4.046</v>
      </c>
      <c r="M64" s="10" t="n">
        <f aca="false">((ref_diam+offset_diam)/2)/(12*3.281)</f>
        <v>0.761962816214569</v>
      </c>
      <c r="N64" s="8"/>
      <c r="O64" s="8" t="n">
        <f aca="false">(J64-M64-surface_margin)/(scaling_factor*(SQRT(K64^2+L64^2+sigma_pa^2)))</f>
        <v>1.69533861276882</v>
      </c>
      <c r="Q64" s="8"/>
    </row>
    <row r="65" customFormat="false" ht="15" hidden="false" customHeight="false" outlineLevel="0" collapsed="false">
      <c r="A65" s="8" t="n">
        <v>1770</v>
      </c>
      <c r="B65" s="8" t="n">
        <v>1671.06</v>
      </c>
      <c r="C65" s="8" t="n">
        <v>-322.55</v>
      </c>
      <c r="D65" s="8" t="n">
        <v>0</v>
      </c>
      <c r="E65" s="8" t="n">
        <v>1769.94</v>
      </c>
      <c r="F65" s="8" t="n">
        <v>1671.31</v>
      </c>
      <c r="G65" s="8" t="n">
        <v>-321.17</v>
      </c>
      <c r="H65" s="8" t="n">
        <v>36.05</v>
      </c>
      <c r="I65" s="8" t="n">
        <v>87.808</v>
      </c>
      <c r="J65" s="8" t="n">
        <v>36.08</v>
      </c>
      <c r="K65" s="9" t="n">
        <v>4.2273</v>
      </c>
      <c r="L65" s="9" t="n">
        <v>4.2286</v>
      </c>
      <c r="M65" s="10" t="n">
        <f aca="false">((ref_diam+offset_diam)/2)/(12*3.281)</f>
        <v>0.761962816214569</v>
      </c>
      <c r="N65" s="8"/>
      <c r="O65" s="8" t="n">
        <f aca="false">(J65-M65-surface_margin)/(scaling_factor*(SQRT(K65^2+L65^2+sigma_pa^2)))</f>
        <v>1.66749956623196</v>
      </c>
      <c r="Q65" s="8"/>
    </row>
    <row r="66" customFormat="false" ht="15" hidden="false" customHeight="false" outlineLevel="0" collapsed="false">
      <c r="A66" s="8" t="n">
        <v>1800</v>
      </c>
      <c r="B66" s="8" t="n">
        <v>1689.39</v>
      </c>
      <c r="C66" s="8" t="n">
        <v>-346.29</v>
      </c>
      <c r="D66" s="8" t="n">
        <v>0</v>
      </c>
      <c r="E66" s="8" t="n">
        <v>1800.41</v>
      </c>
      <c r="F66" s="8" t="n">
        <v>1690.13</v>
      </c>
      <c r="G66" s="8" t="n">
        <v>-345.11</v>
      </c>
      <c r="H66" s="8" t="n">
        <v>36.64</v>
      </c>
      <c r="I66" s="8" t="n">
        <v>88.157</v>
      </c>
      <c r="J66" s="8" t="n">
        <v>36.67</v>
      </c>
      <c r="K66" s="9" t="n">
        <v>4.4165</v>
      </c>
      <c r="L66" s="9" t="n">
        <v>4.4183</v>
      </c>
      <c r="M66" s="10" t="n">
        <f aca="false">((ref_diam+offset_diam)/2)/(12*3.281)</f>
        <v>0.761962816214569</v>
      </c>
      <c r="N66" s="8"/>
      <c r="O66" s="8" t="n">
        <f aca="false">(J66-M66-surface_margin)/(scaling_factor*(SQRT(K66^2+L66^2+sigma_pa^2)))</f>
        <v>1.6233481902441</v>
      </c>
      <c r="Q66" s="8"/>
    </row>
    <row r="67" customFormat="false" ht="15" hidden="false" customHeight="false" outlineLevel="0" collapsed="false">
      <c r="A67" s="8" t="n">
        <v>1830</v>
      </c>
      <c r="B67" s="8" t="n">
        <v>1706.89</v>
      </c>
      <c r="C67" s="8" t="n">
        <v>-370.66</v>
      </c>
      <c r="D67" s="8" t="n">
        <v>0</v>
      </c>
      <c r="E67" s="8" t="n">
        <v>1830.88</v>
      </c>
      <c r="F67" s="8" t="n">
        <v>1708.15</v>
      </c>
      <c r="G67" s="8" t="n">
        <v>-369.69</v>
      </c>
      <c r="H67" s="8" t="n">
        <v>36.87</v>
      </c>
      <c r="I67" s="8" t="n">
        <v>88.484</v>
      </c>
      <c r="J67" s="8" t="n">
        <v>36.91</v>
      </c>
      <c r="K67" s="9" t="n">
        <v>4.6122</v>
      </c>
      <c r="L67" s="9" t="n">
        <v>4.6144</v>
      </c>
      <c r="M67" s="10" t="n">
        <f aca="false">((ref_diam+offset_diam)/2)/(12*3.281)</f>
        <v>0.761962816214569</v>
      </c>
      <c r="N67" s="8"/>
      <c r="O67" s="8" t="n">
        <f aca="false">(J67-M67-surface_margin)/(scaling_factor*(SQRT(K67^2+L67^2+sigma_pa^2)))</f>
        <v>1.5653050140162</v>
      </c>
      <c r="Q67" s="8"/>
    </row>
    <row r="68" customFormat="false" ht="15" hidden="false" customHeight="false" outlineLevel="0" collapsed="false">
      <c r="A68" s="8" t="n">
        <v>1860</v>
      </c>
      <c r="B68" s="8" t="n">
        <v>1723.52</v>
      </c>
      <c r="C68" s="8" t="n">
        <v>-395.63</v>
      </c>
      <c r="D68" s="8" t="n">
        <v>0</v>
      </c>
      <c r="E68" s="8" t="n">
        <v>1861.37</v>
      </c>
      <c r="F68" s="8" t="n">
        <v>1725.35</v>
      </c>
      <c r="G68" s="8" t="n">
        <v>-394.86</v>
      </c>
      <c r="H68" s="8" t="n">
        <v>36.75</v>
      </c>
      <c r="I68" s="8" t="n">
        <v>88.807</v>
      </c>
      <c r="J68" s="8" t="n">
        <v>36.8</v>
      </c>
      <c r="K68" s="9" t="n">
        <v>4.8139</v>
      </c>
      <c r="L68" s="9" t="n">
        <v>4.816</v>
      </c>
      <c r="M68" s="10" t="n">
        <f aca="false">((ref_diam+offset_diam)/2)/(12*3.281)</f>
        <v>0.761962816214569</v>
      </c>
      <c r="N68" s="8"/>
      <c r="O68" s="8" t="n">
        <f aca="false">(J68-M68-surface_margin)/(scaling_factor*(SQRT(K68^2+L68^2+sigma_pa^2)))</f>
        <v>1.49550618166031</v>
      </c>
      <c r="Q68" s="8"/>
    </row>
    <row r="69" customFormat="false" ht="15" hidden="false" customHeight="false" outlineLevel="0" collapsed="false">
      <c r="A69" s="8" t="n">
        <v>1890</v>
      </c>
      <c r="B69" s="8" t="n">
        <v>1739.27</v>
      </c>
      <c r="C69" s="8" t="n">
        <v>-421.16</v>
      </c>
      <c r="D69" s="8" t="n">
        <v>0</v>
      </c>
      <c r="E69" s="8" t="n">
        <v>1891.87</v>
      </c>
      <c r="F69" s="8" t="n">
        <v>1741.69</v>
      </c>
      <c r="G69" s="8" t="n">
        <v>-420.6</v>
      </c>
      <c r="H69" s="8" t="n">
        <v>36.26</v>
      </c>
      <c r="I69" s="8" t="n">
        <v>89.121</v>
      </c>
      <c r="J69" s="8" t="n">
        <v>36.35</v>
      </c>
      <c r="K69" s="9" t="n">
        <v>5.0205</v>
      </c>
      <c r="L69" s="9" t="n">
        <v>5.0225</v>
      </c>
      <c r="M69" s="10" t="n">
        <f aca="false">((ref_diam+offset_diam)/2)/(12*3.281)</f>
        <v>0.761962816214569</v>
      </c>
      <c r="N69" s="8"/>
      <c r="O69" s="8" t="n">
        <f aca="false">(J69-M69-surface_margin)/(scaling_factor*(SQRT(K69^2+L69^2+sigma_pa^2)))</f>
        <v>1.41624107247007</v>
      </c>
      <c r="Q69" s="8"/>
    </row>
    <row r="70" customFormat="false" ht="15" hidden="false" customHeight="false" outlineLevel="0" collapsed="false">
      <c r="A70" s="8" t="n">
        <v>1920</v>
      </c>
      <c r="B70" s="8" t="n">
        <v>1754.12</v>
      </c>
      <c r="C70" s="8" t="n">
        <v>-447.23</v>
      </c>
      <c r="D70" s="8" t="n">
        <v>0</v>
      </c>
      <c r="E70" s="8" t="n">
        <v>1922.36</v>
      </c>
      <c r="F70" s="8" t="n">
        <v>1757.16</v>
      </c>
      <c r="G70" s="8" t="n">
        <v>-446.87</v>
      </c>
      <c r="H70" s="8" t="n">
        <v>35.42</v>
      </c>
      <c r="I70" s="8" t="n">
        <v>89.416</v>
      </c>
      <c r="J70" s="8" t="n">
        <v>35.55</v>
      </c>
      <c r="K70" s="9" t="n">
        <v>5.231</v>
      </c>
      <c r="L70" s="9" t="n">
        <v>5.2325</v>
      </c>
      <c r="M70" s="10" t="n">
        <f aca="false">((ref_diam+offset_diam)/2)/(12*3.281)</f>
        <v>0.761962816214569</v>
      </c>
      <c r="N70" s="8"/>
      <c r="O70" s="8" t="n">
        <f aca="false">(J70-M70-surface_margin)/(scaling_factor*(SQRT(K70^2+L70^2+sigma_pa^2)))</f>
        <v>1.32876759631132</v>
      </c>
      <c r="Q70" s="8"/>
    </row>
    <row r="71" customFormat="false" ht="15" hidden="false" customHeight="false" outlineLevel="0" collapsed="false">
      <c r="A71" s="8" t="n">
        <v>1950</v>
      </c>
      <c r="B71" s="8" t="n">
        <v>1768.05</v>
      </c>
      <c r="C71" s="8" t="n">
        <v>-473.79</v>
      </c>
      <c r="D71" s="8" t="n">
        <v>0</v>
      </c>
      <c r="E71" s="8" t="n">
        <v>1952.85</v>
      </c>
      <c r="F71" s="8" t="n">
        <v>1771.73</v>
      </c>
      <c r="G71" s="8" t="n">
        <v>-473.61</v>
      </c>
      <c r="H71" s="8" t="n">
        <v>34.22</v>
      </c>
      <c r="I71" s="8" t="n">
        <v>89.698</v>
      </c>
      <c r="J71" s="8" t="n">
        <v>34.42</v>
      </c>
      <c r="K71" s="9" t="n">
        <v>5.4438</v>
      </c>
      <c r="L71" s="9" t="n">
        <v>5.4448</v>
      </c>
      <c r="M71" s="10" t="n">
        <f aca="false">((ref_diam+offset_diam)/2)/(12*3.281)</f>
        <v>0.761962816214569</v>
      </c>
      <c r="N71" s="8"/>
      <c r="O71" s="8" t="n">
        <f aca="false">(J71-M71-surface_margin)/(scaling_factor*(SQRT(K71^2+L71^2+sigma_pa^2)))</f>
        <v>1.23526906281992</v>
      </c>
      <c r="Q71" s="8"/>
    </row>
    <row r="72" customFormat="false" ht="15" hidden="false" customHeight="false" outlineLevel="0" collapsed="false">
      <c r="A72" s="8" t="n">
        <v>1980</v>
      </c>
      <c r="B72" s="8" t="n">
        <v>1781.04</v>
      </c>
      <c r="C72" s="8" t="n">
        <v>-500.83</v>
      </c>
      <c r="D72" s="8" t="n">
        <v>0</v>
      </c>
      <c r="E72" s="8" t="n">
        <v>1983.31</v>
      </c>
      <c r="F72" s="8" t="n">
        <v>1785.38</v>
      </c>
      <c r="G72" s="8" t="n">
        <v>-500.81</v>
      </c>
      <c r="H72" s="8" t="n">
        <v>32.66</v>
      </c>
      <c r="I72" s="8" t="n">
        <v>89.954</v>
      </c>
      <c r="J72" s="8" t="n">
        <v>32.95</v>
      </c>
      <c r="K72" s="9" t="n">
        <v>5.6569</v>
      </c>
      <c r="L72" s="9" t="n">
        <v>5.6571</v>
      </c>
      <c r="M72" s="10" t="n">
        <f aca="false">((ref_diam+offset_diam)/2)/(12*3.281)</f>
        <v>0.761962816214569</v>
      </c>
      <c r="N72" s="8"/>
      <c r="O72" s="8" t="n">
        <f aca="false">(J72-M72-surface_margin)/(scaling_factor*(SQRT(K72^2+L72^2+sigma_pa^2)))</f>
        <v>1.13661146200252</v>
      </c>
      <c r="Q72" s="8"/>
    </row>
    <row r="73" customFormat="false" ht="15" hidden="false" customHeight="false" outlineLevel="0" collapsed="false">
      <c r="A73" s="8" t="n">
        <v>2010</v>
      </c>
      <c r="B73" s="8" t="n">
        <v>1793.09</v>
      </c>
      <c r="C73" s="8" t="n">
        <v>-528.31</v>
      </c>
      <c r="D73" s="8" t="n">
        <v>0</v>
      </c>
      <c r="E73" s="8" t="n">
        <v>2013.76</v>
      </c>
      <c r="F73" s="8" t="n">
        <v>1798.1</v>
      </c>
      <c r="G73" s="8" t="n">
        <v>-528.4</v>
      </c>
      <c r="H73" s="8" t="n">
        <v>30.76</v>
      </c>
      <c r="I73" s="8" t="n">
        <v>90.175</v>
      </c>
      <c r="J73" s="8" t="n">
        <v>31.16</v>
      </c>
      <c r="K73" s="9" t="n">
        <v>5.867</v>
      </c>
      <c r="L73" s="9" t="n">
        <v>5.8661</v>
      </c>
      <c r="M73" s="10" t="n">
        <f aca="false">((ref_diam+offset_diam)/2)/(12*3.281)</f>
        <v>0.761962816214569</v>
      </c>
      <c r="N73" s="8"/>
      <c r="O73" s="8" t="n">
        <f aca="false">(J73-M73-surface_margin)/(scaling_factor*(SQRT(K73^2+L73^2+sigma_pa^2)))</f>
        <v>1.03463009521378</v>
      </c>
      <c r="Q73" s="8"/>
    </row>
    <row r="74" customFormat="false" ht="15" hidden="false" customHeight="false" outlineLevel="0" collapsed="false">
      <c r="A74" s="8" t="n">
        <v>2040</v>
      </c>
      <c r="B74" s="8" t="n">
        <v>1804.16</v>
      </c>
      <c r="C74" s="8" t="n">
        <v>-556.19</v>
      </c>
      <c r="D74" s="8" t="n">
        <v>0</v>
      </c>
      <c r="E74" s="8" t="n">
        <v>2044.18</v>
      </c>
      <c r="F74" s="8" t="n">
        <v>1809.86</v>
      </c>
      <c r="G74" s="8" t="n">
        <v>-556.36</v>
      </c>
      <c r="H74" s="8" t="n">
        <v>28.5</v>
      </c>
      <c r="I74" s="8" t="n">
        <v>90.353</v>
      </c>
      <c r="J74" s="8" t="n">
        <v>29.07</v>
      </c>
      <c r="K74" s="9" t="n">
        <v>6.0686</v>
      </c>
      <c r="L74" s="9" t="n">
        <v>6.0666</v>
      </c>
      <c r="M74" s="10" t="n">
        <f aca="false">((ref_diam+offset_diam)/2)/(12*3.281)</f>
        <v>0.761962816214569</v>
      </c>
      <c r="N74" s="8"/>
      <c r="O74" s="8" t="n">
        <f aca="false">(J74-M74-surface_margin)/(scaling_factor*(SQRT(K74^2+L74^2+sigma_pa^2)))</f>
        <v>0.930993514978348</v>
      </c>
      <c r="Q74" s="8"/>
    </row>
    <row r="75" customFormat="false" ht="15" hidden="false" customHeight="false" outlineLevel="0" collapsed="false">
      <c r="A75" s="8" t="n">
        <v>2070</v>
      </c>
      <c r="B75" s="8" t="n">
        <v>1814.26</v>
      </c>
      <c r="C75" s="8" t="n">
        <v>-584.43</v>
      </c>
      <c r="D75" s="8" t="n">
        <v>0</v>
      </c>
      <c r="E75" s="8" t="n">
        <v>2074.56</v>
      </c>
      <c r="F75" s="8" t="n">
        <v>1820.66</v>
      </c>
      <c r="G75" s="8" t="n">
        <v>-584.64</v>
      </c>
      <c r="H75" s="8" t="n">
        <v>25.9</v>
      </c>
      <c r="I75" s="8" t="n">
        <v>90.452</v>
      </c>
      <c r="J75" s="8" t="n">
        <v>26.68</v>
      </c>
      <c r="K75" s="9" t="n">
        <v>6.2531</v>
      </c>
      <c r="L75" s="9" t="n">
        <v>6.2497</v>
      </c>
      <c r="M75" s="10" t="n">
        <f aca="false">((ref_diam+offset_diam)/2)/(12*3.281)</f>
        <v>0.761962816214569</v>
      </c>
      <c r="N75" s="8"/>
      <c r="O75" s="8" t="n">
        <f aca="false">(J75-M75-surface_margin)/(scaling_factor*(SQRT(K75^2+L75^2+sigma_pa^2)))</f>
        <v>0.826593628849912</v>
      </c>
      <c r="Q75" s="8"/>
    </row>
    <row r="76" customFormat="false" ht="15" hidden="false" customHeight="false" outlineLevel="0" collapsed="false">
      <c r="A76" s="8" t="n">
        <v>2100</v>
      </c>
      <c r="B76" s="8" t="n">
        <v>1823.37</v>
      </c>
      <c r="C76" s="8" t="n">
        <v>-613.02</v>
      </c>
      <c r="D76" s="8" t="n">
        <v>0</v>
      </c>
      <c r="E76" s="8" t="n">
        <v>2104.9</v>
      </c>
      <c r="F76" s="8" t="n">
        <v>1830.47</v>
      </c>
      <c r="G76" s="8" t="n">
        <v>-613.19</v>
      </c>
      <c r="H76" s="8" t="n">
        <v>22.97</v>
      </c>
      <c r="I76" s="8" t="n">
        <v>90.442</v>
      </c>
      <c r="J76" s="8" t="n">
        <v>24.04</v>
      </c>
      <c r="K76" s="9" t="n">
        <v>6.4039</v>
      </c>
      <c r="L76" s="9" t="n">
        <v>6.3987</v>
      </c>
      <c r="M76" s="10" t="n">
        <f aca="false">((ref_diam+offset_diam)/2)/(12*3.281)</f>
        <v>0.761962816214569</v>
      </c>
      <c r="N76" s="8"/>
      <c r="O76" s="8" t="n">
        <f aca="false">(J76-M76-surface_margin)/(scaling_factor*(SQRT(K76^2+L76^2+sigma_pa^2)))</f>
        <v>0.724102864538673</v>
      </c>
      <c r="Q76" s="8"/>
    </row>
    <row r="77" customFormat="false" ht="15" hidden="false" customHeight="false" outlineLevel="0" collapsed="false">
      <c r="A77" s="8" t="n">
        <v>2130</v>
      </c>
      <c r="B77" s="8" t="n">
        <v>1831.47</v>
      </c>
      <c r="C77" s="8" t="n">
        <v>-641.9</v>
      </c>
      <c r="D77" s="8" t="n">
        <v>0</v>
      </c>
      <c r="E77" s="8" t="n">
        <v>2135.19</v>
      </c>
      <c r="F77" s="8" t="n">
        <v>1839.29</v>
      </c>
      <c r="G77" s="8" t="n">
        <v>-641.99</v>
      </c>
      <c r="H77" s="8" t="n">
        <v>19.69</v>
      </c>
      <c r="I77" s="8" t="n">
        <v>90.251</v>
      </c>
      <c r="J77" s="8" t="n">
        <v>21.19</v>
      </c>
      <c r="K77" s="9" t="n">
        <v>6.4885</v>
      </c>
      <c r="L77" s="9" t="n">
        <v>6.4812</v>
      </c>
      <c r="M77" s="10" t="n">
        <f aca="false">((ref_diam+offset_diam)/2)/(12*3.281)</f>
        <v>0.761962816214569</v>
      </c>
      <c r="N77" s="8"/>
      <c r="O77" s="8" t="n">
        <f aca="false">(J77-M77-surface_margin)/(scaling_factor*(SQRT(K77^2+L77^2+sigma_pa^2)))</f>
        <v>0.626143512186133</v>
      </c>
      <c r="Q77" s="8"/>
    </row>
    <row r="78" customFormat="false" ht="15" hidden="false" customHeight="false" outlineLevel="0" collapsed="false">
      <c r="A78" s="8" t="n">
        <v>2160</v>
      </c>
      <c r="B78" s="8" t="n">
        <v>1838.56</v>
      </c>
      <c r="C78" s="8" t="n">
        <v>-671.05</v>
      </c>
      <c r="D78" s="8" t="n">
        <v>0</v>
      </c>
      <c r="E78" s="8" t="n">
        <v>2165.43</v>
      </c>
      <c r="F78" s="8" t="n">
        <v>1847.12</v>
      </c>
      <c r="G78" s="8" t="n">
        <v>-670.97</v>
      </c>
      <c r="H78" s="8" t="n">
        <v>16.1</v>
      </c>
      <c r="I78" s="8" t="n">
        <v>89.724</v>
      </c>
      <c r="J78" s="8" t="n">
        <v>18.23</v>
      </c>
      <c r="K78" s="9" t="n">
        <v>6.4395</v>
      </c>
      <c r="L78" s="9" t="n">
        <v>6.4293</v>
      </c>
      <c r="M78" s="10" t="n">
        <f aca="false">((ref_diam+offset_diam)/2)/(12*3.281)</f>
        <v>0.761962816214569</v>
      </c>
      <c r="N78" s="8"/>
      <c r="O78" s="8" t="n">
        <f aca="false">(J78-M78-surface_margin)/(scaling_factor*(SQRT(K78^2+L78^2+sigma_pa^2)))</f>
        <v>0.538238531771579</v>
      </c>
      <c r="Q78" s="8"/>
    </row>
    <row r="79" customFormat="false" ht="15" hidden="false" customHeight="false" outlineLevel="0" collapsed="false">
      <c r="A79" s="8" t="n">
        <v>2190</v>
      </c>
      <c r="B79" s="8" t="n">
        <v>1844.63</v>
      </c>
      <c r="C79" s="8" t="n">
        <v>-700.43</v>
      </c>
      <c r="D79" s="8" t="n">
        <v>0</v>
      </c>
      <c r="E79" s="8" t="n">
        <v>2195.61</v>
      </c>
      <c r="F79" s="8" t="n">
        <v>1853.94</v>
      </c>
      <c r="G79" s="8" t="n">
        <v>-700.11</v>
      </c>
      <c r="H79" s="8" t="n">
        <v>12.18</v>
      </c>
      <c r="I79" s="8" t="n">
        <v>88.505</v>
      </c>
      <c r="J79" s="8" t="n">
        <v>15.34</v>
      </c>
      <c r="K79" s="9" t="n">
        <v>6.1103</v>
      </c>
      <c r="L79" s="9" t="n">
        <v>6.0963</v>
      </c>
      <c r="M79" s="10" t="n">
        <f aca="false">((ref_diam+offset_diam)/2)/(12*3.281)</f>
        <v>0.761962816214569</v>
      </c>
      <c r="N79" s="8"/>
      <c r="O79" s="8" t="n">
        <f aca="false">(J79-M79-surface_margin)/(scaling_factor*(SQRT(K79^2+L79^2+sigma_pa^2)))</f>
        <v>0.471838100935584</v>
      </c>
      <c r="Q79" s="8"/>
    </row>
    <row r="80" customFormat="false" ht="15" hidden="false" customHeight="false" outlineLevel="0" collapsed="false">
      <c r="A80" s="8" t="n">
        <v>2220</v>
      </c>
      <c r="B80" s="8" t="n">
        <v>1849.66</v>
      </c>
      <c r="C80" s="8" t="n">
        <v>-730</v>
      </c>
      <c r="D80" s="8" t="n">
        <v>0</v>
      </c>
      <c r="E80" s="8" t="n">
        <v>2225.73</v>
      </c>
      <c r="F80" s="8" t="n">
        <v>1859.76</v>
      </c>
      <c r="G80" s="8" t="n">
        <v>-729.36</v>
      </c>
      <c r="H80" s="8" t="n">
        <v>7.95</v>
      </c>
      <c r="I80" s="8" t="n">
        <v>85.375</v>
      </c>
      <c r="J80" s="8" t="n">
        <v>12.87</v>
      </c>
      <c r="K80" s="9" t="n">
        <v>5.2219</v>
      </c>
      <c r="L80" s="9" t="n">
        <v>5.2039</v>
      </c>
      <c r="M80" s="10" t="n">
        <f aca="false">((ref_diam+offset_diam)/2)/(12*3.281)</f>
        <v>0.761962816214569</v>
      </c>
      <c r="N80" s="8"/>
      <c r="O80" s="8" t="n">
        <f aca="false">(J80-M80-surface_margin)/(scaling_factor*(SQRT(K80^2+L80^2+sigma_pa^2)))</f>
        <v>0.456581236553111</v>
      </c>
      <c r="Q80" s="8"/>
    </row>
    <row r="81" customFormat="false" ht="15" hidden="false" customHeight="false" outlineLevel="0" collapsed="false">
      <c r="A81" s="8" t="n">
        <v>2250</v>
      </c>
      <c r="B81" s="8" t="n">
        <v>1853.67</v>
      </c>
      <c r="C81" s="8" t="n">
        <v>-759.73</v>
      </c>
      <c r="D81" s="8" t="n">
        <v>0</v>
      </c>
      <c r="E81" s="8" t="n">
        <v>2255.79</v>
      </c>
      <c r="F81" s="8" t="n">
        <v>1864.57</v>
      </c>
      <c r="G81" s="8" t="n">
        <v>-758.67</v>
      </c>
      <c r="H81" s="8" t="n">
        <v>3.42</v>
      </c>
      <c r="I81" s="8" t="n">
        <v>72.84</v>
      </c>
      <c r="J81" s="8" t="n">
        <v>11.48</v>
      </c>
      <c r="K81" s="9" t="n">
        <v>3.6479</v>
      </c>
      <c r="L81" s="9" t="n">
        <v>3.6339</v>
      </c>
      <c r="M81" s="10" t="n">
        <f aca="false">((ref_diam+offset_diam)/2)/(12*3.281)</f>
        <v>0.761962816214569</v>
      </c>
      <c r="N81" s="8"/>
      <c r="O81" s="8" t="n">
        <f aca="false">(J81-M81-surface_margin)/(scaling_factor*(SQRT(K81^2+L81^2+sigma_pa^2)))</f>
        <v>0.575380713819602</v>
      </c>
      <c r="Q81" s="8"/>
    </row>
    <row r="82" customFormat="false" ht="15" hidden="false" customHeight="false" outlineLevel="0" collapsed="false">
      <c r="A82" s="8" t="n">
        <v>2280</v>
      </c>
      <c r="B82" s="8" t="n">
        <v>1856.72</v>
      </c>
      <c r="C82" s="8" t="n">
        <v>-789.57</v>
      </c>
      <c r="D82" s="8" t="n">
        <v>0</v>
      </c>
      <c r="E82" s="8" t="n">
        <v>2285.77</v>
      </c>
      <c r="F82" s="8" t="n">
        <v>1868.38</v>
      </c>
      <c r="G82" s="8" t="n">
        <v>-788.01</v>
      </c>
      <c r="H82" s="8" t="n">
        <v>-1.41</v>
      </c>
      <c r="I82" s="8" t="n">
        <v>317.827</v>
      </c>
      <c r="J82" s="8" t="n">
        <v>11.85</v>
      </c>
      <c r="K82" s="9" t="n">
        <v>3.2029</v>
      </c>
      <c r="L82" s="9" t="n">
        <v>3.2227</v>
      </c>
      <c r="M82" s="10" t="n">
        <f aca="false">((ref_diam+offset_diam)/2)/(12*3.281)</f>
        <v>0.761962816214569</v>
      </c>
      <c r="N82" s="8"/>
      <c r="O82" s="8" t="n">
        <f aca="false">(J82-M82-surface_margin)/(scaling_factor*(SQRT(K82^2+L82^2+sigma_pa^2)))</f>
        <v>0.674310333863684</v>
      </c>
      <c r="Q82" s="8"/>
    </row>
    <row r="83" customFormat="false" ht="15" hidden="false" customHeight="false" outlineLevel="0" collapsed="false">
      <c r="A83" s="8" t="n">
        <v>2310</v>
      </c>
      <c r="B83" s="8" t="n">
        <v>1859.33</v>
      </c>
      <c r="C83" s="8" t="n">
        <v>-819.46</v>
      </c>
      <c r="D83" s="8" t="n">
        <v>0</v>
      </c>
      <c r="E83" s="8" t="n">
        <v>2315.58</v>
      </c>
      <c r="F83" s="8" t="n">
        <v>1871.26</v>
      </c>
      <c r="G83" s="8" t="n">
        <v>-817.26</v>
      </c>
      <c r="H83" s="8" t="n">
        <v>-6.48</v>
      </c>
      <c r="I83" s="8" t="n">
        <v>288.765</v>
      </c>
      <c r="J83" s="8" t="n">
        <v>13.76</v>
      </c>
      <c r="K83" s="9" t="n">
        <v>4.9289</v>
      </c>
      <c r="L83" s="9" t="n">
        <v>4.9656</v>
      </c>
      <c r="M83" s="10" t="n">
        <f aca="false">((ref_diam+offset_diam)/2)/(12*3.281)</f>
        <v>0.761962816214569</v>
      </c>
      <c r="N83" s="8"/>
      <c r="O83" s="8" t="n">
        <f aca="false">(J83-M83-surface_margin)/(scaling_factor*(SQRT(K83^2+L83^2+sigma_pa^2)))</f>
        <v>0.517226219584374</v>
      </c>
      <c r="Q83" s="8"/>
    </row>
    <row r="84" customFormat="false" ht="15" hidden="false" customHeight="false" outlineLevel="0" collapsed="false">
      <c r="A84" s="8" t="n">
        <v>2340</v>
      </c>
      <c r="B84" s="8" t="n">
        <v>1861.95</v>
      </c>
      <c r="C84" s="8" t="n">
        <v>-849.34</v>
      </c>
      <c r="D84" s="8" t="n">
        <v>0</v>
      </c>
      <c r="E84" s="8" t="n">
        <v>2345.13</v>
      </c>
      <c r="F84" s="8" t="n">
        <v>1873.84</v>
      </c>
      <c r="G84" s="8" t="n">
        <v>-846.24</v>
      </c>
      <c r="H84" s="8" t="n">
        <v>-11.6</v>
      </c>
      <c r="I84" s="8" t="n">
        <v>284.971</v>
      </c>
      <c r="J84" s="8" t="n">
        <v>16.9</v>
      </c>
      <c r="K84" s="9" t="n">
        <v>6.5238</v>
      </c>
      <c r="L84" s="9" t="n">
        <v>6.5637</v>
      </c>
      <c r="M84" s="10" t="n">
        <f aca="false">((ref_diam+offset_diam)/2)/(12*3.281)</f>
        <v>0.761962816214569</v>
      </c>
      <c r="N84" s="8"/>
      <c r="O84" s="8" t="n">
        <f aca="false">(J84-M84-surface_margin)/(scaling_factor*(SQRT(K84^2+L84^2+sigma_pa^2)))</f>
        <v>0.488266178494122</v>
      </c>
      <c r="Q84" s="8"/>
    </row>
    <row r="85" customFormat="false" ht="15" hidden="false" customHeight="false" outlineLevel="0" collapsed="false">
      <c r="A85" s="8" t="n">
        <v>2370</v>
      </c>
      <c r="B85" s="8" t="n">
        <v>1864.56</v>
      </c>
      <c r="C85" s="8" t="n">
        <v>-879.23</v>
      </c>
      <c r="D85" s="8" t="n">
        <v>0</v>
      </c>
      <c r="E85" s="8" t="n">
        <v>2374.68</v>
      </c>
      <c r="F85" s="8" t="n">
        <v>1876.41</v>
      </c>
      <c r="G85" s="8" t="n">
        <v>-875.23</v>
      </c>
      <c r="H85" s="8" t="n">
        <v>-16.71</v>
      </c>
      <c r="I85" s="8" t="n">
        <v>283.46</v>
      </c>
      <c r="J85" s="8" t="n">
        <v>20.87</v>
      </c>
      <c r="K85" s="9" t="n">
        <v>7.5583</v>
      </c>
      <c r="L85" s="9" t="n">
        <v>7.5987</v>
      </c>
      <c r="M85" s="10" t="n">
        <f aca="false">((ref_diam+offset_diam)/2)/(12*3.281)</f>
        <v>0.761962816214569</v>
      </c>
      <c r="N85" s="8"/>
      <c r="O85" s="8" t="n">
        <f aca="false">(J85-M85-surface_margin)/(scaling_factor*(SQRT(K85^2+L85^2+sigma_pa^2)))</f>
        <v>0.527474555928903</v>
      </c>
      <c r="Q85" s="8"/>
    </row>
    <row r="86" customFormat="false" ht="15" hidden="false" customHeight="false" outlineLevel="0" collapsed="false">
      <c r="A86" s="8" t="n">
        <v>2400</v>
      </c>
      <c r="B86" s="8" t="n">
        <v>1867.18</v>
      </c>
      <c r="C86" s="8" t="n">
        <v>-909.12</v>
      </c>
      <c r="D86" s="8" t="n">
        <v>0</v>
      </c>
      <c r="E86" s="8" t="n">
        <v>2404.23</v>
      </c>
      <c r="F86" s="8" t="n">
        <v>1878.99</v>
      </c>
      <c r="G86" s="8" t="n">
        <v>-904.22</v>
      </c>
      <c r="H86" s="8" t="n">
        <v>-21.82</v>
      </c>
      <c r="I86" s="8" t="n">
        <v>282.649</v>
      </c>
      <c r="J86" s="8" t="n">
        <v>25.29</v>
      </c>
      <c r="K86" s="9" t="n">
        <v>8.2585</v>
      </c>
      <c r="L86" s="9" t="n">
        <v>8.2996</v>
      </c>
      <c r="M86" s="10" t="n">
        <f aca="false">((ref_diam+offset_diam)/2)/(12*3.281)</f>
        <v>0.761962816214569</v>
      </c>
      <c r="N86" s="8"/>
      <c r="O86" s="8" t="n">
        <f aca="false">(J86-M86-surface_margin)/(scaling_factor*(SQRT(K86^2+L86^2+sigma_pa^2)))</f>
        <v>0.590687392795121</v>
      </c>
      <c r="Q86" s="8"/>
    </row>
    <row r="87" customFormat="false" ht="15" hidden="false" customHeight="false" outlineLevel="0" collapsed="false">
      <c r="A87" s="8" t="n">
        <v>2430</v>
      </c>
      <c r="B87" s="8" t="n">
        <v>1869.79</v>
      </c>
      <c r="C87" s="8" t="n">
        <v>-939</v>
      </c>
      <c r="D87" s="8" t="n">
        <v>0</v>
      </c>
      <c r="E87" s="8" t="n">
        <v>2433.78</v>
      </c>
      <c r="F87" s="8" t="n">
        <v>1881.56</v>
      </c>
      <c r="G87" s="8" t="n">
        <v>-933.21</v>
      </c>
      <c r="H87" s="8" t="n">
        <v>-26.93</v>
      </c>
      <c r="I87" s="8" t="n">
        <v>282.143</v>
      </c>
      <c r="J87" s="8" t="n">
        <v>29.96</v>
      </c>
      <c r="K87" s="9" t="n">
        <v>8.7834</v>
      </c>
      <c r="L87" s="9" t="n">
        <v>8.8256</v>
      </c>
      <c r="M87" s="10" t="n">
        <f aca="false">((ref_diam+offset_diam)/2)/(12*3.281)</f>
        <v>0.761962816214569</v>
      </c>
      <c r="N87" s="8"/>
      <c r="O87" s="8" t="n">
        <f aca="false">(J87-M87-surface_margin)/(scaling_factor*(SQRT(K87^2+L87^2+sigma_pa^2)))</f>
        <v>0.662566527567568</v>
      </c>
      <c r="Q87" s="8"/>
    </row>
    <row r="88" customFormat="false" ht="15" hidden="false" customHeight="false" outlineLevel="0" collapsed="false">
      <c r="A88" s="8" t="n">
        <v>2460</v>
      </c>
      <c r="B88" s="8" t="n">
        <v>1872.41</v>
      </c>
      <c r="C88" s="8" t="n">
        <v>-968.89</v>
      </c>
      <c r="D88" s="8" t="n">
        <v>0</v>
      </c>
      <c r="E88" s="8" t="n">
        <v>2463.32</v>
      </c>
      <c r="F88" s="8" t="n">
        <v>1884.14</v>
      </c>
      <c r="G88" s="8" t="n">
        <v>-962.2</v>
      </c>
      <c r="H88" s="8" t="n">
        <v>-32.04</v>
      </c>
      <c r="I88" s="8" t="n">
        <v>281.797</v>
      </c>
      <c r="J88" s="8" t="n">
        <v>34.77</v>
      </c>
      <c r="K88" s="9" t="n">
        <v>9.2138</v>
      </c>
      <c r="L88" s="9" t="n">
        <v>9.2577</v>
      </c>
      <c r="M88" s="10" t="n">
        <f aca="false">((ref_diam+offset_diam)/2)/(12*3.281)</f>
        <v>0.761962816214569</v>
      </c>
      <c r="N88" s="8"/>
      <c r="O88" s="8" t="n">
        <f aca="false">(J88-M88-surface_margin)/(scaling_factor*(SQRT(K88^2+L88^2+sigma_pa^2)))</f>
        <v>0.736815998639512</v>
      </c>
      <c r="Q88" s="8"/>
    </row>
    <row r="89" customFormat="false" ht="15" hidden="false" customHeight="false" outlineLevel="0" collapsed="false">
      <c r="A89" s="8" t="n">
        <v>2490</v>
      </c>
      <c r="B89" s="8" t="n">
        <v>1875.02</v>
      </c>
      <c r="C89" s="8" t="n">
        <v>-998.77</v>
      </c>
      <c r="D89" s="8" t="n">
        <v>0</v>
      </c>
      <c r="E89" s="8" t="n">
        <v>2492.87</v>
      </c>
      <c r="F89" s="8" t="n">
        <v>1886.71</v>
      </c>
      <c r="G89" s="8" t="n">
        <v>-991.18</v>
      </c>
      <c r="H89" s="8" t="n">
        <v>-37.15</v>
      </c>
      <c r="I89" s="8" t="n">
        <v>281.546</v>
      </c>
      <c r="J89" s="8" t="n">
        <v>39.68</v>
      </c>
      <c r="K89" s="9" t="n">
        <v>9.5906</v>
      </c>
      <c r="L89" s="9" t="n">
        <v>9.6366</v>
      </c>
      <c r="M89" s="10" t="n">
        <f aca="false">((ref_diam+offset_diam)/2)/(12*3.281)</f>
        <v>0.761962816214569</v>
      </c>
      <c r="N89" s="8"/>
      <c r="O89" s="8" t="n">
        <f aca="false">(J89-M89-surface_margin)/(scaling_factor*(SQRT(K89^2+L89^2+sigma_pa^2)))</f>
        <v>0.81101030239279</v>
      </c>
      <c r="Q89" s="8"/>
    </row>
    <row r="90" customFormat="false" ht="15" hidden="false" customHeight="false" outlineLevel="0" collapsed="false">
      <c r="A90" s="8" t="n">
        <v>2520</v>
      </c>
      <c r="B90" s="8" t="n">
        <v>1877.64</v>
      </c>
      <c r="C90" s="8" t="n">
        <v>-1028.66</v>
      </c>
      <c r="D90" s="8" t="n">
        <v>0</v>
      </c>
      <c r="E90" s="8" t="n">
        <v>2522.42</v>
      </c>
      <c r="F90" s="8" t="n">
        <v>1889.29</v>
      </c>
      <c r="G90" s="8" t="n">
        <v>-1020.17</v>
      </c>
      <c r="H90" s="8" t="n">
        <v>-42.26</v>
      </c>
      <c r="I90" s="8" t="n">
        <v>281.355</v>
      </c>
      <c r="J90" s="8" t="n">
        <v>44.66</v>
      </c>
      <c r="K90" s="9" t="n">
        <v>9.9352</v>
      </c>
      <c r="L90" s="9" t="n">
        <v>9.9839</v>
      </c>
      <c r="M90" s="10" t="n">
        <f aca="false">((ref_diam+offset_diam)/2)/(12*3.281)</f>
        <v>0.761962816214569</v>
      </c>
      <c r="N90" s="8"/>
      <c r="O90" s="8" t="n">
        <f aca="false">(J90-M90-surface_margin)/(scaling_factor*(SQRT(K90^2+L90^2+sigma_pa^2)))</f>
        <v>0.883831369170863</v>
      </c>
      <c r="Q90" s="8"/>
    </row>
    <row r="91" customFormat="false" ht="15" hidden="false" customHeight="false" outlineLevel="0" collapsed="false">
      <c r="A91" s="8" t="n">
        <v>2550</v>
      </c>
      <c r="B91" s="8" t="n">
        <v>1880.25</v>
      </c>
      <c r="C91" s="8" t="n">
        <v>-1058.55</v>
      </c>
      <c r="D91" s="8" t="n">
        <v>0</v>
      </c>
      <c r="E91" s="8" t="n">
        <v>2551.97</v>
      </c>
      <c r="F91" s="8" t="n">
        <v>1891.86</v>
      </c>
      <c r="G91" s="8" t="n">
        <v>-1049.16</v>
      </c>
      <c r="H91" s="8" t="n">
        <v>-47.38</v>
      </c>
      <c r="I91" s="8" t="n">
        <v>281.205</v>
      </c>
      <c r="J91" s="8" t="n">
        <v>49.67</v>
      </c>
      <c r="K91" s="9" t="n">
        <v>10.2596</v>
      </c>
      <c r="L91" s="9" t="n">
        <v>10.3113</v>
      </c>
      <c r="M91" s="10" t="n">
        <f aca="false">((ref_diam+offset_diam)/2)/(12*3.281)</f>
        <v>0.761962816214569</v>
      </c>
      <c r="N91" s="8"/>
      <c r="O91" s="8" t="n">
        <f aca="false">(J91-M91-surface_margin)/(scaling_factor*(SQRT(K91^2+L91^2+sigma_pa^2)))</f>
        <v>0.954209968764654</v>
      </c>
      <c r="Q91" s="8"/>
    </row>
    <row r="92" customFormat="false" ht="15" hidden="false" customHeight="false" outlineLevel="0" collapsed="false">
      <c r="A92" s="8" t="n">
        <v>2580</v>
      </c>
      <c r="B92" s="8" t="n">
        <v>1882.87</v>
      </c>
      <c r="C92" s="8" t="n">
        <v>-1088.43</v>
      </c>
      <c r="D92" s="8" t="n">
        <v>0</v>
      </c>
      <c r="E92" s="8" t="n">
        <v>2581.51</v>
      </c>
      <c r="F92" s="8" t="n">
        <v>1894.44</v>
      </c>
      <c r="G92" s="8" t="n">
        <v>-1078.15</v>
      </c>
      <c r="H92" s="8" t="n">
        <v>-52.49</v>
      </c>
      <c r="I92" s="8" t="n">
        <v>281.085</v>
      </c>
      <c r="J92" s="8" t="n">
        <v>54.72</v>
      </c>
      <c r="K92" s="9" t="n">
        <v>10.5709</v>
      </c>
      <c r="L92" s="9" t="n">
        <v>10.6258</v>
      </c>
      <c r="M92" s="10" t="n">
        <f aca="false">((ref_diam+offset_diam)/2)/(12*3.281)</f>
        <v>0.761962816214569</v>
      </c>
      <c r="N92" s="8"/>
      <c r="O92" s="8" t="n">
        <f aca="false">(J92-M92-surface_margin)/(scaling_factor*(SQRT(K92^2+L92^2+sigma_pa^2)))</f>
        <v>1.02228152250296</v>
      </c>
      <c r="Q92" s="8"/>
    </row>
    <row r="93" customFormat="false" ht="15" hidden="false" customHeight="false" outlineLevel="0" collapsed="false">
      <c r="A93" s="8" t="n">
        <v>2610</v>
      </c>
      <c r="B93" s="8" t="n">
        <v>1885.48</v>
      </c>
      <c r="C93" s="8" t="n">
        <v>-1118.32</v>
      </c>
      <c r="D93" s="8" t="n">
        <v>0</v>
      </c>
      <c r="E93" s="8" t="n">
        <v>2611.06</v>
      </c>
      <c r="F93" s="8" t="n">
        <v>1897.01</v>
      </c>
      <c r="G93" s="8" t="n">
        <v>-1107.14</v>
      </c>
      <c r="H93" s="8" t="n">
        <v>-57.6</v>
      </c>
      <c r="I93" s="8" t="n">
        <v>280.986</v>
      </c>
      <c r="J93" s="8" t="n">
        <v>59.8</v>
      </c>
      <c r="K93" s="9" t="n">
        <v>10.8732</v>
      </c>
      <c r="L93" s="9" t="n">
        <v>10.9316</v>
      </c>
      <c r="M93" s="10" t="n">
        <f aca="false">((ref_diam+offset_diam)/2)/(12*3.281)</f>
        <v>0.761962816214569</v>
      </c>
      <c r="N93" s="8"/>
      <c r="O93" s="8" t="n">
        <f aca="false">(J93-M93-surface_margin)/(scaling_factor*(SQRT(K93^2+L93^2+sigma_pa^2)))</f>
        <v>1.08788873503476</v>
      </c>
      <c r="Q93" s="8"/>
    </row>
    <row r="94" customFormat="false" ht="15" hidden="false" customHeight="false" outlineLevel="0" collapsed="false">
      <c r="A94" s="8" t="n">
        <v>2640</v>
      </c>
      <c r="B94" s="8" t="n">
        <v>1888.09</v>
      </c>
      <c r="C94" s="8" t="n">
        <v>-1148.2</v>
      </c>
      <c r="D94" s="8" t="n">
        <v>0</v>
      </c>
      <c r="E94" s="8" t="n">
        <v>2640.61</v>
      </c>
      <c r="F94" s="8" t="n">
        <v>1899.59</v>
      </c>
      <c r="G94" s="8" t="n">
        <v>-1136.12</v>
      </c>
      <c r="H94" s="8" t="n">
        <v>-62.71</v>
      </c>
      <c r="I94" s="8" t="n">
        <v>280.902</v>
      </c>
      <c r="J94" s="8" t="n">
        <v>64.89</v>
      </c>
      <c r="K94" s="9" t="n">
        <v>11.1693</v>
      </c>
      <c r="L94" s="9" t="n">
        <v>11.2315</v>
      </c>
      <c r="M94" s="10" t="n">
        <f aca="false">((ref_diam+offset_diam)/2)/(12*3.281)</f>
        <v>0.761962816214569</v>
      </c>
      <c r="N94" s="8"/>
      <c r="O94" s="8" t="n">
        <f aca="false">(J94-M94-surface_margin)/(scaling_factor*(SQRT(K94^2+L94^2+sigma_pa^2)))</f>
        <v>1.15073939012413</v>
      </c>
      <c r="Q94" s="8"/>
    </row>
    <row r="95" customFormat="false" ht="15" hidden="false" customHeight="false" outlineLevel="0" collapsed="false">
      <c r="A95" s="8" t="n">
        <v>2670</v>
      </c>
      <c r="B95" s="8" t="n">
        <v>1890.71</v>
      </c>
      <c r="C95" s="8" t="n">
        <v>-1178.09</v>
      </c>
      <c r="D95" s="8" t="n">
        <v>0</v>
      </c>
      <c r="E95" s="8" t="n">
        <v>2670.16</v>
      </c>
      <c r="F95" s="8" t="n">
        <v>1902.17</v>
      </c>
      <c r="G95" s="8" t="n">
        <v>-1165.11</v>
      </c>
      <c r="H95" s="8" t="n">
        <v>-67.82</v>
      </c>
      <c r="I95" s="8" t="n">
        <v>280.832</v>
      </c>
      <c r="J95" s="8" t="n">
        <v>70</v>
      </c>
      <c r="K95" s="9" t="n">
        <v>11.461</v>
      </c>
      <c r="L95" s="9" t="n">
        <v>11.5272</v>
      </c>
      <c r="M95" s="10" t="n">
        <f aca="false">((ref_diam+offset_diam)/2)/(12*3.281)</f>
        <v>0.761962816214569</v>
      </c>
      <c r="N95" s="8"/>
      <c r="O95" s="8" t="n">
        <f aca="false">(J95-M95-surface_margin)/(scaling_factor*(SQRT(K95^2+L95^2+sigma_pa^2)))</f>
        <v>1.21113831838119</v>
      </c>
      <c r="Q95" s="8"/>
    </row>
    <row r="96" customFormat="false" ht="15" hidden="false" customHeight="false" outlineLevel="0" collapsed="false">
      <c r="A96" s="8" t="n">
        <v>2700</v>
      </c>
      <c r="B96" s="8" t="n">
        <v>1893.32</v>
      </c>
      <c r="C96" s="8" t="n">
        <v>-1207.97</v>
      </c>
      <c r="D96" s="8" t="n">
        <v>0</v>
      </c>
      <c r="E96" s="8" t="n">
        <v>2699.7</v>
      </c>
      <c r="F96" s="8" t="n">
        <v>1904.74</v>
      </c>
      <c r="G96" s="8" t="n">
        <v>-1194.1</v>
      </c>
      <c r="H96" s="8" t="n">
        <v>-72.93</v>
      </c>
      <c r="I96" s="8" t="n">
        <v>280.771</v>
      </c>
      <c r="J96" s="8" t="n">
        <v>75.11</v>
      </c>
      <c r="K96" s="9" t="n">
        <v>11.7495</v>
      </c>
      <c r="L96" s="9" t="n">
        <v>11.82</v>
      </c>
      <c r="M96" s="10" t="n">
        <f aca="false">((ref_diam+offset_diam)/2)/(12*3.281)</f>
        <v>0.761962816214569</v>
      </c>
      <c r="N96" s="8"/>
      <c r="O96" s="8" t="n">
        <f aca="false">(J96-M96-surface_margin)/(scaling_factor*(SQRT(K96^2+L96^2+sigma_pa^2)))</f>
        <v>1.26885745956934</v>
      </c>
      <c r="Q96" s="8"/>
    </row>
    <row r="97" customFormat="false" ht="15" hidden="false" customHeight="false" outlineLevel="0" collapsed="false">
      <c r="A97" s="8" t="n">
        <v>2730</v>
      </c>
      <c r="B97" s="8" t="n">
        <v>1895.94</v>
      </c>
      <c r="C97" s="8" t="n">
        <v>-1237.86</v>
      </c>
      <c r="D97" s="8" t="n">
        <v>0</v>
      </c>
      <c r="E97" s="8" t="n">
        <v>2729.25</v>
      </c>
      <c r="F97" s="8" t="n">
        <v>1907.32</v>
      </c>
      <c r="G97" s="8" t="n">
        <v>-1223.09</v>
      </c>
      <c r="H97" s="8" t="n">
        <v>-78.04</v>
      </c>
      <c r="I97" s="8" t="n">
        <v>280.718</v>
      </c>
      <c r="J97" s="8" t="n">
        <v>80.24</v>
      </c>
      <c r="K97" s="9" t="n">
        <v>12.0357</v>
      </c>
      <c r="L97" s="9" t="n">
        <v>12.1105</v>
      </c>
      <c r="M97" s="10" t="n">
        <f aca="false">((ref_diam+offset_diam)/2)/(12*3.281)</f>
        <v>0.761962816214569</v>
      </c>
      <c r="N97" s="8"/>
      <c r="O97" s="8" t="n">
        <f aca="false">(J97-M97-surface_margin)/(scaling_factor*(SQRT(K97^2+L97^2+sigma_pa^2)))</f>
        <v>1.32438626772131</v>
      </c>
      <c r="Q97" s="8"/>
    </row>
    <row r="98" customFormat="false" ht="15" hidden="false" customHeight="false" outlineLevel="0" collapsed="false">
      <c r="A98" s="8" t="n">
        <v>2760</v>
      </c>
      <c r="B98" s="8" t="n">
        <v>1898.55</v>
      </c>
      <c r="C98" s="8" t="n">
        <v>-1267.75</v>
      </c>
      <c r="D98" s="8" t="n">
        <v>0</v>
      </c>
      <c r="E98" s="8" t="n">
        <v>2758.8</v>
      </c>
      <c r="F98" s="8" t="n">
        <v>1909.89</v>
      </c>
      <c r="G98" s="8" t="n">
        <v>-1252.08</v>
      </c>
      <c r="H98" s="8" t="n">
        <v>-83.16</v>
      </c>
      <c r="I98" s="8" t="n">
        <v>280.672</v>
      </c>
      <c r="J98" s="8" t="n">
        <v>85.37</v>
      </c>
      <c r="K98" s="9" t="n">
        <v>12.3201</v>
      </c>
      <c r="L98" s="9" t="n">
        <v>12.3995</v>
      </c>
      <c r="M98" s="10" t="n">
        <f aca="false">((ref_diam+offset_diam)/2)/(12*3.281)</f>
        <v>0.761962816214569</v>
      </c>
      <c r="N98" s="8"/>
      <c r="O98" s="8" t="n">
        <f aca="false">(J98-M98-surface_margin)/(scaling_factor*(SQRT(K98^2+L98^2+sigma_pa^2)))</f>
        <v>1.37750963725199</v>
      </c>
      <c r="Q98" s="8"/>
    </row>
    <row r="99" customFormat="false" ht="15" hidden="false" customHeight="false" outlineLevel="0" collapsed="false">
      <c r="A99" s="8" t="n">
        <v>2790</v>
      </c>
      <c r="B99" s="8" t="n">
        <v>1900.91</v>
      </c>
      <c r="C99" s="8" t="n">
        <v>-1297.65</v>
      </c>
      <c r="D99" s="8" t="n">
        <v>0</v>
      </c>
      <c r="E99" s="8" t="n">
        <v>2788.35</v>
      </c>
      <c r="F99" s="8" t="n">
        <v>1912.47</v>
      </c>
      <c r="G99" s="8" t="n">
        <v>-1281.06</v>
      </c>
      <c r="H99" s="8" t="n">
        <v>-88.27</v>
      </c>
      <c r="I99" s="8" t="n">
        <v>280.645</v>
      </c>
      <c r="J99" s="8" t="n">
        <v>90.55</v>
      </c>
      <c r="K99" s="9" t="n">
        <v>12.5992</v>
      </c>
      <c r="L99" s="9" t="n">
        <v>12.6835</v>
      </c>
      <c r="M99" s="10" t="n">
        <f aca="false">((ref_diam+offset_diam)/2)/(12*3.281)</f>
        <v>0.761962816214569</v>
      </c>
      <c r="N99" s="8"/>
      <c r="O99" s="8" t="n">
        <f aca="false">(J99-M99-surface_margin)/(scaling_factor*(SQRT(K99^2+L99^2+sigma_pa^2)))</f>
        <v>1.42960574253676</v>
      </c>
      <c r="Q99" s="8"/>
    </row>
    <row r="100" customFormat="false" ht="15" hidden="false" customHeight="false" outlineLevel="0" collapsed="false">
      <c r="A100" s="8" t="n">
        <v>2820</v>
      </c>
      <c r="B100" s="8" t="n">
        <v>1902.48</v>
      </c>
      <c r="C100" s="8" t="n">
        <v>-1327.61</v>
      </c>
      <c r="D100" s="8" t="n">
        <v>0</v>
      </c>
      <c r="E100" s="8" t="n">
        <v>2817.87</v>
      </c>
      <c r="F100" s="8" t="n">
        <v>1915.04</v>
      </c>
      <c r="G100" s="8" t="n">
        <v>-1310.03</v>
      </c>
      <c r="H100" s="8" t="n">
        <v>-93.37</v>
      </c>
      <c r="I100" s="8" t="n">
        <v>280.663</v>
      </c>
      <c r="J100" s="8" t="n">
        <v>95.84</v>
      </c>
      <c r="K100" s="9" t="n">
        <v>12.8658</v>
      </c>
      <c r="L100" s="9" t="n">
        <v>12.9557</v>
      </c>
      <c r="M100" s="10" t="n">
        <f aca="false">((ref_diam+offset_diam)/2)/(12*3.281)</f>
        <v>0.761962816214569</v>
      </c>
      <c r="N100" s="8"/>
      <c r="O100" s="8" t="n">
        <f aca="false">(J100-M100-surface_margin)/(scaling_factor*(SQRT(K100^2+L100^2+sigma_pa^2)))</f>
        <v>1.48254466831703</v>
      </c>
      <c r="Q100" s="8"/>
    </row>
    <row r="101" customFormat="false" ht="15" hidden="false" customHeight="false" outlineLevel="0" collapsed="false">
      <c r="A101" s="8" t="n">
        <v>2850</v>
      </c>
      <c r="B101" s="8" t="n">
        <v>1903</v>
      </c>
      <c r="C101" s="8" t="n">
        <v>-1357.6</v>
      </c>
      <c r="D101" s="8" t="n">
        <v>0</v>
      </c>
      <c r="E101" s="8" t="n">
        <v>2820</v>
      </c>
      <c r="F101" s="8" t="n">
        <v>1915.22</v>
      </c>
      <c r="G101" s="8" t="n">
        <v>-1312.12</v>
      </c>
      <c r="H101" s="8" t="n">
        <v>-93.74</v>
      </c>
      <c r="I101" s="8" t="n">
        <v>295.884</v>
      </c>
      <c r="J101" s="8" t="n">
        <v>104.91</v>
      </c>
      <c r="K101" s="9" t="n">
        <v>12.1608</v>
      </c>
      <c r="L101" s="9" t="n">
        <v>12.274</v>
      </c>
      <c r="M101" s="10" t="n">
        <f aca="false">((ref_diam+offset_diam)/2)/(12*3.281)</f>
        <v>0.761962816214569</v>
      </c>
      <c r="N101" s="8"/>
      <c r="O101" s="8" t="n">
        <f aca="false">(J101-M101-surface_margin)/(scaling_factor*(SQRT(K101^2+L101^2+sigma_pa^2)))</f>
        <v>1.71652459115946</v>
      </c>
      <c r="Q101" s="8"/>
    </row>
    <row r="102" customFormat="false" ht="15" hidden="false" customHeight="false" outlineLevel="0" collapsed="false">
      <c r="A102" s="8" t="n">
        <v>2880</v>
      </c>
      <c r="B102" s="8" t="n">
        <v>1903</v>
      </c>
      <c r="C102" s="8" t="n">
        <v>-1387.6</v>
      </c>
      <c r="D102" s="8" t="n">
        <v>0</v>
      </c>
      <c r="E102" s="8" t="n">
        <v>2820</v>
      </c>
      <c r="F102" s="8" t="n">
        <v>1915.22</v>
      </c>
      <c r="G102" s="8" t="n">
        <v>-1312.12</v>
      </c>
      <c r="H102" s="8" t="n">
        <v>-93.74</v>
      </c>
      <c r="I102" s="8" t="n">
        <v>308.843</v>
      </c>
      <c r="J102" s="8" t="n">
        <v>120.98</v>
      </c>
      <c r="K102" s="9" t="n">
        <v>10.9371</v>
      </c>
      <c r="L102" s="9" t="n">
        <v>11.062</v>
      </c>
      <c r="M102" s="10" t="n">
        <f aca="false">((ref_diam+offset_diam)/2)/(12*3.281)</f>
        <v>0.761962816214569</v>
      </c>
      <c r="N102" s="8"/>
      <c r="O102" s="8" t="n">
        <f aca="false">(J102-M102-surface_margin)/(scaling_factor*(SQRT(K102^2+L102^2+sigma_pa^2)))</f>
        <v>2.20138159203154</v>
      </c>
      <c r="Q102" s="8"/>
    </row>
    <row r="103" customFormat="false" ht="15" hidden="false" customHeight="false" outlineLevel="0" collapsed="false">
      <c r="A103" s="8" t="n">
        <v>2910</v>
      </c>
      <c r="B103" s="8" t="n">
        <v>1903</v>
      </c>
      <c r="C103" s="8" t="n">
        <v>-1417.6</v>
      </c>
      <c r="D103" s="8" t="n">
        <v>0</v>
      </c>
      <c r="E103" s="8" t="n">
        <v>2820</v>
      </c>
      <c r="F103" s="8" t="n">
        <v>1915.22</v>
      </c>
      <c r="G103" s="8" t="n">
        <v>-1312.12</v>
      </c>
      <c r="H103" s="8" t="n">
        <v>-93.74</v>
      </c>
      <c r="I103" s="8" t="n">
        <v>318.374</v>
      </c>
      <c r="J103" s="8" t="n">
        <v>141.65</v>
      </c>
      <c r="K103" s="9" t="n">
        <v>9.7315</v>
      </c>
      <c r="L103" s="9" t="n">
        <v>9.8586</v>
      </c>
      <c r="M103" s="10" t="n">
        <f aca="false">((ref_diam+offset_diam)/2)/(12*3.281)</f>
        <v>0.761962816214569</v>
      </c>
      <c r="N103" s="8"/>
      <c r="O103" s="8" t="n">
        <f aca="false">(J103-M103-surface_margin)/(scaling_factor*(SQRT(K103^2+L103^2+sigma_pa^2)))</f>
        <v>2.89778935066089</v>
      </c>
    </row>
    <row r="104" customFormat="false" ht="15" hidden="false" customHeight="false" outlineLevel="0" collapsed="false">
      <c r="A104" s="8" t="n">
        <v>2940</v>
      </c>
      <c r="B104" s="8" t="n">
        <v>1903</v>
      </c>
      <c r="C104" s="8" t="n">
        <v>-1447.6</v>
      </c>
      <c r="D104" s="8" t="n">
        <v>0</v>
      </c>
      <c r="E104" s="8" t="n">
        <v>2820</v>
      </c>
      <c r="F104" s="8" t="n">
        <v>1915.22</v>
      </c>
      <c r="G104" s="8" t="n">
        <v>-1312.12</v>
      </c>
      <c r="H104" s="8" t="n">
        <v>-93.74</v>
      </c>
      <c r="I104" s="8" t="n">
        <v>325.321</v>
      </c>
      <c r="J104" s="8" t="n">
        <v>165.21</v>
      </c>
      <c r="K104" s="9" t="n">
        <v>8.7221</v>
      </c>
      <c r="L104" s="9" t="n">
        <v>8.8458</v>
      </c>
      <c r="M104" s="10" t="n">
        <f aca="false">((ref_diam+offset_diam)/2)/(12*3.281)</f>
        <v>0.761962816214569</v>
      </c>
      <c r="N104" s="8"/>
      <c r="O104" s="8" t="n">
        <f aca="false">(J104-M104-surface_margin)/(scaling_factor*(SQRT(K104^2+L104^2+sigma_pa^2)))</f>
        <v>3.77225065136252</v>
      </c>
    </row>
  </sheetData>
  <sheetProtection sheet="true" password="dd1b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2020-10-30T12:17:02Z</dcterms:created>
  <dc:creator/>
  <dc:description/>
  <dc:language>en-US</dc:language>
  <cp:lastModifiedBy>Andy Sentance</cp:lastModifiedBy>
  <dcterms:modified xsi:type="dcterms:W3CDTF">2017-05-17T09:27:17Z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