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iego\Desktop\Ing_en_automatizacion\5_Semestre\Electronica_Avanzada\Laboratorio\1\"/>
    </mc:Choice>
  </mc:AlternateContent>
  <xr:revisionPtr revIDLastSave="0" documentId="13_ncr:1_{FCC67251-A6DF-4539-A48C-5CA57B3CECA6}" xr6:coauthVersionLast="47" xr6:coauthVersionMax="47" xr10:uidLastSave="{00000000-0000-0000-0000-000000000000}"/>
  <bookViews>
    <workbookView xWindow="-120" yWindow="-120" windowWidth="29040" windowHeight="16440" xr2:uid="{EE8F81DC-0CDE-41BA-AE8B-C8AD40841FE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5" i="1" l="1"/>
  <c r="F15" i="1" s="1"/>
  <c r="E33" i="1"/>
  <c r="F33" i="1" s="1"/>
  <c r="E17" i="1"/>
  <c r="F17" i="1" s="1"/>
  <c r="E23" i="1"/>
  <c r="F23" i="1"/>
  <c r="E22" i="1"/>
  <c r="F22" i="1" s="1"/>
  <c r="E20" i="1"/>
  <c r="F20" i="1" s="1"/>
  <c r="E16" i="1"/>
  <c r="F16" i="1" s="1"/>
  <c r="E32" i="1"/>
  <c r="F32" i="1" s="1"/>
  <c r="E21" i="1"/>
  <c r="F21" i="1" s="1"/>
  <c r="E25" i="1"/>
  <c r="F25" i="1" s="1"/>
  <c r="E24" i="1"/>
  <c r="F24" i="1" s="1"/>
  <c r="E31" i="1"/>
  <c r="F31" i="1" s="1"/>
  <c r="E30" i="1"/>
  <c r="F30" i="1" s="1"/>
  <c r="E29" i="1"/>
  <c r="F29" i="1" s="1"/>
  <c r="E28" i="1"/>
  <c r="F28" i="1" s="1"/>
  <c r="E27" i="1"/>
  <c r="F27" i="1" s="1"/>
  <c r="C6" i="1"/>
  <c r="C7" i="1" s="1"/>
  <c r="B6" i="1"/>
  <c r="E14" i="1"/>
  <c r="F14" i="1" s="1"/>
  <c r="E18" i="1"/>
  <c r="F18" i="1" s="1"/>
  <c r="E19" i="1"/>
  <c r="F19" i="1" s="1"/>
  <c r="E26" i="1"/>
  <c r="F26" i="1" s="1"/>
  <c r="E13" i="1"/>
  <c r="F13" i="1" s="1"/>
  <c r="F8" i="1" l="1"/>
  <c r="D6" i="1"/>
  <c r="D8" i="1" s="1"/>
  <c r="E6" i="1" l="1"/>
  <c r="G6" i="1"/>
  <c r="F6" i="1"/>
</calcChain>
</file>

<file path=xl/sharedStrings.xml><?xml version="1.0" encoding="utf-8"?>
<sst xmlns="http://schemas.openxmlformats.org/spreadsheetml/2006/main" count="19" uniqueCount="19">
  <si>
    <t>A</t>
  </si>
  <si>
    <t>f</t>
  </si>
  <si>
    <t>Vin</t>
  </si>
  <si>
    <t>Vo</t>
  </si>
  <si>
    <t>Gain</t>
  </si>
  <si>
    <t>()</t>
  </si>
  <si>
    <t>(dB)</t>
  </si>
  <si>
    <t>Af = 1 + Rf/R1</t>
  </si>
  <si>
    <t>B = 1/Af</t>
  </si>
  <si>
    <t>Rf (KOhms)</t>
  </si>
  <si>
    <t>R1 (KOhms)</t>
  </si>
  <si>
    <t>1 + AB</t>
  </si>
  <si>
    <t>f_f = fo (1 + AB) [KHz]</t>
  </si>
  <si>
    <t>Ro [Ohms]</t>
  </si>
  <si>
    <t>Rof = Ro/(1+AB) [Ohms]</t>
  </si>
  <si>
    <t>fo [Hz]</t>
  </si>
  <si>
    <t>UGB [Hz]</t>
  </si>
  <si>
    <t>Ri [TOhms]</t>
  </si>
  <si>
    <t>Rif = Ri(1+AB) [TOhms]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</si>
</sst>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* #,##0.0_-;\-* #,##0.0_-;_-* &quot;-&quot;??_-;_-@_-"/>
    <numFmt numFmtId="165" formatCode="_-* #,##0_-;\-* #,##0_-;_-* &quot;-&quot;??_-;_-@_-"/>
    <numFmt numFmtId="166" formatCode="_-* #,##0.0000_-;\-* #,##0.0000_-;_-* &quot;-&quot;??_-;_-@_-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43" fontId="0" fillId="0" borderId="0" xfId="0" applyNumberFormat="1"/>
    <xf numFmtId="166" fontId="0" fillId="0" borderId="0" xfId="1" applyNumberFormat="1" applyFon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5" fontId="0" fillId="3" borderId="1" xfId="1" applyNumberFormat="1" applyFont="1" applyFill="1" applyBorder="1" applyAlignment="1">
      <alignment horizontal="center" vertical="center"/>
    </xf>
    <xf numFmtId="165" fontId="2" fillId="2" borderId="1" xfId="1" applyNumberFormat="1" applyFont="1" applyFill="1" applyBorder="1" applyAlignment="1">
      <alignment horizontal="center" vertical="center"/>
    </xf>
    <xf numFmtId="164" fontId="0" fillId="3" borderId="1" xfId="1" applyNumberFormat="1" applyFont="1" applyFill="1" applyBorder="1" applyAlignment="1">
      <alignment horizontal="center" vertical="center"/>
    </xf>
    <xf numFmtId="166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6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66" fontId="0" fillId="3" borderId="1" xfId="1" applyNumberFormat="1" applyFont="1" applyFill="1" applyBorder="1" applyAlignment="1">
      <alignment horizontal="center" vertical="center"/>
    </xf>
    <xf numFmtId="165" fontId="0" fillId="3" borderId="2" xfId="1" applyNumberFormat="1" applyFont="1" applyFill="1" applyBorder="1" applyAlignment="1">
      <alignment horizontal="center" vertical="center"/>
    </xf>
    <xf numFmtId="166" fontId="2" fillId="2" borderId="1" xfId="0" applyNumberFormat="1" applyFont="1" applyFill="1" applyBorder="1" applyAlignment="1">
      <alignment horizontal="center" vertic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Frecuencia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Hoja1!$B$13:$B$33</c:f>
              <c:numCache>
                <c:formatCode>_-* #,##0_-;\-* #,##0_-;_-* "-"??_-;_-@_-</c:formatCode>
                <c:ptCount val="21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150000</c:v>
                </c:pt>
                <c:pt idx="8">
                  <c:v>300000</c:v>
                </c:pt>
                <c:pt idx="9">
                  <c:v>400000</c:v>
                </c:pt>
                <c:pt idx="10">
                  <c:v>500000</c:v>
                </c:pt>
                <c:pt idx="11">
                  <c:v>700000</c:v>
                </c:pt>
                <c:pt idx="12">
                  <c:v>750000</c:v>
                </c:pt>
                <c:pt idx="13">
                  <c:v>800000</c:v>
                </c:pt>
                <c:pt idx="14">
                  <c:v>850000</c:v>
                </c:pt>
                <c:pt idx="15">
                  <c:v>904124</c:v>
                </c:pt>
                <c:pt idx="16">
                  <c:v>925000</c:v>
                </c:pt>
                <c:pt idx="17">
                  <c:v>1000000</c:v>
                </c:pt>
                <c:pt idx="18">
                  <c:v>3000000</c:v>
                </c:pt>
                <c:pt idx="19">
                  <c:v>4000000</c:v>
                </c:pt>
                <c:pt idx="20">
                  <c:v>10000000</c:v>
                </c:pt>
              </c:numCache>
            </c:numRef>
          </c:xVal>
          <c:yVal>
            <c:numRef>
              <c:f>Hoja1!$F$13:$F$33</c:f>
              <c:numCache>
                <c:formatCode>General</c:formatCode>
                <c:ptCount val="21"/>
                <c:pt idx="0">
                  <c:v>10.578334005553094</c:v>
                </c:pt>
                <c:pt idx="1">
                  <c:v>10.578334005553094</c:v>
                </c:pt>
                <c:pt idx="2">
                  <c:v>10.370278797557749</c:v>
                </c:pt>
                <c:pt idx="3">
                  <c:v>9.9385929614642983</c:v>
                </c:pt>
                <c:pt idx="4">
                  <c:v>9.3076570289683662</c:v>
                </c:pt>
                <c:pt idx="5">
                  <c:v>9.2479599579791216</c:v>
                </c:pt>
                <c:pt idx="6">
                  <c:v>9.1273206625808605</c:v>
                </c:pt>
                <c:pt idx="7">
                  <c:v>9.0663668009407523</c:v>
                </c:pt>
                <c:pt idx="8">
                  <c:v>8.9431606268443851</c:v>
                </c:pt>
                <c:pt idx="9">
                  <c:v>8.8181816413043528</c:v>
                </c:pt>
                <c:pt idx="10">
                  <c:v>8.6272752831797472</c:v>
                </c:pt>
                <c:pt idx="11">
                  <c:v>8.1647993062369917</c:v>
                </c:pt>
                <c:pt idx="12">
                  <c:v>7.9588001734407516</c:v>
                </c:pt>
                <c:pt idx="13">
                  <c:v>7.8890336165243262</c:v>
                </c:pt>
                <c:pt idx="14">
                  <c:v>7.6763073196086253</c:v>
                </c:pt>
                <c:pt idx="15">
                  <c:v>7.4582400594021312</c:v>
                </c:pt>
                <c:pt idx="16">
                  <c:v>7.3843171482028556</c:v>
                </c:pt>
                <c:pt idx="17">
                  <c:v>7.0049603666832567</c:v>
                </c:pt>
                <c:pt idx="18">
                  <c:v>-0.91514981121350236</c:v>
                </c:pt>
                <c:pt idx="19">
                  <c:v>-3.349821745875273</c:v>
                </c:pt>
                <c:pt idx="20">
                  <c:v>-9.89700043360188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4C0-416D-9A40-3CD33AF652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0363376"/>
        <c:axId val="700366736"/>
      </c:scatterChart>
      <c:valAx>
        <c:axId val="700363376"/>
        <c:scaling>
          <c:logBase val="10"/>
          <c:orientation val="minMax"/>
          <c:max val="100000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00366736"/>
        <c:crosses val="autoZero"/>
        <c:crossBetween val="midCat"/>
      </c:valAx>
      <c:valAx>
        <c:axId val="700366736"/>
        <c:scaling>
          <c:orientation val="minMax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00363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200185</xdr:colOff>
      <xdr:row>9</xdr:row>
      <xdr:rowOff>88793</xdr:rowOff>
    </xdr:from>
    <xdr:to>
      <xdr:col>10</xdr:col>
      <xdr:colOff>403601</xdr:colOff>
      <xdr:row>32</xdr:row>
      <xdr:rowOff>137224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8A3E2E7-7EF0-A038-20FA-FD07BCCF11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7C140-7A0E-4E6E-9DFB-6DE334BD7185}">
  <dimension ref="A2:I33"/>
  <sheetViews>
    <sheetView tabSelected="1" zoomScale="118" workbookViewId="0">
      <selection activeCell="E25" sqref="E25"/>
    </sheetView>
  </sheetViews>
  <sheetFormatPr baseColWidth="10" defaultRowHeight="15" x14ac:dyDescent="0.25"/>
  <cols>
    <col min="2" max="9" width="22.5703125" customWidth="1"/>
  </cols>
  <sheetData>
    <row r="2" spans="1:9" x14ac:dyDescent="0.25">
      <c r="B2" s="6" t="s">
        <v>0</v>
      </c>
      <c r="C2" s="9" t="s">
        <v>16</v>
      </c>
      <c r="D2" s="6" t="s">
        <v>17</v>
      </c>
      <c r="E2" s="6" t="s">
        <v>13</v>
      </c>
      <c r="G2" s="1"/>
      <c r="H2" s="6" t="s">
        <v>9</v>
      </c>
      <c r="I2" s="6" t="s">
        <v>10</v>
      </c>
    </row>
    <row r="3" spans="1:9" x14ac:dyDescent="0.25">
      <c r="B3" s="5">
        <v>200000</v>
      </c>
      <c r="C3" s="5">
        <v>3000000</v>
      </c>
      <c r="D3" s="5">
        <v>10</v>
      </c>
      <c r="E3" s="5">
        <v>75</v>
      </c>
      <c r="G3" s="1"/>
      <c r="H3" s="7">
        <v>5.0999999999999996</v>
      </c>
      <c r="I3" s="7">
        <v>2.2000000000000002</v>
      </c>
    </row>
    <row r="4" spans="1:9" x14ac:dyDescent="0.25">
      <c r="B4" s="4"/>
      <c r="C4" s="4"/>
      <c r="D4" s="4"/>
      <c r="E4" s="4"/>
      <c r="F4" s="4"/>
      <c r="G4" s="1"/>
      <c r="H4" s="1"/>
      <c r="I4" s="1"/>
    </row>
    <row r="5" spans="1:9" x14ac:dyDescent="0.25">
      <c r="B5" s="6" t="s">
        <v>15</v>
      </c>
      <c r="C5" s="8" t="s">
        <v>7</v>
      </c>
      <c r="D5" s="8" t="s">
        <v>8</v>
      </c>
      <c r="E5" s="9" t="s">
        <v>12</v>
      </c>
      <c r="F5" s="8" t="s">
        <v>18</v>
      </c>
      <c r="G5" s="8" t="s">
        <v>14</v>
      </c>
      <c r="I5" s="1"/>
    </row>
    <row r="6" spans="1:9" x14ac:dyDescent="0.25">
      <c r="A6" s="2"/>
      <c r="B6" s="5">
        <f>(C3/B3)</f>
        <v>15</v>
      </c>
      <c r="C6" s="10">
        <f>1+(H3/I3)</f>
        <v>3.3181818181818179</v>
      </c>
      <c r="D6" s="10">
        <f>1/C6</f>
        <v>0.30136986301369867</v>
      </c>
      <c r="E6" s="12">
        <f>(B6*D8)/1000</f>
        <v>904.12458904109599</v>
      </c>
      <c r="F6" s="10">
        <f>D3*D8</f>
        <v>602749.72602739732</v>
      </c>
      <c r="G6" s="10">
        <f>E3/D8</f>
        <v>1.2442975377908502E-3</v>
      </c>
      <c r="I6" s="1"/>
    </row>
    <row r="7" spans="1:9" x14ac:dyDescent="0.25">
      <c r="C7" s="10">
        <f>20*LOG(C6)</f>
        <v>10.418003585964993</v>
      </c>
      <c r="D7" s="9" t="s">
        <v>11</v>
      </c>
      <c r="E7" s="1"/>
      <c r="F7" s="3"/>
      <c r="G7" s="4"/>
      <c r="H7" s="1"/>
      <c r="I7" s="1"/>
    </row>
    <row r="8" spans="1:9" x14ac:dyDescent="0.25">
      <c r="D8" s="11">
        <f>1+(B3*D6)</f>
        <v>60274.972602739734</v>
      </c>
      <c r="E8" s="4"/>
      <c r="F8" s="4">
        <f>C6*2</f>
        <v>6.6363636363636358</v>
      </c>
      <c r="G8" s="4"/>
      <c r="H8" s="1"/>
      <c r="I8" s="1"/>
    </row>
    <row r="9" spans="1:9" x14ac:dyDescent="0.25">
      <c r="G9" s="1"/>
      <c r="H9" s="1"/>
      <c r="I9" s="1"/>
    </row>
    <row r="10" spans="1:9" x14ac:dyDescent="0.25">
      <c r="G10" s="1"/>
      <c r="H10" s="1"/>
      <c r="I10" s="1"/>
    </row>
    <row r="11" spans="1:9" x14ac:dyDescent="0.25">
      <c r="B11" s="14" t="s">
        <v>1</v>
      </c>
      <c r="C11" s="14" t="s">
        <v>2</v>
      </c>
      <c r="D11" s="14" t="s">
        <v>3</v>
      </c>
      <c r="E11" s="14" t="s">
        <v>4</v>
      </c>
      <c r="F11" s="14"/>
      <c r="G11" s="1"/>
      <c r="H11" s="1"/>
      <c r="I11" s="1"/>
    </row>
    <row r="12" spans="1:9" x14ac:dyDescent="0.25">
      <c r="B12" s="14"/>
      <c r="C12" s="14"/>
      <c r="D12" s="14"/>
      <c r="E12" s="8" t="s">
        <v>5</v>
      </c>
      <c r="F12" s="8" t="s">
        <v>6</v>
      </c>
      <c r="G12" s="1"/>
      <c r="H12" s="1"/>
      <c r="I12" s="1"/>
    </row>
    <row r="13" spans="1:9" x14ac:dyDescent="0.25">
      <c r="B13" s="5">
        <v>10</v>
      </c>
      <c r="C13" s="11">
        <v>2</v>
      </c>
      <c r="D13" s="11">
        <v>6.76</v>
      </c>
      <c r="E13" s="11">
        <f>D13/C13</f>
        <v>3.38</v>
      </c>
      <c r="F13" s="11">
        <f>20*LOG(E13)</f>
        <v>10.578334005553094</v>
      </c>
      <c r="G13" s="1"/>
      <c r="H13" s="1"/>
      <c r="I13" s="1"/>
    </row>
    <row r="14" spans="1:9" x14ac:dyDescent="0.25">
      <c r="B14" s="5">
        <v>100</v>
      </c>
      <c r="C14" s="11">
        <v>2</v>
      </c>
      <c r="D14" s="11">
        <v>6.76</v>
      </c>
      <c r="E14" s="11">
        <f t="shared" ref="E14:E26" si="0">D14/C14</f>
        <v>3.38</v>
      </c>
      <c r="F14" s="11">
        <f t="shared" ref="F14:F33" si="1">20*LOG(E14)</f>
        <v>10.578334005553094</v>
      </c>
      <c r="G14" s="1"/>
      <c r="H14" s="1"/>
      <c r="I14" s="1"/>
    </row>
    <row r="15" spans="1:9" x14ac:dyDescent="0.25">
      <c r="B15" s="5">
        <v>500</v>
      </c>
      <c r="C15" s="11">
        <v>2</v>
      </c>
      <c r="D15" s="11">
        <v>6.6</v>
      </c>
      <c r="E15" s="11">
        <f t="shared" ref="E15" si="2">D15/C15</f>
        <v>3.3</v>
      </c>
      <c r="F15" s="11">
        <f t="shared" si="1"/>
        <v>10.370278797557749</v>
      </c>
      <c r="G15" s="1"/>
      <c r="H15" s="1"/>
      <c r="I15" s="1"/>
    </row>
    <row r="16" spans="1:9" x14ac:dyDescent="0.25">
      <c r="B16" s="5">
        <v>1000</v>
      </c>
      <c r="C16" s="11">
        <v>2</v>
      </c>
      <c r="D16" s="11">
        <v>6.28</v>
      </c>
      <c r="E16" s="11">
        <f t="shared" ref="E16" si="3">D16/C16</f>
        <v>3.14</v>
      </c>
      <c r="F16" s="11">
        <f t="shared" si="1"/>
        <v>9.9385929614642983</v>
      </c>
      <c r="G16" s="1"/>
      <c r="H16" s="1"/>
      <c r="I16" s="1"/>
    </row>
    <row r="17" spans="2:9" x14ac:dyDescent="0.25">
      <c r="B17" s="5">
        <v>5000</v>
      </c>
      <c r="C17" s="11">
        <v>2</v>
      </c>
      <c r="D17" s="11">
        <v>5.84</v>
      </c>
      <c r="E17" s="11">
        <f t="shared" ref="E17" si="4">D17/C17</f>
        <v>2.92</v>
      </c>
      <c r="F17" s="11">
        <f t="shared" si="1"/>
        <v>9.3076570289683662</v>
      </c>
      <c r="G17" s="1"/>
      <c r="H17" s="1"/>
      <c r="I17" s="1"/>
    </row>
    <row r="18" spans="2:9" x14ac:dyDescent="0.25">
      <c r="B18" s="5">
        <v>10000</v>
      </c>
      <c r="C18" s="11">
        <v>2</v>
      </c>
      <c r="D18" s="11">
        <v>5.8</v>
      </c>
      <c r="E18" s="11">
        <f t="shared" si="0"/>
        <v>2.9</v>
      </c>
      <c r="F18" s="11">
        <f t="shared" si="1"/>
        <v>9.2479599579791216</v>
      </c>
      <c r="G18" s="1"/>
      <c r="H18" s="1"/>
      <c r="I18" s="1"/>
    </row>
    <row r="19" spans="2:9" x14ac:dyDescent="0.25">
      <c r="B19" s="5">
        <v>50000</v>
      </c>
      <c r="C19" s="11">
        <v>2</v>
      </c>
      <c r="D19" s="11">
        <v>5.72</v>
      </c>
      <c r="E19" s="11">
        <f t="shared" si="0"/>
        <v>2.86</v>
      </c>
      <c r="F19" s="11">
        <f t="shared" si="1"/>
        <v>9.1273206625808605</v>
      </c>
    </row>
    <row r="20" spans="2:9" x14ac:dyDescent="0.25">
      <c r="B20" s="5">
        <v>150000</v>
      </c>
      <c r="C20" s="11">
        <v>2</v>
      </c>
      <c r="D20" s="11">
        <v>5.68</v>
      </c>
      <c r="E20" s="11">
        <f t="shared" si="0"/>
        <v>2.84</v>
      </c>
      <c r="F20" s="11">
        <f t="shared" si="1"/>
        <v>9.0663668009407523</v>
      </c>
    </row>
    <row r="21" spans="2:9" x14ac:dyDescent="0.25">
      <c r="B21" s="5">
        <v>300000</v>
      </c>
      <c r="C21" s="11">
        <v>2</v>
      </c>
      <c r="D21" s="11">
        <v>5.6</v>
      </c>
      <c r="E21" s="11">
        <f t="shared" si="0"/>
        <v>2.8</v>
      </c>
      <c r="F21" s="11">
        <f t="shared" si="1"/>
        <v>8.9431606268443851</v>
      </c>
    </row>
    <row r="22" spans="2:9" x14ac:dyDescent="0.25">
      <c r="B22" s="5">
        <v>400000</v>
      </c>
      <c r="C22" s="11">
        <v>2</v>
      </c>
      <c r="D22" s="11">
        <v>5.52</v>
      </c>
      <c r="E22" s="11">
        <f t="shared" si="0"/>
        <v>2.76</v>
      </c>
      <c r="F22" s="11">
        <f t="shared" si="1"/>
        <v>8.8181816413043528</v>
      </c>
    </row>
    <row r="23" spans="2:9" x14ac:dyDescent="0.25">
      <c r="B23" s="5">
        <v>500000</v>
      </c>
      <c r="C23" s="11">
        <v>2</v>
      </c>
      <c r="D23" s="11">
        <v>5.4</v>
      </c>
      <c r="E23" s="11">
        <f t="shared" si="0"/>
        <v>2.7</v>
      </c>
      <c r="F23" s="11">
        <f t="shared" si="1"/>
        <v>8.6272752831797472</v>
      </c>
    </row>
    <row r="24" spans="2:9" x14ac:dyDescent="0.25">
      <c r="B24" s="5">
        <v>700000</v>
      </c>
      <c r="C24" s="11">
        <v>2</v>
      </c>
      <c r="D24" s="11">
        <v>5.12</v>
      </c>
      <c r="E24" s="11">
        <f t="shared" ref="E24:E25" si="5">D24/C24</f>
        <v>2.56</v>
      </c>
      <c r="F24" s="11">
        <f t="shared" si="1"/>
        <v>8.1647993062369917</v>
      </c>
    </row>
    <row r="25" spans="2:9" x14ac:dyDescent="0.25">
      <c r="B25" s="5">
        <v>750000</v>
      </c>
      <c r="C25" s="11">
        <v>2</v>
      </c>
      <c r="D25" s="11">
        <v>5</v>
      </c>
      <c r="E25" s="11">
        <f t="shared" si="5"/>
        <v>2.5</v>
      </c>
      <c r="F25" s="11">
        <f t="shared" si="1"/>
        <v>7.9588001734407516</v>
      </c>
    </row>
    <row r="26" spans="2:9" x14ac:dyDescent="0.25">
      <c r="B26" s="5">
        <v>800000</v>
      </c>
      <c r="C26" s="11">
        <v>2</v>
      </c>
      <c r="D26" s="11">
        <v>4.96</v>
      </c>
      <c r="E26" s="11">
        <f t="shared" si="0"/>
        <v>2.48</v>
      </c>
      <c r="F26" s="11">
        <f t="shared" si="1"/>
        <v>7.8890336165243262</v>
      </c>
    </row>
    <row r="27" spans="2:9" x14ac:dyDescent="0.25">
      <c r="B27" s="5">
        <v>850000</v>
      </c>
      <c r="C27" s="11">
        <v>2</v>
      </c>
      <c r="D27" s="11">
        <v>4.84</v>
      </c>
      <c r="E27" s="11">
        <f t="shared" ref="E27" si="6">D27/C27</f>
        <v>2.42</v>
      </c>
      <c r="F27" s="11">
        <f t="shared" si="1"/>
        <v>7.6763073196086253</v>
      </c>
    </row>
    <row r="28" spans="2:9" x14ac:dyDescent="0.25">
      <c r="B28" s="5">
        <v>904124</v>
      </c>
      <c r="C28" s="11">
        <v>2</v>
      </c>
      <c r="D28" s="11">
        <v>4.72</v>
      </c>
      <c r="E28" s="11">
        <f t="shared" ref="E28" si="7">D28/C28</f>
        <v>2.36</v>
      </c>
      <c r="F28" s="11">
        <f t="shared" si="1"/>
        <v>7.4582400594021312</v>
      </c>
    </row>
    <row r="29" spans="2:9" x14ac:dyDescent="0.25">
      <c r="B29" s="5">
        <v>925000</v>
      </c>
      <c r="C29" s="11">
        <v>2</v>
      </c>
      <c r="D29" s="11">
        <v>4.68</v>
      </c>
      <c r="E29" s="11">
        <f t="shared" ref="E29" si="8">D29/C29</f>
        <v>2.34</v>
      </c>
      <c r="F29" s="11">
        <f t="shared" si="1"/>
        <v>7.3843171482028556</v>
      </c>
    </row>
    <row r="30" spans="2:9" x14ac:dyDescent="0.25">
      <c r="B30" s="5">
        <v>1000000</v>
      </c>
      <c r="C30" s="11">
        <v>2</v>
      </c>
      <c r="D30" s="11">
        <v>4.4800000000000004</v>
      </c>
      <c r="E30" s="11">
        <f t="shared" ref="E30" si="9">D30/C30</f>
        <v>2.2400000000000002</v>
      </c>
      <c r="F30" s="11">
        <f t="shared" si="1"/>
        <v>7.0049603666832567</v>
      </c>
    </row>
    <row r="31" spans="2:9" x14ac:dyDescent="0.25">
      <c r="B31" s="5">
        <v>3000000</v>
      </c>
      <c r="C31" s="11">
        <v>2</v>
      </c>
      <c r="D31" s="11">
        <v>1.8</v>
      </c>
      <c r="E31" s="11">
        <f t="shared" ref="E31" si="10">D31/C31</f>
        <v>0.9</v>
      </c>
      <c r="F31" s="11">
        <f t="shared" si="1"/>
        <v>-0.91514981121350236</v>
      </c>
    </row>
    <row r="32" spans="2:9" x14ac:dyDescent="0.25">
      <c r="B32" s="5">
        <v>4000000</v>
      </c>
      <c r="C32" s="11">
        <v>2</v>
      </c>
      <c r="D32" s="11">
        <v>1.36</v>
      </c>
      <c r="E32" s="11">
        <f t="shared" ref="E32" si="11">D32/C32</f>
        <v>0.68</v>
      </c>
      <c r="F32" s="11">
        <f t="shared" si="1"/>
        <v>-3.349821745875273</v>
      </c>
    </row>
    <row r="33" spans="2:6" x14ac:dyDescent="0.25">
      <c r="B33" s="13">
        <v>10000000</v>
      </c>
      <c r="C33" s="11">
        <v>2</v>
      </c>
      <c r="D33" s="11">
        <v>0.64</v>
      </c>
      <c r="E33" s="11">
        <f t="shared" ref="E33" si="12">D33/C33</f>
        <v>0.32</v>
      </c>
      <c r="F33" s="11">
        <f t="shared" si="1"/>
        <v>-9.89700043360188</v>
      </c>
    </row>
  </sheetData>
  <mergeCells count="4">
    <mergeCell ref="E11:F11"/>
    <mergeCell ref="B11:B12"/>
    <mergeCell ref="C11:C12"/>
    <mergeCell ref="D11:D1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 Zuñiga</dc:creator>
  <cp:lastModifiedBy>Joel Zuñiga</cp:lastModifiedBy>
  <dcterms:created xsi:type="dcterms:W3CDTF">2025-02-06T16:28:42Z</dcterms:created>
  <dcterms:modified xsi:type="dcterms:W3CDTF">2025-02-08T21:03:06Z</dcterms:modified>
</cp:coreProperties>
</file>