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0" i="1"/>
  <c r="C59" i="1"/>
  <c r="C57" i="1"/>
  <c r="C49" i="1"/>
  <c r="C43" i="1"/>
  <c r="C38" i="1"/>
  <c r="C33" i="1"/>
  <c r="C26" i="1"/>
  <c r="C20" i="1"/>
  <c r="C14" i="1"/>
  <c r="C7" i="1"/>
</calcChain>
</file>

<file path=xl/sharedStrings.xml><?xml version="1.0" encoding="utf-8"?>
<sst xmlns="http://schemas.openxmlformats.org/spreadsheetml/2006/main" count="79" uniqueCount="61">
  <si>
    <t>EMI</t>
  </si>
  <si>
    <t>Q1</t>
  </si>
  <si>
    <t>CALCULATION</t>
  </si>
  <si>
    <t>PV</t>
  </si>
  <si>
    <t xml:space="preserve">Interest rate </t>
  </si>
  <si>
    <t>NPER</t>
  </si>
  <si>
    <t>PMT VALUE</t>
  </si>
  <si>
    <t>Q2</t>
  </si>
  <si>
    <t>PPMT</t>
  </si>
  <si>
    <t>Interest rate</t>
  </si>
  <si>
    <t>No of periods</t>
  </si>
  <si>
    <t>Q3</t>
  </si>
  <si>
    <t>IPMT</t>
  </si>
  <si>
    <t>PER</t>
  </si>
  <si>
    <t>IPMT VALUE</t>
  </si>
  <si>
    <t>Q4</t>
  </si>
  <si>
    <t xml:space="preserve">Annual interest rate </t>
  </si>
  <si>
    <t xml:space="preserve">PMT VALUE </t>
  </si>
  <si>
    <t>Q5</t>
  </si>
  <si>
    <t xml:space="preserve">CAGR </t>
  </si>
  <si>
    <t>First value</t>
  </si>
  <si>
    <t>Second value</t>
  </si>
  <si>
    <t>CAGR VALUE</t>
  </si>
  <si>
    <t>PERIOD</t>
  </si>
  <si>
    <t>Q6</t>
  </si>
  <si>
    <t>EFFECT</t>
  </si>
  <si>
    <t xml:space="preserve">Interest rate  </t>
  </si>
  <si>
    <t>Quaterly</t>
  </si>
  <si>
    <t>EFFECT VALUE</t>
  </si>
  <si>
    <t>Q7</t>
  </si>
  <si>
    <t>NOMINAL INT RATE</t>
  </si>
  <si>
    <t>NOMINAL</t>
  </si>
  <si>
    <t>MONTHLY</t>
  </si>
  <si>
    <t>NOMINAL VALUE</t>
  </si>
  <si>
    <t>Q8</t>
  </si>
  <si>
    <t>SLN</t>
  </si>
  <si>
    <t>INITIAL COST</t>
  </si>
  <si>
    <t>SALVAGE VALUE</t>
  </si>
  <si>
    <t>LIFE</t>
  </si>
  <si>
    <t>SLN VALUE</t>
  </si>
  <si>
    <t>Month</t>
  </si>
  <si>
    <t>Answer</t>
  </si>
  <si>
    <t>Q9</t>
  </si>
  <si>
    <t>GIVEN</t>
  </si>
  <si>
    <t>Loan amount</t>
  </si>
  <si>
    <t>Annual interest rate</t>
  </si>
  <si>
    <t>Years/period</t>
  </si>
  <si>
    <t>Principal month</t>
  </si>
  <si>
    <t>interest month</t>
  </si>
  <si>
    <t>Total monthly payments</t>
  </si>
  <si>
    <t>Period in months</t>
  </si>
  <si>
    <t>Principal portion</t>
  </si>
  <si>
    <t>Interest portion</t>
  </si>
  <si>
    <t>Q10</t>
  </si>
  <si>
    <t>DETAILS</t>
  </si>
  <si>
    <t>No of years</t>
  </si>
  <si>
    <t>Period</t>
  </si>
  <si>
    <t>ANNUAL PAYMENTS</t>
  </si>
  <si>
    <t>MONTHLY PAYMENTS</t>
  </si>
  <si>
    <t>INTEREST PORTION</t>
  </si>
  <si>
    <t>ASSIGNMENT-2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</si>
</sst>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0" fontId="2" fillId="0" borderId="1" xfId="0" applyFont="1" applyBorder="1"/>
    <xf numFmtId="9" fontId="2" fillId="0" borderId="1" xfId="0" applyNumberFormat="1" applyFont="1" applyBorder="1"/>
    <xf numFmtId="166" fontId="2" fillId="0" borderId="1" xfId="0" applyNumberFormat="1" applyFont="1" applyBorder="1"/>
    <xf numFmtId="10" fontId="2" fillId="0" borderId="1" xfId="0" applyNumberFormat="1" applyFont="1" applyBorder="1"/>
    <xf numFmtId="166" fontId="2" fillId="0" borderId="1" xfId="2" applyNumberFormat="1" applyFont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abSelected="1" topLeftCell="A28" zoomScale="130" zoomScaleNormal="130" workbookViewId="0">
      <selection activeCell="E5" sqref="E5"/>
    </sheetView>
  </sheetViews>
  <sheetFormatPr defaultRowHeight="15" x14ac:dyDescent="0.25"/>
  <cols>
    <col min="1" max="1" width="8.85546875" customWidth="1"/>
    <col min="2" max="2" width="21.85546875" customWidth="1"/>
    <col min="3" max="3" width="21.28515625" customWidth="1"/>
    <col min="4" max="4" width="21.42578125" customWidth="1"/>
    <col min="5" max="5" width="11.28515625" bestFit="1" customWidth="1"/>
  </cols>
  <sheetData>
    <row r="2" spans="1:5" x14ac:dyDescent="0.25">
      <c r="A2" s="12" t="s">
        <v>60</v>
      </c>
      <c r="B2" s="12"/>
      <c r="C2" s="12"/>
    </row>
    <row r="3" spans="1:5" x14ac:dyDescent="0.25">
      <c r="A3" s="9" t="s">
        <v>1</v>
      </c>
      <c r="B3" s="10" t="s">
        <v>0</v>
      </c>
      <c r="C3" s="11" t="s">
        <v>2</v>
      </c>
    </row>
    <row r="4" spans="1:5" x14ac:dyDescent="0.25">
      <c r="A4" s="4"/>
      <c r="B4" s="4" t="s">
        <v>3</v>
      </c>
      <c r="C4" s="4">
        <v>150000</v>
      </c>
    </row>
    <row r="5" spans="1:5" x14ac:dyDescent="0.25">
      <c r="A5" s="4"/>
      <c r="B5" s="4" t="s">
        <v>4</v>
      </c>
      <c r="C5" s="5">
        <v>0.08</v>
      </c>
    </row>
    <row r="6" spans="1:5" x14ac:dyDescent="0.25">
      <c r="A6" s="4"/>
      <c r="B6" s="4" t="s">
        <v>5</v>
      </c>
      <c r="C6" s="4">
        <v>3</v>
      </c>
    </row>
    <row r="7" spans="1:5" x14ac:dyDescent="0.25">
      <c r="A7" s="4"/>
      <c r="B7" s="4" t="s">
        <v>6</v>
      </c>
      <c r="C7" s="6">
        <f>-PMT(C5/12,C6*12,C4)</f>
        <v>4700.4548192146276</v>
      </c>
    </row>
    <row r="8" spans="1:5" x14ac:dyDescent="0.25">
      <c r="A8" s="4"/>
      <c r="B8" s="4"/>
      <c r="C8" s="4"/>
    </row>
    <row r="9" spans="1:5" x14ac:dyDescent="0.25">
      <c r="A9" s="9" t="s">
        <v>7</v>
      </c>
      <c r="B9" s="10" t="s">
        <v>8</v>
      </c>
      <c r="C9" s="11" t="s">
        <v>2</v>
      </c>
    </row>
    <row r="10" spans="1:5" x14ac:dyDescent="0.25">
      <c r="A10" s="4"/>
      <c r="B10" s="4" t="s">
        <v>3</v>
      </c>
      <c r="C10" s="4">
        <v>150000</v>
      </c>
    </row>
    <row r="11" spans="1:5" x14ac:dyDescent="0.25">
      <c r="A11" s="4"/>
      <c r="B11" s="4" t="s">
        <v>9</v>
      </c>
      <c r="C11" s="5">
        <v>0.08</v>
      </c>
      <c r="E11" s="2"/>
    </row>
    <row r="12" spans="1:5" x14ac:dyDescent="0.25">
      <c r="A12" s="4"/>
      <c r="B12" s="4" t="s">
        <v>10</v>
      </c>
      <c r="C12" s="4">
        <v>36</v>
      </c>
      <c r="E12" s="1"/>
    </row>
    <row r="13" spans="1:5" x14ac:dyDescent="0.25">
      <c r="A13" s="4"/>
      <c r="B13" s="4" t="s">
        <v>40</v>
      </c>
      <c r="C13" s="4">
        <v>12</v>
      </c>
      <c r="E13" s="1"/>
    </row>
    <row r="14" spans="1:5" x14ac:dyDescent="0.25">
      <c r="A14" s="4"/>
      <c r="B14" s="4" t="s">
        <v>41</v>
      </c>
      <c r="C14" s="6">
        <f>-PPMT(C11/12,C13,C12,C10)</f>
        <v>3981.0504081187928</v>
      </c>
      <c r="E14" s="2"/>
    </row>
    <row r="15" spans="1:5" x14ac:dyDescent="0.25">
      <c r="A15" s="9" t="s">
        <v>11</v>
      </c>
      <c r="B15" s="10" t="s">
        <v>12</v>
      </c>
      <c r="C15" s="11" t="s">
        <v>2</v>
      </c>
    </row>
    <row r="16" spans="1:5" x14ac:dyDescent="0.25">
      <c r="A16" s="4"/>
      <c r="B16" s="4" t="s">
        <v>3</v>
      </c>
      <c r="C16" s="4">
        <v>150000</v>
      </c>
      <c r="D16" s="3"/>
    </row>
    <row r="17" spans="1:3" x14ac:dyDescent="0.25">
      <c r="A17" s="4"/>
      <c r="B17" s="4" t="s">
        <v>9</v>
      </c>
      <c r="C17" s="5">
        <v>0.08</v>
      </c>
    </row>
    <row r="18" spans="1:3" x14ac:dyDescent="0.25">
      <c r="A18" s="4"/>
      <c r="B18" s="4" t="s">
        <v>5</v>
      </c>
      <c r="C18" s="4">
        <v>36</v>
      </c>
    </row>
    <row r="19" spans="1:3" x14ac:dyDescent="0.25">
      <c r="A19" s="4"/>
      <c r="B19" s="4" t="s">
        <v>13</v>
      </c>
      <c r="C19" s="4">
        <v>6</v>
      </c>
    </row>
    <row r="20" spans="1:3" x14ac:dyDescent="0.25">
      <c r="A20" s="4"/>
      <c r="B20" s="4" t="s">
        <v>14</v>
      </c>
      <c r="C20" s="6">
        <f>-IPMT(C17/12,C19,C18,C16)</f>
        <v>874.99585853285396</v>
      </c>
    </row>
    <row r="21" spans="1:3" x14ac:dyDescent="0.25">
      <c r="A21" s="4"/>
      <c r="B21" s="4"/>
      <c r="C21" s="4"/>
    </row>
    <row r="22" spans="1:3" x14ac:dyDescent="0.25">
      <c r="A22" s="9" t="s">
        <v>15</v>
      </c>
      <c r="B22" s="10" t="s">
        <v>0</v>
      </c>
      <c r="C22" s="11" t="s">
        <v>2</v>
      </c>
    </row>
    <row r="23" spans="1:3" x14ac:dyDescent="0.25">
      <c r="A23" s="4"/>
      <c r="B23" s="4" t="s">
        <v>3</v>
      </c>
      <c r="C23" s="4">
        <v>200000</v>
      </c>
    </row>
    <row r="24" spans="1:3" x14ac:dyDescent="0.25">
      <c r="A24" s="4"/>
      <c r="B24" s="4" t="s">
        <v>16</v>
      </c>
      <c r="C24" s="5">
        <v>0.1</v>
      </c>
    </row>
    <row r="25" spans="1:3" x14ac:dyDescent="0.25">
      <c r="A25" s="4"/>
      <c r="B25" s="4" t="s">
        <v>5</v>
      </c>
      <c r="C25" s="4">
        <v>5</v>
      </c>
    </row>
    <row r="26" spans="1:3" x14ac:dyDescent="0.25">
      <c r="A26" s="4"/>
      <c r="B26" s="4" t="s">
        <v>17</v>
      </c>
      <c r="C26" s="6">
        <f>-PMT(C24/12,C25*12,C23)</f>
        <v>4249.4089422536554</v>
      </c>
    </row>
    <row r="27" spans="1:3" x14ac:dyDescent="0.25">
      <c r="A27" s="4"/>
      <c r="B27" s="4"/>
      <c r="C27" s="6"/>
    </row>
    <row r="28" spans="1:3" x14ac:dyDescent="0.25">
      <c r="A28" s="4"/>
      <c r="B28" s="4"/>
      <c r="C28" s="4"/>
    </row>
    <row r="29" spans="1:3" x14ac:dyDescent="0.25">
      <c r="A29" s="9" t="s">
        <v>18</v>
      </c>
      <c r="B29" s="10" t="s">
        <v>19</v>
      </c>
      <c r="C29" s="11" t="s">
        <v>2</v>
      </c>
    </row>
    <row r="30" spans="1:3" x14ac:dyDescent="0.25">
      <c r="A30" s="4"/>
      <c r="B30" s="4" t="s">
        <v>20</v>
      </c>
      <c r="C30" s="4">
        <v>10000</v>
      </c>
    </row>
    <row r="31" spans="1:3" x14ac:dyDescent="0.25">
      <c r="A31" s="4"/>
      <c r="B31" s="4" t="s">
        <v>21</v>
      </c>
      <c r="C31" s="4">
        <v>15000</v>
      </c>
    </row>
    <row r="32" spans="1:3" x14ac:dyDescent="0.25">
      <c r="A32" s="4"/>
      <c r="B32" s="4" t="s">
        <v>23</v>
      </c>
      <c r="C32" s="4">
        <v>4</v>
      </c>
    </row>
    <row r="33" spans="1:3" x14ac:dyDescent="0.25">
      <c r="A33" s="4"/>
      <c r="B33" s="4" t="s">
        <v>22</v>
      </c>
      <c r="C33" s="7">
        <f>((C31/C30)^(1/C32)-1)</f>
        <v>0.1066819197003217</v>
      </c>
    </row>
    <row r="34" spans="1:3" x14ac:dyDescent="0.25">
      <c r="A34" s="4"/>
      <c r="B34" s="4"/>
      <c r="C34" s="4"/>
    </row>
    <row r="35" spans="1:3" x14ac:dyDescent="0.25">
      <c r="A35" s="9" t="s">
        <v>24</v>
      </c>
      <c r="B35" s="10" t="s">
        <v>25</v>
      </c>
      <c r="C35" s="11" t="s">
        <v>2</v>
      </c>
    </row>
    <row r="36" spans="1:3" x14ac:dyDescent="0.25">
      <c r="A36" s="4"/>
      <c r="B36" s="4" t="s">
        <v>26</v>
      </c>
      <c r="C36" s="5">
        <v>0.06</v>
      </c>
    </row>
    <row r="37" spans="1:3" x14ac:dyDescent="0.25">
      <c r="A37" s="4"/>
      <c r="B37" s="4" t="s">
        <v>27</v>
      </c>
      <c r="C37" s="4">
        <v>4</v>
      </c>
    </row>
    <row r="38" spans="1:3" x14ac:dyDescent="0.25">
      <c r="A38" s="4"/>
      <c r="B38" s="4" t="s">
        <v>28</v>
      </c>
      <c r="C38" s="7">
        <f>EFFECT(C36,C37)</f>
        <v>6.136355062499943E-2</v>
      </c>
    </row>
    <row r="39" spans="1:3" x14ac:dyDescent="0.25">
      <c r="A39" s="4"/>
      <c r="B39" s="4"/>
      <c r="C39" s="4"/>
    </row>
    <row r="40" spans="1:3" x14ac:dyDescent="0.25">
      <c r="A40" s="9" t="s">
        <v>29</v>
      </c>
      <c r="B40" s="10" t="s">
        <v>31</v>
      </c>
      <c r="C40" s="11" t="s">
        <v>2</v>
      </c>
    </row>
    <row r="41" spans="1:3" x14ac:dyDescent="0.25">
      <c r="A41" s="4"/>
      <c r="B41" s="4" t="s">
        <v>30</v>
      </c>
      <c r="C41" s="7">
        <v>9.5000000000000001E-2</v>
      </c>
    </row>
    <row r="42" spans="1:3" x14ac:dyDescent="0.25">
      <c r="A42" s="4"/>
      <c r="B42" s="4" t="s">
        <v>32</v>
      </c>
      <c r="C42" s="4">
        <v>12</v>
      </c>
    </row>
    <row r="43" spans="1:3" x14ac:dyDescent="0.25">
      <c r="A43" s="4"/>
      <c r="B43" s="4" t="s">
        <v>33</v>
      </c>
      <c r="C43" s="7">
        <f>NOMINAL(C41,C42)</f>
        <v>9.1098411486990827E-2</v>
      </c>
    </row>
    <row r="44" spans="1:3" x14ac:dyDescent="0.25">
      <c r="A44" s="4"/>
      <c r="B44" s="4"/>
      <c r="C44" s="4"/>
    </row>
    <row r="45" spans="1:3" x14ac:dyDescent="0.25">
      <c r="A45" s="9" t="s">
        <v>34</v>
      </c>
      <c r="B45" s="10" t="s">
        <v>35</v>
      </c>
      <c r="C45" s="11" t="s">
        <v>2</v>
      </c>
    </row>
    <row r="46" spans="1:3" x14ac:dyDescent="0.25">
      <c r="A46" s="4"/>
      <c r="B46" s="4" t="s">
        <v>36</v>
      </c>
      <c r="C46" s="4">
        <v>50000</v>
      </c>
    </row>
    <row r="47" spans="1:3" x14ac:dyDescent="0.25">
      <c r="A47" s="4"/>
      <c r="B47" s="4" t="s">
        <v>37</v>
      </c>
      <c r="C47" s="4">
        <v>10000</v>
      </c>
    </row>
    <row r="48" spans="1:3" x14ac:dyDescent="0.25">
      <c r="A48" s="4"/>
      <c r="B48" s="4" t="s">
        <v>38</v>
      </c>
      <c r="C48" s="4">
        <v>5</v>
      </c>
    </row>
    <row r="49" spans="1:3" x14ac:dyDescent="0.25">
      <c r="A49" s="4"/>
      <c r="B49" s="4" t="s">
        <v>39</v>
      </c>
      <c r="C49" s="8">
        <f>(C46-C47)/C48</f>
        <v>8000</v>
      </c>
    </row>
    <row r="50" spans="1:3" x14ac:dyDescent="0.25">
      <c r="A50" s="4"/>
      <c r="B50" s="4"/>
      <c r="C50" s="4"/>
    </row>
    <row r="51" spans="1:3" x14ac:dyDescent="0.25">
      <c r="A51" s="9" t="s">
        <v>42</v>
      </c>
      <c r="B51" s="10" t="s">
        <v>43</v>
      </c>
      <c r="C51" s="11" t="s">
        <v>2</v>
      </c>
    </row>
    <row r="52" spans="1:3" x14ac:dyDescent="0.25">
      <c r="A52" s="4"/>
      <c r="B52" s="4" t="s">
        <v>44</v>
      </c>
      <c r="C52" s="4">
        <v>300000</v>
      </c>
    </row>
    <row r="53" spans="1:3" x14ac:dyDescent="0.25">
      <c r="A53" s="4"/>
      <c r="B53" s="4" t="s">
        <v>45</v>
      </c>
      <c r="C53" s="5">
        <v>7.0000000000000007E-2</v>
      </c>
    </row>
    <row r="54" spans="1:3" x14ac:dyDescent="0.25">
      <c r="A54" s="4"/>
      <c r="B54" s="4" t="s">
        <v>46</v>
      </c>
      <c r="C54" s="4">
        <v>10</v>
      </c>
    </row>
    <row r="55" spans="1:3" x14ac:dyDescent="0.25">
      <c r="A55" s="4"/>
      <c r="B55" s="4" t="s">
        <v>47</v>
      </c>
      <c r="C55" s="4">
        <v>36</v>
      </c>
    </row>
    <row r="56" spans="1:3" x14ac:dyDescent="0.25">
      <c r="A56" s="4"/>
      <c r="B56" s="4" t="s">
        <v>48</v>
      </c>
      <c r="C56" s="4">
        <v>60</v>
      </c>
    </row>
    <row r="57" spans="1:3" x14ac:dyDescent="0.25">
      <c r="A57" s="4"/>
      <c r="B57" s="4" t="s">
        <v>49</v>
      </c>
      <c r="C57" s="6">
        <f>-PMT(C53/12,C54*12,C52)</f>
        <v>3483.2543765587216</v>
      </c>
    </row>
    <row r="58" spans="1:3" x14ac:dyDescent="0.25">
      <c r="A58" s="4"/>
      <c r="B58" s="4" t="s">
        <v>50</v>
      </c>
      <c r="C58" s="4">
        <v>120</v>
      </c>
    </row>
    <row r="59" spans="1:3" x14ac:dyDescent="0.25">
      <c r="A59" s="4"/>
      <c r="B59" s="4" t="s">
        <v>51</v>
      </c>
      <c r="C59" s="6">
        <f>-PPMT(C53/12,C55,C58,C52)</f>
        <v>2124.5802854670587</v>
      </c>
    </row>
    <row r="60" spans="1:3" x14ac:dyDescent="0.25">
      <c r="A60" s="4"/>
      <c r="B60" s="4" t="s">
        <v>52</v>
      </c>
      <c r="C60" s="6">
        <f>-IPMT(C53/12,C56,C58,C52)</f>
        <v>1040.3991796611519</v>
      </c>
    </row>
    <row r="61" spans="1:3" x14ac:dyDescent="0.25">
      <c r="A61" s="4"/>
      <c r="B61" s="4"/>
      <c r="C61" s="4"/>
    </row>
    <row r="62" spans="1:3" x14ac:dyDescent="0.25">
      <c r="A62" s="9" t="s">
        <v>53</v>
      </c>
      <c r="B62" s="10" t="s">
        <v>54</v>
      </c>
      <c r="C62" s="11" t="s">
        <v>2</v>
      </c>
    </row>
    <row r="63" spans="1:3" x14ac:dyDescent="0.25">
      <c r="A63" s="4"/>
      <c r="B63" s="4" t="s">
        <v>3</v>
      </c>
      <c r="C63" s="4">
        <v>200000</v>
      </c>
    </row>
    <row r="64" spans="1:3" x14ac:dyDescent="0.25">
      <c r="A64" s="4"/>
      <c r="B64" s="4" t="s">
        <v>45</v>
      </c>
      <c r="C64" s="5">
        <v>0.08</v>
      </c>
    </row>
    <row r="65" spans="1:3" x14ac:dyDescent="0.25">
      <c r="A65" s="4"/>
      <c r="B65" s="4" t="s">
        <v>55</v>
      </c>
      <c r="C65" s="4">
        <v>4</v>
      </c>
    </row>
    <row r="66" spans="1:3" x14ac:dyDescent="0.25">
      <c r="A66" s="4"/>
      <c r="B66" s="4" t="s">
        <v>56</v>
      </c>
      <c r="C66" s="4">
        <v>1</v>
      </c>
    </row>
    <row r="67" spans="1:3" x14ac:dyDescent="0.25">
      <c r="A67" s="4"/>
      <c r="B67" s="4" t="s">
        <v>57</v>
      </c>
      <c r="C67" s="6">
        <f>-PPMT(C64,C66,C65,C63)</f>
        <v>44384.160890807871</v>
      </c>
    </row>
    <row r="68" spans="1:3" x14ac:dyDescent="0.25">
      <c r="A68" s="4"/>
      <c r="B68" s="4" t="s">
        <v>58</v>
      </c>
      <c r="C68" s="6">
        <f>-PPMT(C64/12,C66,C65*12,C63)</f>
        <v>3549.2511349671631</v>
      </c>
    </row>
    <row r="69" spans="1:3" x14ac:dyDescent="0.25">
      <c r="A69" s="4"/>
      <c r="B69" s="4" t="s">
        <v>59</v>
      </c>
      <c r="C69" s="6">
        <f>-IPMT(C64/12,C66,C65*12,C63)</f>
        <v>1333.3333333333335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Windows User</cp:lastModifiedBy>
  <dcterms:created xsi:type="dcterms:W3CDTF">2024-03-09T14:22:30Z</dcterms:created>
  <dcterms:modified xsi:type="dcterms:W3CDTF">2024-03-10T16:27:05Z</dcterms:modified>
</cp:coreProperties>
</file>