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"/>
    </mc:Choice>
  </mc:AlternateContent>
  <xr:revisionPtr revIDLastSave="0" documentId="8_{40DBF8C1-5375-425D-AA6C-D01040AB5FA2}" xr6:coauthVersionLast="47" xr6:coauthVersionMax="47" xr10:uidLastSave="{00000000-0000-0000-0000-000000000000}"/>
  <bookViews>
    <workbookView xWindow="-120" yWindow="-120" windowWidth="29040" windowHeight="15720" xr2:uid="{E5E3C4EC-CECB-4CC0-86B3-7AFC68ED1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B59" i="1"/>
  <c r="B58" i="1"/>
  <c r="B57" i="1"/>
  <c r="C51" i="1"/>
  <c r="B51" i="1"/>
  <c r="C50" i="1"/>
  <c r="B50" i="1"/>
  <c r="B49" i="1"/>
  <c r="B43" i="1"/>
  <c r="B37" i="1"/>
  <c r="B33" i="1"/>
  <c r="B29" i="1"/>
  <c r="B11" i="1"/>
  <c r="B17" i="1"/>
  <c r="B23" i="1"/>
  <c r="B5" i="1"/>
</calcChain>
</file>

<file path=xl/sharedStrings.xml><?xml version="1.0" encoding="utf-8"?>
<sst xmlns="http://schemas.openxmlformats.org/spreadsheetml/2006/main" count="56" uniqueCount="25">
  <si>
    <t>LOAN AMOUNT</t>
  </si>
  <si>
    <t>INTREST RATE</t>
  </si>
  <si>
    <t>PERIOD</t>
  </si>
  <si>
    <t>VALUES</t>
  </si>
  <si>
    <t>PRINCIPAL PORTION</t>
  </si>
  <si>
    <t>INTREST PORTION</t>
  </si>
  <si>
    <t>CALCULATION EMI</t>
  </si>
  <si>
    <t>ANNUAL INTREST RATE</t>
  </si>
  <si>
    <t>CALCULATION CAGR</t>
  </si>
  <si>
    <t>BEGNING VALVE</t>
  </si>
  <si>
    <t>ENDING VALUE</t>
  </si>
  <si>
    <t>EFFECT</t>
  </si>
  <si>
    <t>NOMINAL INTREST RATE</t>
  </si>
  <si>
    <t>NOMINAL</t>
  </si>
  <si>
    <t>EFFECTIVE INTREST RATE</t>
  </si>
  <si>
    <t>CALCULATE SLD</t>
  </si>
  <si>
    <t>COST</t>
  </si>
  <si>
    <t>SLAVAGE VALUE</t>
  </si>
  <si>
    <t>YEAR</t>
  </si>
  <si>
    <t>LOAN</t>
  </si>
  <si>
    <t>PMT</t>
  </si>
  <si>
    <t>PPMT</t>
  </si>
  <si>
    <t>IPMT</t>
  </si>
  <si>
    <t xml:space="preserve"> CALCULATE THE MONTHLY PAYMENT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</si>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</sst>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719-A6DD-41B6-8F6E-4E45E273204B}">
  <dimension ref="A1:C59"/>
  <sheetViews>
    <sheetView showGridLines="0" tabSelected="1" topLeftCell="A28" workbookViewId="0">
      <selection activeCell="K35" sqref="K35"/>
    </sheetView>
  </sheetViews>
  <sheetFormatPr defaultRowHeight="15" x14ac:dyDescent="0.25"/>
  <cols>
    <col min="1" max="1" width="34" bestFit="1" customWidth="1"/>
    <col min="2" max="2" width="23.42578125" customWidth="1"/>
    <col min="3" max="3" width="10.42578125" bestFit="1" customWidth="1"/>
  </cols>
  <sheetData>
    <row r="1" spans="1:2" x14ac:dyDescent="0.25">
      <c r="A1" s="4" t="s">
        <v>23</v>
      </c>
      <c r="B1" s="4" t="s">
        <v>3</v>
      </c>
    </row>
    <row r="2" spans="1:2" x14ac:dyDescent="0.25">
      <c r="A2" s="1" t="s">
        <v>0</v>
      </c>
      <c r="B2" s="1">
        <v>150000</v>
      </c>
    </row>
    <row r="3" spans="1:2" x14ac:dyDescent="0.25">
      <c r="A3" s="1" t="s">
        <v>1</v>
      </c>
      <c r="B3" s="2">
        <v>0.08</v>
      </c>
    </row>
    <row r="4" spans="1:2" x14ac:dyDescent="0.25">
      <c r="A4" s="1" t="s">
        <v>2</v>
      </c>
      <c r="B4" s="1">
        <v>3</v>
      </c>
    </row>
    <row r="5" spans="1:2" x14ac:dyDescent="0.25">
      <c r="A5" s="1" t="s">
        <v>24</v>
      </c>
      <c r="B5" s="3">
        <f>PMT(B3/12,B4*12,B2)</f>
        <v>-4700.4548192146276</v>
      </c>
    </row>
    <row r="7" spans="1:2" x14ac:dyDescent="0.25">
      <c r="A7" s="1" t="s">
        <v>4</v>
      </c>
      <c r="B7" s="1" t="s">
        <v>3</v>
      </c>
    </row>
    <row r="8" spans="1:2" x14ac:dyDescent="0.25">
      <c r="A8" s="1" t="s">
        <v>0</v>
      </c>
      <c r="B8" s="1">
        <v>150000</v>
      </c>
    </row>
    <row r="9" spans="1:2" x14ac:dyDescent="0.25">
      <c r="A9" s="1" t="s">
        <v>1</v>
      </c>
      <c r="B9" s="2">
        <v>0.08</v>
      </c>
    </row>
    <row r="10" spans="1:2" x14ac:dyDescent="0.25">
      <c r="A10" s="1" t="s">
        <v>2</v>
      </c>
      <c r="B10" s="1">
        <v>12</v>
      </c>
    </row>
    <row r="11" spans="1:2" x14ac:dyDescent="0.25">
      <c r="A11" s="1" t="s">
        <v>24</v>
      </c>
      <c r="B11" s="3">
        <f>PPMT(B9/12,12,B10*12,B8)</f>
        <v>-670.97077564094593</v>
      </c>
    </row>
    <row r="13" spans="1:2" x14ac:dyDescent="0.25">
      <c r="A13" s="1" t="s">
        <v>5</v>
      </c>
      <c r="B13" s="1" t="s">
        <v>3</v>
      </c>
    </row>
    <row r="14" spans="1:2" x14ac:dyDescent="0.25">
      <c r="A14" s="1" t="s">
        <v>0</v>
      </c>
      <c r="B14" s="1">
        <v>150000</v>
      </c>
    </row>
    <row r="15" spans="1:2" x14ac:dyDescent="0.25">
      <c r="A15" s="1" t="s">
        <v>1</v>
      </c>
      <c r="B15" s="2">
        <v>0.08</v>
      </c>
    </row>
    <row r="16" spans="1:2" x14ac:dyDescent="0.25">
      <c r="A16" s="1" t="s">
        <v>2</v>
      </c>
      <c r="B16" s="1">
        <v>6</v>
      </c>
    </row>
    <row r="17" spans="1:2" x14ac:dyDescent="0.25">
      <c r="A17" s="1" t="s">
        <v>24</v>
      </c>
      <c r="B17" s="3">
        <f>IPMT(B15/12,6,B16*12,B14)</f>
        <v>-944.9378463020372</v>
      </c>
    </row>
    <row r="19" spans="1:2" x14ac:dyDescent="0.25">
      <c r="A19" s="1" t="s">
        <v>6</v>
      </c>
      <c r="B19" s="1" t="s">
        <v>3</v>
      </c>
    </row>
    <row r="20" spans="1:2" x14ac:dyDescent="0.25">
      <c r="A20" s="1" t="s">
        <v>0</v>
      </c>
      <c r="B20" s="1">
        <v>200000</v>
      </c>
    </row>
    <row r="21" spans="1:2" x14ac:dyDescent="0.25">
      <c r="A21" s="1" t="s">
        <v>7</v>
      </c>
      <c r="B21" s="2">
        <v>0.1</v>
      </c>
    </row>
    <row r="22" spans="1:2" x14ac:dyDescent="0.25">
      <c r="A22" s="1" t="s">
        <v>2</v>
      </c>
      <c r="B22" s="1">
        <v>5</v>
      </c>
    </row>
    <row r="23" spans="1:2" x14ac:dyDescent="0.25">
      <c r="A23" s="1" t="s">
        <v>24</v>
      </c>
      <c r="B23" s="3">
        <f>PMT(B21/12,B22*12,B20)</f>
        <v>-4249.4089422536554</v>
      </c>
    </row>
    <row r="25" spans="1:2" x14ac:dyDescent="0.25">
      <c r="A25" s="1" t="s">
        <v>8</v>
      </c>
      <c r="B25" s="1" t="s">
        <v>3</v>
      </c>
    </row>
    <row r="26" spans="1:2" x14ac:dyDescent="0.25">
      <c r="A26" s="1" t="s">
        <v>10</v>
      </c>
      <c r="B26" s="1">
        <v>15000</v>
      </c>
    </row>
    <row r="27" spans="1:2" x14ac:dyDescent="0.25">
      <c r="A27" s="1" t="s">
        <v>9</v>
      </c>
      <c r="B27" s="1">
        <v>10000</v>
      </c>
    </row>
    <row r="28" spans="1:2" x14ac:dyDescent="0.25">
      <c r="A28" s="1" t="s">
        <v>2</v>
      </c>
      <c r="B28" s="1">
        <v>4</v>
      </c>
    </row>
    <row r="29" spans="1:2" x14ac:dyDescent="0.25">
      <c r="A29" s="1" t="s">
        <v>24</v>
      </c>
      <c r="B29" s="5">
        <f>(B26/B27)^(1/B28)-1</f>
        <v>0.1066819197003217</v>
      </c>
    </row>
    <row r="31" spans="1:2" x14ac:dyDescent="0.25">
      <c r="A31" s="1" t="s">
        <v>11</v>
      </c>
      <c r="B31" s="1" t="s">
        <v>3</v>
      </c>
    </row>
    <row r="32" spans="1:2" x14ac:dyDescent="0.25">
      <c r="A32" s="1" t="s">
        <v>12</v>
      </c>
      <c r="B32" s="2">
        <v>0.06</v>
      </c>
    </row>
    <row r="33" spans="1:3" x14ac:dyDescent="0.25">
      <c r="A33" s="1" t="s">
        <v>24</v>
      </c>
      <c r="B33" s="5">
        <f>EFFECT(B32,4)</f>
        <v>6.136355062499943E-2</v>
      </c>
    </row>
    <row r="35" spans="1:3" x14ac:dyDescent="0.25">
      <c r="A35" s="1" t="s">
        <v>13</v>
      </c>
      <c r="B35" s="1" t="s">
        <v>3</v>
      </c>
    </row>
    <row r="36" spans="1:3" x14ac:dyDescent="0.25">
      <c r="A36" s="1" t="s">
        <v>14</v>
      </c>
      <c r="B36" s="6">
        <v>9.5000000000000001E-2</v>
      </c>
    </row>
    <row r="37" spans="1:3" x14ac:dyDescent="0.25">
      <c r="A37" s="1" t="s">
        <v>24</v>
      </c>
      <c r="B37" s="5">
        <f>NOMINAL(B36,12)</f>
        <v>9.1098411486990827E-2</v>
      </c>
    </row>
    <row r="39" spans="1:3" x14ac:dyDescent="0.25">
      <c r="A39" s="1" t="s">
        <v>15</v>
      </c>
      <c r="B39" s="1" t="s">
        <v>3</v>
      </c>
    </row>
    <row r="40" spans="1:3" x14ac:dyDescent="0.25">
      <c r="A40" s="1" t="s">
        <v>16</v>
      </c>
      <c r="B40" s="1">
        <v>50000</v>
      </c>
    </row>
    <row r="41" spans="1:3" x14ac:dyDescent="0.25">
      <c r="A41" s="1" t="s">
        <v>17</v>
      </c>
      <c r="B41" s="1">
        <v>10000</v>
      </c>
    </row>
    <row r="42" spans="1:3" x14ac:dyDescent="0.25">
      <c r="A42" s="1" t="s">
        <v>18</v>
      </c>
      <c r="B42" s="1">
        <v>4</v>
      </c>
    </row>
    <row r="43" spans="1:3" x14ac:dyDescent="0.25">
      <c r="A43" s="1" t="s">
        <v>24</v>
      </c>
      <c r="B43" s="3">
        <f>SLN(B40,B41,B42)</f>
        <v>10000</v>
      </c>
    </row>
    <row r="46" spans="1:3" x14ac:dyDescent="0.25">
      <c r="A46" s="1" t="s">
        <v>19</v>
      </c>
      <c r="B46" s="1">
        <v>300000</v>
      </c>
      <c r="C46" s="1"/>
    </row>
    <row r="47" spans="1:3" x14ac:dyDescent="0.25">
      <c r="A47" s="1" t="s">
        <v>1</v>
      </c>
      <c r="B47" s="2">
        <v>7.0000000000000007E-2</v>
      </c>
      <c r="C47" s="1"/>
    </row>
    <row r="48" spans="1:3" x14ac:dyDescent="0.25">
      <c r="A48" s="1" t="s">
        <v>2</v>
      </c>
      <c r="B48" s="1">
        <v>10</v>
      </c>
      <c r="C48" s="1"/>
    </row>
    <row r="49" spans="1:3" x14ac:dyDescent="0.25">
      <c r="A49" s="1" t="s">
        <v>20</v>
      </c>
      <c r="B49" s="3">
        <f>PMT(B47/12,B48*12,B46)</f>
        <v>-3483.2543765587216</v>
      </c>
      <c r="C49" s="1"/>
    </row>
    <row r="50" spans="1:3" x14ac:dyDescent="0.25">
      <c r="A50" s="1" t="s">
        <v>21</v>
      </c>
      <c r="B50" s="3">
        <f>PPMT(B47/12,35,B48*12,B46)</f>
        <v>-2112.2587759407379</v>
      </c>
      <c r="C50" s="3">
        <f>PPMT(B47/12,36,B48*12,B46)</f>
        <v>-2124.5802854670587</v>
      </c>
    </row>
    <row r="51" spans="1:3" x14ac:dyDescent="0.25">
      <c r="A51" s="1" t="s">
        <v>22</v>
      </c>
      <c r="B51" s="3">
        <f>IPMT(B47/12,59,B48*12,B46)</f>
        <v>-1054.5665254592325</v>
      </c>
      <c r="C51" s="3">
        <f>IPMT(B47/12,60,B48*12,B46)</f>
        <v>-1040.3991796611519</v>
      </c>
    </row>
    <row r="54" spans="1:3" x14ac:dyDescent="0.25">
      <c r="A54" s="1" t="s">
        <v>0</v>
      </c>
      <c r="B54" s="1">
        <v>200000</v>
      </c>
      <c r="C54" s="1">
        <v>200000</v>
      </c>
    </row>
    <row r="55" spans="1:3" x14ac:dyDescent="0.25">
      <c r="A55" s="1" t="s">
        <v>1</v>
      </c>
      <c r="B55" s="2">
        <v>4.4999999999999998E-2</v>
      </c>
      <c r="C55" s="6">
        <v>4.4999999999999998E-2</v>
      </c>
    </row>
    <row r="56" spans="1:3" x14ac:dyDescent="0.25">
      <c r="A56" s="1" t="s">
        <v>2</v>
      </c>
      <c r="B56" s="1">
        <v>10</v>
      </c>
      <c r="C56" s="1">
        <v>9.5</v>
      </c>
    </row>
    <row r="57" spans="1:3" x14ac:dyDescent="0.25">
      <c r="A57" s="1" t="s">
        <v>20</v>
      </c>
      <c r="B57" s="3">
        <f>PMT(B55/12,12,B56*12,B54)</f>
        <v>-16335.949739864776</v>
      </c>
      <c r="C57" s="3">
        <f>PMT(C55/12,C56*12,C54)</f>
        <v>-2159.2615851424116</v>
      </c>
    </row>
    <row r="58" spans="1:3" x14ac:dyDescent="0.25">
      <c r="A58" s="1" t="s">
        <v>21</v>
      </c>
      <c r="B58" s="3">
        <f>PPMT(B55/12,12,B56*12,B54)</f>
        <v>-1378.3670372856916</v>
      </c>
      <c r="C58" s="3">
        <f>PPMT(C55/12,12,C56*12,C54)</f>
        <v>-1468.4959559654089</v>
      </c>
    </row>
    <row r="59" spans="1:3" x14ac:dyDescent="0.25">
      <c r="A59" s="1" t="s">
        <v>22</v>
      </c>
      <c r="B59" s="3">
        <f>IPMT(B55/12,12,B56*12,B54)</f>
        <v>-694.40113785461438</v>
      </c>
      <c r="C59" s="3">
        <f>IPMT(C55/12,12,C56*12,C54)</f>
        <v>-690.76562917700255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Uma Sri</cp:lastModifiedBy>
  <dcterms:created xsi:type="dcterms:W3CDTF">2024-03-07T16:54:40Z</dcterms:created>
  <dcterms:modified xsi:type="dcterms:W3CDTF">2024-03-11T06:48:08Z</dcterms:modified>
</cp:coreProperties>
</file>