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Materials Cost" sheetId="2" r:id="rId4"/>
    <sheet state="visible" name="Labor Hours" sheetId="3" r:id="rId5"/>
  </sheets>
  <definedNames/>
  <calcPr/>
</workbook>
</file>

<file path=xl/sharedStrings.xml><?xml version="1.0" encoding="utf-8"?>
<sst xmlns="http://schemas.openxmlformats.org/spreadsheetml/2006/main" count="116" uniqueCount="79">
  <si>
    <t>Running Total</t>
  </si>
  <si>
    <t>Item</t>
  </si>
  <si>
    <t>Total Estimate</t>
  </si>
  <si>
    <t>Cost</t>
  </si>
  <si>
    <t>Quantity</t>
  </si>
  <si>
    <t>Notes/Website</t>
  </si>
  <si>
    <t>Purchase date</t>
  </si>
  <si>
    <t>Total</t>
  </si>
  <si>
    <t>Part Number</t>
  </si>
  <si>
    <t>Celina</t>
  </si>
  <si>
    <t>Joshua</t>
  </si>
  <si>
    <t>Adam</t>
  </si>
  <si>
    <t>Joseph</t>
  </si>
  <si>
    <t>Lab I</t>
  </si>
  <si>
    <t>Lab II</t>
  </si>
  <si>
    <t>Lab III</t>
  </si>
  <si>
    <t>Lab IV &amp; V</t>
  </si>
  <si>
    <t xml:space="preserve">Lab Tutors </t>
  </si>
  <si>
    <t xml:space="preserve">Lab Assistants </t>
  </si>
  <si>
    <t>Mr. Woodcock</t>
  </si>
  <si>
    <t>Instructor</t>
  </si>
  <si>
    <t>Total Hours</t>
  </si>
  <si>
    <t>Lab Tutors</t>
  </si>
  <si>
    <t>Lab Assistants</t>
  </si>
  <si>
    <t>Start Date</t>
  </si>
  <si>
    <t>Direct Labor:</t>
  </si>
  <si>
    <t>Today</t>
  </si>
  <si>
    <t>Category or individual:</t>
  </si>
  <si>
    <t>Rate/Hr</t>
  </si>
  <si>
    <t>Hrs</t>
  </si>
  <si>
    <t>End Date</t>
  </si>
  <si>
    <t>Notes:</t>
  </si>
  <si>
    <t xml:space="preserve">Total Labor: </t>
  </si>
  <si>
    <t>Consulting Fees:</t>
  </si>
  <si>
    <t xml:space="preserve">Total Contract Labor: </t>
  </si>
  <si>
    <t xml:space="preserve">Direct Labor Cost: </t>
  </si>
  <si>
    <t>Subtotal:</t>
  </si>
  <si>
    <t>Indirect Labor Cost</t>
  </si>
  <si>
    <t>rate:</t>
  </si>
  <si>
    <t xml:space="preserve">Total Direct Labor: </t>
  </si>
  <si>
    <t>Supplies And Materials:</t>
  </si>
  <si>
    <t>(from Materials Cost worksheet)</t>
  </si>
  <si>
    <t>Total Direct Material Cost:</t>
  </si>
  <si>
    <t>Equipment Rental:</t>
  </si>
  <si>
    <t>Value</t>
  </si>
  <si>
    <t>Rental Rate (Per Week)</t>
  </si>
  <si>
    <t>Rental Rate</t>
  </si>
  <si>
    <t>Date begin</t>
  </si>
  <si>
    <t>Today/End Date</t>
  </si>
  <si>
    <t>Total days</t>
  </si>
  <si>
    <t>Oscilloscope</t>
  </si>
  <si>
    <t>Function Generator</t>
  </si>
  <si>
    <t>DMM</t>
  </si>
  <si>
    <t>Power Supply</t>
  </si>
  <si>
    <t xml:space="preserve">Total Rental Costs: </t>
  </si>
  <si>
    <t>Total Supplies Materials &amp; Equipment:</t>
  </si>
  <si>
    <t>Total TDL+TCL+TDM+TRM</t>
  </si>
  <si>
    <t>Business Overhead:</t>
  </si>
  <si>
    <t xml:space="preserve">Amount Under: </t>
  </si>
  <si>
    <t>Total Cost:</t>
  </si>
  <si>
    <t>Current</t>
  </si>
  <si>
    <t>Estimate</t>
  </si>
  <si>
    <t xml:space="preserve">Amount Over: </t>
  </si>
  <si>
    <t>Total Cost</t>
  </si>
  <si>
    <t>Rover Chassis</t>
  </si>
  <si>
    <t>amazon.com</t>
  </si>
  <si>
    <t>ROV5-1</t>
  </si>
  <si>
    <t>Electromagnet</t>
  </si>
  <si>
    <t>Servo</t>
  </si>
  <si>
    <t>HS-422 (31422)</t>
  </si>
  <si>
    <t>CC3220 MCU Launchpad</t>
  </si>
  <si>
    <t>mouser.com</t>
  </si>
  <si>
    <t>CC3220SF</t>
  </si>
  <si>
    <t>Ultrasonic Sensor</t>
  </si>
  <si>
    <t>robotshop.com</t>
  </si>
  <si>
    <t>HC-SR04</t>
  </si>
  <si>
    <t>IP Camera</t>
  </si>
  <si>
    <t>Battery Pack</t>
  </si>
  <si>
    <t>Pack of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</si>
</sst>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"/>
    <numFmt numFmtId="166" formatCode="&quot;$&quot;#,##0"/>
    <numFmt numFmtId="167" formatCode="m/d/yy"/>
    <numFmt numFmtId="168" formatCode="mm/dd/yy"/>
  </numFmts>
  <fonts count="8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sz val="11.0"/>
      <color rgb="FF000000"/>
      <name val="Inconsolata"/>
    </font>
    <font>
      <i/>
      <sz val="10.0"/>
      <name val="Arial"/>
    </font>
    <font>
      <b/>
      <i/>
      <sz val="10.0"/>
      <name val="Arial"/>
    </font>
    <font>
      <sz val="11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4EE257"/>
        <bgColor rgb="FF4EE257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F305"/>
        <bgColor rgb="FFFCF305"/>
      </patternFill>
    </fill>
    <fill>
      <patternFill patternType="solid">
        <fgColor rgb="FFB6D7A8"/>
        <bgColor rgb="FFB6D7A8"/>
      </patternFill>
    </fill>
  </fills>
  <borders count="3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thick">
        <color rgb="FF000000"/>
      </right>
      <top style="thin">
        <color rgb="FF000000"/>
      </top>
      <bottom/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left/>
      <right style="thick">
        <color rgb="FF000000"/>
      </right>
      <top/>
      <bottom/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n">
        <color rgb="FF000000"/>
      </right>
      <bottom style="thick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</border>
    <border>
      <left/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CCCCCC"/>
      </right>
      <bottom style="thin">
        <color rgb="FFCCCCCC"/>
      </bottom>
    </border>
    <border>
      <right style="thin">
        <color rgb="FF000000"/>
      </right>
      <bottom style="thin">
        <color rgb="FFCCCCCC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4" fontId="2" numFmtId="0" xfId="0" applyAlignment="1" applyBorder="1" applyFill="1" applyFont="1">
      <alignment horizontal="center"/>
    </xf>
    <xf borderId="5" fillId="4" fontId="2" numFmtId="164" xfId="0" applyAlignment="1" applyBorder="1" applyFont="1" applyNumberFormat="1">
      <alignment horizontal="center"/>
    </xf>
    <xf borderId="6" fillId="0" fontId="2" numFmtId="0" xfId="0" applyBorder="1" applyFont="1"/>
    <xf borderId="7" fillId="5" fontId="2" numFmtId="0" xfId="0" applyBorder="1" applyFill="1" applyFont="1"/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0" fillId="0" fontId="2" numFmtId="0" xfId="0" applyFont="1"/>
    <xf borderId="13" fillId="0" fontId="2" numFmtId="0" xfId="0" applyBorder="1" applyFont="1"/>
    <xf borderId="14" fillId="6" fontId="2" numFmtId="0" xfId="0" applyAlignment="1" applyBorder="1" applyFill="1" applyFont="1">
      <alignment horizontal="center"/>
    </xf>
    <xf borderId="15" fillId="0" fontId="2" numFmtId="165" xfId="0" applyAlignment="1" applyBorder="1" applyFont="1" applyNumberFormat="1">
      <alignment horizontal="center"/>
    </xf>
    <xf borderId="16" fillId="5" fontId="2" numFmtId="165" xfId="0" applyBorder="1" applyFont="1" applyNumberFormat="1"/>
    <xf borderId="16" fillId="5" fontId="2" numFmtId="0" xfId="0" applyBorder="1" applyFont="1"/>
    <xf borderId="15" fillId="0" fontId="2" numFmtId="0" xfId="0" applyBorder="1" applyFont="1"/>
    <xf borderId="17" fillId="0" fontId="2" numFmtId="0" xfId="0" applyBorder="1" applyFont="1"/>
    <xf borderId="17" fillId="0" fontId="2" numFmtId="0" xfId="0" applyAlignment="1" applyBorder="1" applyFont="1">
      <alignment horizontal="right"/>
    </xf>
    <xf borderId="18" fillId="0" fontId="2" numFmtId="0" xfId="0" applyBorder="1" applyFont="1"/>
    <xf borderId="15" fillId="0" fontId="2" numFmtId="0" xfId="0" applyAlignment="1" applyBorder="1" applyFont="1">
      <alignment horizontal="right"/>
    </xf>
    <xf borderId="16" fillId="7" fontId="4" numFmtId="0" xfId="0" applyBorder="1" applyFill="1" applyFont="1"/>
    <xf borderId="19" fillId="0" fontId="2" numFmtId="0" xfId="0" applyBorder="1" applyFont="1"/>
    <xf borderId="13" fillId="0" fontId="2" numFmtId="0" xfId="0" applyAlignment="1" applyBorder="1" applyFont="1">
      <alignment horizontal="right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center"/>
    </xf>
    <xf borderId="0" fillId="0" fontId="2" numFmtId="165" xfId="0" applyFont="1" applyNumberFormat="1"/>
    <xf borderId="20" fillId="0" fontId="2" numFmtId="0" xfId="0" applyBorder="1" applyFont="1"/>
    <xf borderId="21" fillId="0" fontId="2" numFmtId="0" xfId="0" applyBorder="1" applyFont="1"/>
    <xf borderId="2" fillId="8" fontId="2" numFmtId="0" xfId="0" applyAlignment="1" applyBorder="1" applyFill="1" applyFont="1">
      <alignment horizontal="center"/>
    </xf>
    <xf borderId="22" fillId="0" fontId="2" numFmtId="0" xfId="0" applyBorder="1" applyFont="1"/>
    <xf borderId="4" fillId="0" fontId="2" numFmtId="0" xfId="0" applyBorder="1" applyFont="1"/>
    <xf borderId="14" fillId="9" fontId="2" numFmtId="14" xfId="0" applyAlignment="1" applyBorder="1" applyFill="1" applyFont="1" applyNumberFormat="1">
      <alignment horizontal="right"/>
    </xf>
    <xf borderId="23" fillId="0" fontId="1" numFmtId="0" xfId="0" applyBorder="1" applyFont="1"/>
    <xf borderId="24" fillId="0" fontId="2" numFmtId="0" xfId="0" applyBorder="1" applyFont="1"/>
    <xf borderId="17" fillId="0" fontId="2" numFmtId="164" xfId="0" applyBorder="1" applyFont="1" applyNumberFormat="1"/>
    <xf borderId="25" fillId="10" fontId="2" numFmtId="14" xfId="0" applyAlignment="1" applyBorder="1" applyFill="1" applyFont="1" applyNumberFormat="1">
      <alignment horizontal="right" readingOrder="0"/>
    </xf>
    <xf borderId="23" fillId="0" fontId="5" numFmtId="0" xfId="0" applyBorder="1" applyFont="1"/>
    <xf borderId="24" fillId="0" fontId="5" numFmtId="0" xfId="0" applyBorder="1" applyFont="1"/>
    <xf borderId="25" fillId="11" fontId="2" numFmtId="14" xfId="0" applyAlignment="1" applyBorder="1" applyFill="1" applyFont="1" applyNumberFormat="1">
      <alignment horizontal="right"/>
    </xf>
    <xf borderId="26" fillId="0" fontId="2" numFmtId="0" xfId="0" applyAlignment="1" applyBorder="1" applyFont="1">
      <alignment horizontal="right"/>
    </xf>
    <xf borderId="15" fillId="0" fontId="2" numFmtId="164" xfId="0" applyAlignment="1" applyBorder="1" applyFont="1" applyNumberFormat="1">
      <alignment horizontal="right"/>
    </xf>
    <xf borderId="27" fillId="0" fontId="2" numFmtId="0" xfId="0" applyBorder="1" applyFont="1"/>
    <xf borderId="0" fillId="0" fontId="0" numFmtId="0" xfId="0" applyFont="1"/>
    <xf borderId="26" fillId="0" fontId="2" numFmtId="0" xfId="0" applyAlignment="1" applyBorder="1" applyFont="1">
      <alignment horizontal="right" readingOrder="0"/>
    </xf>
    <xf borderId="28" fillId="0" fontId="2" numFmtId="164" xfId="0" applyAlignment="1" applyBorder="1" applyFont="1" applyNumberFormat="1">
      <alignment horizontal="right"/>
    </xf>
    <xf borderId="18" fillId="0" fontId="1" numFmtId="0" xfId="0" applyBorder="1" applyFont="1"/>
    <xf borderId="26" fillId="0" fontId="2" numFmtId="0" xfId="0" applyBorder="1" applyFont="1"/>
    <xf borderId="25" fillId="6" fontId="2" numFmtId="164" xfId="0" applyAlignment="1" applyBorder="1" applyFont="1" applyNumberFormat="1">
      <alignment horizontal="right"/>
    </xf>
    <xf borderId="29" fillId="0" fontId="2" numFmtId="0" xfId="0" applyBorder="1" applyFont="1"/>
    <xf borderId="30" fillId="0" fontId="2" numFmtId="0" xfId="0" applyBorder="1" applyFont="1"/>
    <xf borderId="31" fillId="0" fontId="2" numFmtId="164" xfId="0" applyBorder="1" applyFont="1" applyNumberFormat="1"/>
    <xf borderId="31" fillId="0" fontId="2" numFmtId="0" xfId="0" applyBorder="1" applyFont="1"/>
    <xf borderId="13" fillId="0" fontId="2" numFmtId="164" xfId="0" applyAlignment="1" applyBorder="1" applyFont="1" applyNumberFormat="1">
      <alignment horizontal="right"/>
    </xf>
    <xf borderId="18" fillId="0" fontId="6" numFmtId="0" xfId="0" applyBorder="1" applyFont="1"/>
    <xf borderId="17" fillId="0" fontId="2" numFmtId="164" xfId="0" applyAlignment="1" applyBorder="1" applyFont="1" applyNumberFormat="1">
      <alignment horizontal="right"/>
    </xf>
    <xf borderId="18" fillId="0" fontId="5" numFmtId="0" xfId="0" applyBorder="1" applyFont="1"/>
    <xf borderId="26" fillId="0" fontId="5" numFmtId="0" xfId="0" applyBorder="1" applyFont="1"/>
    <xf borderId="26" fillId="0" fontId="2" numFmtId="9" xfId="0" applyAlignment="1" applyBorder="1" applyFont="1" applyNumberFormat="1">
      <alignment horizontal="right"/>
    </xf>
    <xf borderId="25" fillId="12" fontId="2" numFmtId="164" xfId="0" applyAlignment="1" applyBorder="1" applyFill="1" applyFont="1" applyNumberFormat="1">
      <alignment horizontal="right"/>
    </xf>
    <xf borderId="13" fillId="0" fontId="2" numFmtId="164" xfId="0" applyBorder="1" applyFont="1" applyNumberFormat="1"/>
    <xf borderId="25" fillId="6" fontId="2" numFmtId="166" xfId="0" applyAlignment="1" applyBorder="1" applyFont="1" applyNumberFormat="1">
      <alignment horizontal="right"/>
    </xf>
    <xf borderId="32" fillId="0" fontId="2" numFmtId="0" xfId="0" applyBorder="1" applyFont="1"/>
    <xf borderId="8" fillId="0" fontId="2" numFmtId="0" xfId="0" applyBorder="1" applyFont="1"/>
    <xf borderId="33" fillId="0" fontId="2" numFmtId="0" xfId="0" applyBorder="1" applyFont="1"/>
    <xf borderId="26" fillId="0" fontId="2" numFmtId="164" xfId="0" applyAlignment="1" applyBorder="1" applyFont="1" applyNumberFormat="1">
      <alignment horizontal="right"/>
    </xf>
    <xf borderId="26" fillId="0" fontId="2" numFmtId="10" xfId="0" applyAlignment="1" applyBorder="1" applyFont="1" applyNumberFormat="1">
      <alignment horizontal="right"/>
    </xf>
    <xf borderId="26" fillId="0" fontId="2" numFmtId="167" xfId="0" applyAlignment="1" applyBorder="1" applyFont="1" applyNumberFormat="1">
      <alignment horizontal="right"/>
    </xf>
    <xf borderId="26" fillId="0" fontId="2" numFmtId="167" xfId="0" applyAlignment="1" applyBorder="1" applyFont="1" applyNumberFormat="1">
      <alignment horizontal="right" readingOrder="0"/>
    </xf>
    <xf borderId="16" fillId="7" fontId="7" numFmtId="0" xfId="0" applyAlignment="1" applyBorder="1" applyFont="1">
      <alignment horizontal="right"/>
    </xf>
    <xf borderId="23" fillId="0" fontId="6" numFmtId="0" xfId="0" applyBorder="1" applyFont="1"/>
    <xf borderId="0" fillId="0" fontId="2" numFmtId="9" xfId="0" applyFont="1" applyNumberFormat="1"/>
    <xf borderId="0" fillId="0" fontId="6" numFmtId="0" xfId="0" applyAlignment="1" applyFont="1">
      <alignment horizontal="right"/>
    </xf>
    <xf borderId="15" fillId="0" fontId="3" numFmtId="0" xfId="0" applyBorder="1" applyFont="1"/>
    <xf borderId="19" fillId="0" fontId="1" numFmtId="0" xfId="0" applyBorder="1" applyFont="1"/>
    <xf borderId="13" fillId="0" fontId="1" numFmtId="0" xfId="0" applyBorder="1" applyFont="1"/>
    <xf borderId="34" fillId="0" fontId="2" numFmtId="0" xfId="0" applyBorder="1" applyFont="1"/>
    <xf borderId="5" fillId="4" fontId="2" numFmtId="0" xfId="0" applyBorder="1" applyFont="1"/>
    <xf borderId="8" fillId="0" fontId="6" numFmtId="0" xfId="0" applyAlignment="1" applyBorder="1" applyFont="1">
      <alignment horizontal="right"/>
    </xf>
    <xf borderId="13" fillId="0" fontId="3" numFmtId="0" xfId="0" applyBorder="1" applyFont="1"/>
    <xf borderId="35" fillId="6" fontId="2" numFmtId="0" xfId="0" applyAlignment="1" applyBorder="1" applyFont="1">
      <alignment horizontal="center"/>
    </xf>
    <xf borderId="25" fillId="13" fontId="2" numFmtId="164" xfId="0" applyAlignment="1" applyBorder="1" applyFill="1" applyFont="1" applyNumberFormat="1">
      <alignment horizontal="right"/>
    </xf>
    <xf borderId="36" fillId="0" fontId="2" numFmtId="0" xfId="0" applyBorder="1" applyFont="1"/>
    <xf borderId="36" fillId="0" fontId="2" numFmtId="164" xfId="0" applyAlignment="1" applyBorder="1" applyFont="1" applyNumberFormat="1">
      <alignment horizontal="right"/>
    </xf>
    <xf borderId="36" fillId="0" fontId="2" numFmtId="0" xfId="0" applyAlignment="1" applyBorder="1" applyFont="1">
      <alignment horizontal="center"/>
    </xf>
    <xf borderId="37" fillId="0" fontId="2" numFmtId="0" xfId="0" applyBorder="1" applyFont="1"/>
    <xf borderId="5" fillId="6" fontId="2" numFmtId="0" xfId="0" applyAlignment="1" applyBorder="1" applyFont="1">
      <alignment horizontal="center"/>
    </xf>
    <xf borderId="36" fillId="0" fontId="2" numFmtId="168" xfId="0" applyAlignment="1" applyBorder="1" applyFont="1" applyNumberFormat="1">
      <alignment horizontal="right"/>
    </xf>
    <xf borderId="37" fillId="0" fontId="2" numFmtId="164" xfId="0" applyAlignment="1" applyBorder="1" applyFont="1" applyNumberFormat="1">
      <alignment horizontal="right"/>
    </xf>
    <xf borderId="36" fillId="0" fontId="2" numFmtId="164" xfId="0" applyAlignment="1" applyBorder="1" applyFont="1" applyNumberFormat="1">
      <alignment horizontal="right" readingOrder="0"/>
    </xf>
    <xf borderId="36" fillId="0" fontId="2" numFmtId="0" xfId="0" applyAlignment="1" applyBorder="1" applyFont="1">
      <alignment horizontal="center" readingOrder="0"/>
    </xf>
    <xf borderId="36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9.43"/>
    <col customWidth="1" min="3" max="6" width="14.43"/>
  </cols>
  <sheetData>
    <row r="1" ht="15.75" customHeight="1">
      <c r="A1" s="1"/>
      <c r="B1" s="2" t="s">
        <v>0</v>
      </c>
      <c r="C1" s="3"/>
      <c r="D1" s="4"/>
      <c r="E1" s="34" t="s">
        <v>2</v>
      </c>
      <c r="F1" s="3"/>
      <c r="G1" s="4"/>
      <c r="H1" s="35"/>
      <c r="I1" s="36" t="s">
        <v>24</v>
      </c>
      <c r="J1" s="37">
        <v>43355.0</v>
      </c>
    </row>
    <row r="2" ht="15.75" customHeight="1">
      <c r="A2" s="38" t="s">
        <v>25</v>
      </c>
      <c r="B2" s="39"/>
      <c r="C2" s="39"/>
      <c r="D2" s="40"/>
      <c r="E2" s="39"/>
      <c r="F2" s="39"/>
      <c r="G2" s="22"/>
      <c r="H2" s="21"/>
      <c r="I2" s="16" t="s">
        <v>26</v>
      </c>
      <c r="J2" s="41">
        <v>43376.0</v>
      </c>
    </row>
    <row r="3" ht="15.75" customHeight="1">
      <c r="A3" s="42" t="s">
        <v>27</v>
      </c>
      <c r="B3" s="43" t="s">
        <v>28</v>
      </c>
      <c r="C3" s="43" t="s">
        <v>29</v>
      </c>
      <c r="D3" s="40"/>
      <c r="E3" s="43" t="s">
        <v>28</v>
      </c>
      <c r="F3" s="43" t="s">
        <v>29</v>
      </c>
      <c r="G3" s="40"/>
      <c r="H3" s="16"/>
      <c r="I3" s="16" t="s">
        <v>30</v>
      </c>
      <c r="J3" s="44">
        <v>43446.0</v>
      </c>
    </row>
    <row r="4" ht="15.75" customHeight="1">
      <c r="A4" s="24" t="s">
        <v>9</v>
      </c>
      <c r="B4" s="45">
        <v>18.0</v>
      </c>
      <c r="C4" s="45">
        <f> 'Labor Hours'!R2</f>
        <v>40</v>
      </c>
      <c r="D4" s="46">
        <f t="shared" ref="D4:D6" si="1">B4*C4</f>
        <v>720</v>
      </c>
      <c r="E4" s="45">
        <v>18.0</v>
      </c>
      <c r="F4" s="45">
        <f t="shared" ref="F4:F7" si="2">12*14</f>
        <v>168</v>
      </c>
      <c r="G4" s="46">
        <f t="shared" ref="G4:G7" si="3">E4*F4</f>
        <v>3024</v>
      </c>
      <c r="H4" s="47" t="s">
        <v>31</v>
      </c>
      <c r="I4" s="47"/>
      <c r="J4" s="22"/>
    </row>
    <row r="5" ht="15.75" customHeight="1">
      <c r="A5" s="24" t="s">
        <v>10</v>
      </c>
      <c r="B5" s="45">
        <v>18.0</v>
      </c>
      <c r="C5" s="45">
        <f>'Labor Hours'!R3</f>
        <v>40</v>
      </c>
      <c r="D5" s="46">
        <f t="shared" si="1"/>
        <v>720</v>
      </c>
      <c r="E5" s="45">
        <v>18.0</v>
      </c>
      <c r="F5" s="45">
        <f t="shared" si="2"/>
        <v>168</v>
      </c>
      <c r="G5" s="46">
        <f t="shared" si="3"/>
        <v>3024</v>
      </c>
      <c r="H5" s="48"/>
    </row>
    <row r="6" ht="15.75" customHeight="1">
      <c r="A6" s="24" t="s">
        <v>11</v>
      </c>
      <c r="B6" s="45">
        <v>18.0</v>
      </c>
      <c r="C6" s="45">
        <f>'Labor Hours'!R4</f>
        <v>39</v>
      </c>
      <c r="D6" s="46">
        <f t="shared" si="1"/>
        <v>702</v>
      </c>
      <c r="E6" s="45">
        <v>18.0</v>
      </c>
      <c r="F6" s="45">
        <f t="shared" si="2"/>
        <v>168</v>
      </c>
      <c r="G6" s="46">
        <f t="shared" si="3"/>
        <v>3024</v>
      </c>
    </row>
    <row r="7" ht="15.75" customHeight="1">
      <c r="A7" s="24" t="s">
        <v>12</v>
      </c>
      <c r="B7" s="45">
        <v>18.0</v>
      </c>
      <c r="C7" s="49">
        <v>31.0</v>
      </c>
      <c r="D7" s="50">
        <f>C7*B7</f>
        <v>558</v>
      </c>
      <c r="E7" s="45">
        <v>18.0</v>
      </c>
      <c r="F7" s="45">
        <f t="shared" si="2"/>
        <v>168</v>
      </c>
      <c r="G7" s="50">
        <f t="shared" si="3"/>
        <v>3024</v>
      </c>
    </row>
    <row r="8" ht="15.75" customHeight="1">
      <c r="A8" s="51" t="s">
        <v>32</v>
      </c>
      <c r="B8" s="52"/>
      <c r="C8" s="21"/>
      <c r="D8" s="53">
        <f>SUM(D4:D6)</f>
        <v>2142</v>
      </c>
      <c r="E8" s="52"/>
      <c r="F8" s="21"/>
      <c r="G8" s="53">
        <f>SUM(G4:G6)</f>
        <v>9072</v>
      </c>
    </row>
    <row r="9" ht="15.75" customHeight="1">
      <c r="A9" s="54"/>
      <c r="B9" s="55"/>
      <c r="C9" s="55"/>
      <c r="D9" s="56"/>
      <c r="E9" s="55"/>
      <c r="F9" s="55"/>
      <c r="G9" s="57"/>
    </row>
    <row r="10" ht="15.75" customHeight="1">
      <c r="A10" s="38" t="s">
        <v>33</v>
      </c>
      <c r="B10" s="39"/>
      <c r="C10" s="39"/>
      <c r="D10" s="40"/>
      <c r="E10" s="39"/>
      <c r="F10" s="39"/>
      <c r="G10" s="40"/>
    </row>
    <row r="11" ht="15.75" customHeight="1">
      <c r="A11" s="42" t="s">
        <v>27</v>
      </c>
      <c r="B11" s="43" t="s">
        <v>28</v>
      </c>
      <c r="C11" s="43" t="s">
        <v>29</v>
      </c>
      <c r="D11" s="40"/>
      <c r="E11" s="43" t="s">
        <v>28</v>
      </c>
      <c r="F11" s="43" t="s">
        <v>29</v>
      </c>
      <c r="G11" s="40"/>
    </row>
    <row r="12" ht="15.75" customHeight="1">
      <c r="A12" s="24" t="s">
        <v>13</v>
      </c>
      <c r="B12" s="45">
        <v>15.0</v>
      </c>
      <c r="C12" s="45">
        <f>'Labor Hours'!R6</f>
        <v>0</v>
      </c>
      <c r="D12" s="46">
        <f t="shared" ref="D12:D17" si="4">B12*C12</f>
        <v>0</v>
      </c>
      <c r="E12" s="45">
        <v>15.0</v>
      </c>
      <c r="F12" s="45">
        <v>0.0</v>
      </c>
      <c r="G12" s="46">
        <f t="shared" ref="G12:G19" si="5">E12*F12</f>
        <v>0</v>
      </c>
    </row>
    <row r="13" ht="15.75" customHeight="1">
      <c r="A13" s="24" t="s">
        <v>14</v>
      </c>
      <c r="B13" s="45">
        <v>18.0</v>
      </c>
      <c r="C13" s="45">
        <f>'Labor Hours'!R7</f>
        <v>0</v>
      </c>
      <c r="D13" s="46">
        <f t="shared" si="4"/>
        <v>0</v>
      </c>
      <c r="E13" s="45">
        <v>20.0</v>
      </c>
      <c r="F13" s="45">
        <v>0.0</v>
      </c>
      <c r="G13" s="46">
        <f t="shared" si="5"/>
        <v>0</v>
      </c>
    </row>
    <row r="14" ht="15.75" customHeight="1">
      <c r="A14" s="24" t="s">
        <v>15</v>
      </c>
      <c r="B14" s="45">
        <v>18.0</v>
      </c>
      <c r="C14" s="45">
        <f>'Labor Hours'!R8</f>
        <v>0</v>
      </c>
      <c r="D14" s="46">
        <f t="shared" si="4"/>
        <v>0</v>
      </c>
      <c r="E14" s="45">
        <v>25.0</v>
      </c>
      <c r="F14" s="45">
        <v>2.0</v>
      </c>
      <c r="G14" s="46">
        <f t="shared" si="5"/>
        <v>50</v>
      </c>
    </row>
    <row r="15" ht="15.75" customHeight="1">
      <c r="A15" s="24" t="s">
        <v>16</v>
      </c>
      <c r="B15" s="45">
        <v>25.0</v>
      </c>
      <c r="C15" s="45">
        <f>'Labor Hours'!R9</f>
        <v>1</v>
      </c>
      <c r="D15" s="46">
        <f t="shared" si="4"/>
        <v>25</v>
      </c>
      <c r="E15" s="45">
        <v>35.0</v>
      </c>
      <c r="F15" s="45">
        <v>5.0</v>
      </c>
      <c r="G15" s="46">
        <f t="shared" si="5"/>
        <v>175</v>
      </c>
    </row>
    <row r="16" ht="15.75" customHeight="1">
      <c r="A16" s="24" t="s">
        <v>17</v>
      </c>
      <c r="B16" s="45">
        <v>40.0</v>
      </c>
      <c r="C16" s="45">
        <f>'Labor Hours'!R10</f>
        <v>0</v>
      </c>
      <c r="D16" s="46">
        <f t="shared" si="4"/>
        <v>0</v>
      </c>
      <c r="E16" s="45">
        <v>40.0</v>
      </c>
      <c r="F16" s="45">
        <v>0.0</v>
      </c>
      <c r="G16" s="46">
        <f t="shared" si="5"/>
        <v>0</v>
      </c>
    </row>
    <row r="17" ht="15.75" customHeight="1">
      <c r="A17" s="24" t="s">
        <v>18</v>
      </c>
      <c r="B17" s="45">
        <v>40.0</v>
      </c>
      <c r="C17" s="45">
        <f>'Labor Hours'!R11</f>
        <v>0</v>
      </c>
      <c r="D17" s="46">
        <f t="shared" si="4"/>
        <v>0</v>
      </c>
      <c r="E17" s="45">
        <v>40.0</v>
      </c>
      <c r="F17" s="45">
        <v>0.0</v>
      </c>
      <c r="G17" s="46">
        <f t="shared" si="5"/>
        <v>0</v>
      </c>
    </row>
    <row r="18" ht="15.75" customHeight="1">
      <c r="A18" s="24" t="s">
        <v>19</v>
      </c>
      <c r="B18" s="45">
        <v>100.0</v>
      </c>
      <c r="C18" s="45">
        <f>'Labor Hours'!R12</f>
        <v>0</v>
      </c>
      <c r="D18" s="46">
        <f>C18*B18</f>
        <v>0</v>
      </c>
      <c r="E18" s="45">
        <v>100.0</v>
      </c>
      <c r="F18" s="45">
        <v>0.0</v>
      </c>
      <c r="G18" s="46">
        <f t="shared" si="5"/>
        <v>0</v>
      </c>
    </row>
    <row r="19" ht="15.75" customHeight="1">
      <c r="A19" s="24" t="s">
        <v>20</v>
      </c>
      <c r="B19" s="45">
        <v>200.0</v>
      </c>
      <c r="C19" s="45">
        <f>'Labor Hours'!R13</f>
        <v>0</v>
      </c>
      <c r="D19" s="58">
        <f>B19*C19</f>
        <v>0</v>
      </c>
      <c r="E19" s="45">
        <v>200.0</v>
      </c>
      <c r="F19" s="45">
        <v>2.0</v>
      </c>
      <c r="G19" s="58">
        <f t="shared" si="5"/>
        <v>400</v>
      </c>
    </row>
    <row r="20" ht="15.75" customHeight="1">
      <c r="A20" s="59" t="s">
        <v>34</v>
      </c>
      <c r="B20" s="52"/>
      <c r="C20" s="21"/>
      <c r="D20" s="53">
        <f>SUM(D12:D19)</f>
        <v>25</v>
      </c>
      <c r="E20" s="52"/>
      <c r="F20" s="21"/>
      <c r="G20" s="53">
        <f>SUM(G12:G19)</f>
        <v>625</v>
      </c>
    </row>
    <row r="21" ht="15.75" customHeight="1">
      <c r="A21" s="54"/>
      <c r="B21" s="55"/>
      <c r="C21" s="55"/>
      <c r="D21" s="56"/>
      <c r="E21" s="55"/>
      <c r="F21" s="55"/>
      <c r="G21" s="57"/>
    </row>
    <row r="22" ht="15.75" customHeight="1">
      <c r="A22" s="38" t="s">
        <v>35</v>
      </c>
      <c r="B22" s="39"/>
      <c r="C22" s="39" t="s">
        <v>36</v>
      </c>
      <c r="D22" s="60">
        <f>SUM(D4:D6)</f>
        <v>2142</v>
      </c>
      <c r="E22" s="39"/>
      <c r="F22" s="39" t="s">
        <v>36</v>
      </c>
      <c r="G22" s="60">
        <f>SUM(G4:G6)</f>
        <v>9072</v>
      </c>
    </row>
    <row r="23" ht="15.75" customHeight="1">
      <c r="A23" s="61" t="s">
        <v>37</v>
      </c>
      <c r="B23" s="62" t="s">
        <v>38</v>
      </c>
      <c r="C23" s="63">
        <v>1.0</v>
      </c>
      <c r="D23" s="58">
        <f>D22*C23</f>
        <v>2142</v>
      </c>
      <c r="E23" s="62" t="s">
        <v>38</v>
      </c>
      <c r="F23" s="63">
        <v>1.0</v>
      </c>
      <c r="G23" s="58">
        <f>G22*F23</f>
        <v>9072</v>
      </c>
    </row>
    <row r="24" ht="15.75" customHeight="1">
      <c r="A24" s="59" t="s">
        <v>39</v>
      </c>
      <c r="B24" s="52"/>
      <c r="C24" s="21"/>
      <c r="D24" s="64">
        <f>SUM(D22:D23)</f>
        <v>4284</v>
      </c>
      <c r="E24" s="52"/>
      <c r="F24" s="21"/>
      <c r="G24" s="64">
        <f>SUM(G22:G23)</f>
        <v>18144</v>
      </c>
    </row>
    <row r="25" ht="15.75" customHeight="1">
      <c r="A25" s="54"/>
      <c r="B25" s="55"/>
      <c r="C25" s="55"/>
      <c r="D25" s="56"/>
      <c r="E25" s="55"/>
      <c r="F25" s="55"/>
      <c r="G25" s="56"/>
    </row>
    <row r="26" ht="15.75" customHeight="1">
      <c r="A26" s="38" t="s">
        <v>40</v>
      </c>
      <c r="B26" s="39"/>
      <c r="C26" s="39"/>
      <c r="D26" s="60">
        <f>'Materials Cost'!I3</f>
        <v>342.3</v>
      </c>
      <c r="E26" s="39"/>
      <c r="F26" s="39"/>
      <c r="G26" s="60">
        <f>D26</f>
        <v>342.3</v>
      </c>
    </row>
    <row r="27" ht="15.75" customHeight="1">
      <c r="A27" s="24" t="s">
        <v>41</v>
      </c>
      <c r="B27" s="52"/>
      <c r="C27" s="52"/>
      <c r="D27" s="65"/>
      <c r="E27" s="52"/>
      <c r="F27" s="52"/>
      <c r="G27" s="16"/>
      <c r="H27" s="15"/>
      <c r="I27" s="15"/>
      <c r="J27" s="15"/>
    </row>
    <row r="28" ht="15.75" customHeight="1">
      <c r="A28" s="59" t="s">
        <v>42</v>
      </c>
      <c r="B28" s="52"/>
      <c r="C28" s="21"/>
      <c r="D28" s="53">
        <f>D26</f>
        <v>342.3</v>
      </c>
      <c r="E28" s="52"/>
      <c r="F28" s="21"/>
      <c r="G28" s="66">
        <f>G26</f>
        <v>342.3</v>
      </c>
      <c r="H28" s="15"/>
      <c r="I28" s="15"/>
      <c r="J28" s="15"/>
    </row>
    <row r="29" ht="15.75" customHeight="1">
      <c r="A29" s="27"/>
      <c r="B29" s="67"/>
      <c r="C29" s="67"/>
      <c r="D29" s="65"/>
      <c r="E29" s="67"/>
      <c r="F29" s="67"/>
      <c r="G29" s="16"/>
      <c r="H29" s="68"/>
      <c r="I29" s="68"/>
      <c r="J29" s="68"/>
    </row>
    <row r="30" ht="15.75" customHeight="1">
      <c r="A30" s="38" t="s">
        <v>43</v>
      </c>
      <c r="B30" s="39" t="s">
        <v>44</v>
      </c>
      <c r="C30" s="47" t="s">
        <v>45</v>
      </c>
      <c r="D30" s="40"/>
      <c r="E30" s="39" t="s">
        <v>44</v>
      </c>
      <c r="F30" s="39" t="s">
        <v>46</v>
      </c>
      <c r="G30" s="40"/>
      <c r="H30" s="69" t="s">
        <v>47</v>
      </c>
      <c r="I30" s="69" t="s">
        <v>48</v>
      </c>
      <c r="J30" s="57" t="s">
        <v>49</v>
      </c>
    </row>
    <row r="31" ht="15.75" customHeight="1">
      <c r="A31" s="24" t="s">
        <v>50</v>
      </c>
      <c r="B31" s="70">
        <v>2851.0</v>
      </c>
      <c r="C31" s="71">
        <v>0.01</v>
      </c>
      <c r="D31" s="46">
        <f t="shared" ref="D31:D34" si="6">B31*C31*(J31/7)</f>
        <v>85.53</v>
      </c>
      <c r="E31" s="70">
        <v>2851.0</v>
      </c>
      <c r="F31" s="71">
        <v>0.01</v>
      </c>
      <c r="G31" s="46">
        <f t="shared" ref="G31:G34" si="7">E31*F31*(ABS($J$1-$J$3)/7)</f>
        <v>370.63</v>
      </c>
      <c r="H31" s="72">
        <v>43355.0</v>
      </c>
      <c r="I31" s="73">
        <v>43376.0</v>
      </c>
      <c r="J31" s="74">
        <f>ABS($I$31-$H$31)</f>
        <v>21</v>
      </c>
    </row>
    <row r="32" ht="15.75" customHeight="1">
      <c r="A32" s="24" t="s">
        <v>51</v>
      </c>
      <c r="B32" s="70">
        <v>292.5</v>
      </c>
      <c r="C32" s="71">
        <v>0.01</v>
      </c>
      <c r="D32" s="46">
        <f t="shared" si="6"/>
        <v>8.775</v>
      </c>
      <c r="E32" s="70">
        <v>292.5</v>
      </c>
      <c r="F32" s="71">
        <v>0.01</v>
      </c>
      <c r="G32" s="46">
        <f t="shared" si="7"/>
        <v>38.025</v>
      </c>
      <c r="H32" s="72">
        <v>43355.0</v>
      </c>
      <c r="I32" s="73">
        <v>43376.0</v>
      </c>
      <c r="J32" s="74">
        <f>ABS($I$32-$H$32)</f>
        <v>21</v>
      </c>
    </row>
    <row r="33" ht="15.75" customHeight="1">
      <c r="A33" s="24" t="s">
        <v>52</v>
      </c>
      <c r="B33" s="70">
        <v>259.0</v>
      </c>
      <c r="C33" s="71">
        <v>0.01</v>
      </c>
      <c r="D33" s="46">
        <f t="shared" si="6"/>
        <v>7.77</v>
      </c>
      <c r="E33" s="70">
        <v>259.0</v>
      </c>
      <c r="F33" s="71">
        <v>0.01</v>
      </c>
      <c r="G33" s="46">
        <f t="shared" si="7"/>
        <v>33.67</v>
      </c>
      <c r="H33" s="72">
        <v>43355.0</v>
      </c>
      <c r="I33" s="73">
        <v>43376.0</v>
      </c>
      <c r="J33" s="74">
        <f>ABS($I$33-$H$33)</f>
        <v>21</v>
      </c>
    </row>
    <row r="34" ht="15.75" customHeight="1">
      <c r="A34" s="24" t="s">
        <v>53</v>
      </c>
      <c r="B34" s="70">
        <v>699.0</v>
      </c>
      <c r="C34" s="71">
        <v>0.01</v>
      </c>
      <c r="D34" s="46">
        <f t="shared" si="6"/>
        <v>20.97</v>
      </c>
      <c r="E34" s="70">
        <v>699.0</v>
      </c>
      <c r="F34" s="71">
        <v>0.01</v>
      </c>
      <c r="G34" s="46">
        <f t="shared" si="7"/>
        <v>90.87</v>
      </c>
      <c r="H34" s="72">
        <v>43355.0</v>
      </c>
      <c r="I34" s="73">
        <v>43376.0</v>
      </c>
      <c r="J34" s="74">
        <f>ABS($I$34-$H$34)</f>
        <v>21</v>
      </c>
    </row>
    <row r="35" ht="15.75" customHeight="1">
      <c r="A35" s="24"/>
      <c r="B35" s="52"/>
      <c r="C35" s="52"/>
      <c r="D35" s="65"/>
      <c r="E35" s="52"/>
      <c r="F35" s="52"/>
      <c r="G35" s="65"/>
      <c r="H35" s="52"/>
      <c r="I35" s="52"/>
      <c r="J35" s="21"/>
    </row>
    <row r="36" ht="15.75" customHeight="1">
      <c r="A36" s="59" t="s">
        <v>54</v>
      </c>
      <c r="B36" s="52"/>
      <c r="C36" s="21"/>
      <c r="D36" s="64">
        <f>SUM(D31:D34)</f>
        <v>123.045</v>
      </c>
      <c r="E36" s="52"/>
      <c r="F36" s="21"/>
      <c r="G36" s="64">
        <f>SUM(G31:G34)</f>
        <v>533.195</v>
      </c>
      <c r="H36" s="52"/>
      <c r="I36" s="52"/>
      <c r="J36" s="21"/>
    </row>
    <row r="37" ht="15.75" customHeight="1">
      <c r="A37" s="27"/>
      <c r="B37" s="67"/>
      <c r="C37" s="67"/>
      <c r="D37" s="65"/>
      <c r="E37" s="67"/>
      <c r="F37" s="67"/>
      <c r="G37" s="65"/>
      <c r="H37" s="67"/>
      <c r="I37" s="67"/>
      <c r="J37" s="16"/>
    </row>
    <row r="38" ht="15.75" customHeight="1">
      <c r="A38" s="75" t="s">
        <v>55</v>
      </c>
      <c r="B38" s="39"/>
      <c r="C38" s="22"/>
      <c r="D38" s="53">
        <f>SUM(D28+D36)</f>
        <v>465.345</v>
      </c>
      <c r="E38" s="39"/>
      <c r="F38" s="22"/>
      <c r="G38" s="53">
        <f>SUM(G28,G36)</f>
        <v>875.495</v>
      </c>
      <c r="H38" s="15"/>
      <c r="I38" s="15"/>
      <c r="J38" s="21"/>
    </row>
    <row r="39" ht="15.75" customHeight="1">
      <c r="A39" s="27"/>
      <c r="B39" s="67"/>
      <c r="C39" s="68"/>
      <c r="D39" s="65"/>
      <c r="E39" s="67"/>
      <c r="F39" s="68"/>
      <c r="G39" s="65"/>
      <c r="H39" s="15"/>
      <c r="I39" s="15"/>
      <c r="J39" s="21"/>
    </row>
    <row r="40" ht="15.75" customHeight="1">
      <c r="A40" s="59" t="s">
        <v>56</v>
      </c>
      <c r="B40" s="52"/>
      <c r="C40" s="21"/>
      <c r="D40" s="64">
        <f>SUM(D38,D24)</f>
        <v>4749.345</v>
      </c>
      <c r="E40" s="52"/>
      <c r="F40" s="21"/>
      <c r="G40" s="64">
        <f>SUM(G38,G24)</f>
        <v>19019.495</v>
      </c>
      <c r="H40" s="15"/>
      <c r="I40" s="15"/>
      <c r="J40" s="21"/>
    </row>
    <row r="41" ht="15.75" customHeight="1">
      <c r="A41" s="61" t="s">
        <v>57</v>
      </c>
      <c r="B41" s="52"/>
      <c r="C41" s="63">
        <v>0.55</v>
      </c>
      <c r="D41" s="60">
        <f>D40*C41</f>
        <v>2612.13975</v>
      </c>
      <c r="E41" s="52"/>
      <c r="F41" s="63">
        <v>0.55</v>
      </c>
      <c r="G41" s="60">
        <f>G40*F41</f>
        <v>10460.72225</v>
      </c>
      <c r="H41" s="15"/>
      <c r="I41" s="15"/>
      <c r="J41" s="16"/>
    </row>
    <row r="42" ht="15.75" customHeight="1">
      <c r="A42" s="61"/>
      <c r="B42" s="52"/>
      <c r="C42" s="76"/>
      <c r="D42" s="65"/>
      <c r="E42" s="52"/>
      <c r="F42" s="76"/>
      <c r="G42" s="65"/>
      <c r="H42" s="77" t="s">
        <v>58</v>
      </c>
      <c r="I42" s="78"/>
      <c r="J42" s="53">
        <f>G43-D43</f>
        <v>22118.7325</v>
      </c>
    </row>
    <row r="43" ht="15.75" customHeight="1">
      <c r="A43" s="79" t="s">
        <v>59</v>
      </c>
      <c r="B43" s="67"/>
      <c r="C43" s="80" t="s">
        <v>60</v>
      </c>
      <c r="D43" s="64">
        <f>SUM(D41+D40)</f>
        <v>7361.48475</v>
      </c>
      <c r="E43" s="67"/>
      <c r="F43" s="80" t="s">
        <v>61</v>
      </c>
      <c r="G43" s="64">
        <f>SUM(G41+G40)</f>
        <v>29480.21725</v>
      </c>
      <c r="H43" s="83" t="s">
        <v>62</v>
      </c>
      <c r="I43" s="84"/>
      <c r="J43" s="86">
        <f>D43-G43</f>
        <v>-22118.7325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D1"/>
    <mergeCell ref="E1:G1"/>
    <mergeCell ref="H42:I42"/>
    <mergeCell ref="H43:I43"/>
    <mergeCell ref="H5:J26"/>
  </mergeCell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14.43"/>
  </cols>
  <sheetData>
    <row r="1" ht="15.75" customHeight="1">
      <c r="A1" s="5" t="s">
        <v>1</v>
      </c>
      <c r="B1" s="6" t="s">
        <v>3</v>
      </c>
      <c r="C1" s="5" t="s">
        <v>4</v>
      </c>
      <c r="D1" s="5" t="s">
        <v>5</v>
      </c>
      <c r="E1" s="5" t="s">
        <v>6</v>
      </c>
      <c r="F1" s="6" t="s">
        <v>7</v>
      </c>
      <c r="G1" s="5" t="s">
        <v>8</v>
      </c>
      <c r="H1" s="82"/>
      <c r="I1" s="85" t="s">
        <v>63</v>
      </c>
    </row>
    <row r="2" ht="15.75" customHeight="1">
      <c r="A2" s="87" t="s">
        <v>64</v>
      </c>
      <c r="B2" s="88">
        <v>40.0</v>
      </c>
      <c r="C2" s="89">
        <v>2.0</v>
      </c>
      <c r="D2" s="87" t="s">
        <v>65</v>
      </c>
      <c r="E2" s="87"/>
      <c r="F2" s="88">
        <f t="shared" ref="F2:F195" si="1">B2*C2</f>
        <v>80</v>
      </c>
      <c r="G2" s="90" t="s">
        <v>66</v>
      </c>
      <c r="H2" s="82"/>
      <c r="I2" s="91" t="s">
        <v>63</v>
      </c>
    </row>
    <row r="3" ht="15.75" customHeight="1">
      <c r="A3" s="87" t="s">
        <v>67</v>
      </c>
      <c r="B3" s="88">
        <v>3.63</v>
      </c>
      <c r="C3" s="89">
        <v>2.0</v>
      </c>
      <c r="D3" s="87" t="s">
        <v>65</v>
      </c>
      <c r="E3" s="92"/>
      <c r="F3" s="88">
        <f t="shared" si="1"/>
        <v>7.26</v>
      </c>
      <c r="G3" s="90"/>
      <c r="H3" s="90"/>
      <c r="I3" s="93">
        <f>SUM(F2:F195)</f>
        <v>342.3</v>
      </c>
    </row>
    <row r="4" ht="15.75" customHeight="1">
      <c r="A4" s="87" t="s">
        <v>68</v>
      </c>
      <c r="B4" s="88">
        <v>13.95</v>
      </c>
      <c r="C4" s="89">
        <v>2.0</v>
      </c>
      <c r="D4" s="87" t="s">
        <v>65</v>
      </c>
      <c r="E4" s="87"/>
      <c r="F4" s="88">
        <f t="shared" si="1"/>
        <v>27.9</v>
      </c>
      <c r="G4" s="90" t="s">
        <v>69</v>
      </c>
      <c r="H4" s="90"/>
      <c r="I4" s="90"/>
    </row>
    <row r="5" ht="15.75" customHeight="1">
      <c r="A5" s="87" t="s">
        <v>70</v>
      </c>
      <c r="B5" s="88">
        <v>51.76</v>
      </c>
      <c r="C5" s="89">
        <v>2.0</v>
      </c>
      <c r="D5" s="87" t="s">
        <v>71</v>
      </c>
      <c r="E5" s="92"/>
      <c r="F5" s="88">
        <f t="shared" si="1"/>
        <v>103.52</v>
      </c>
      <c r="G5" s="90" t="s">
        <v>72</v>
      </c>
      <c r="H5" s="90"/>
      <c r="I5" s="90"/>
    </row>
    <row r="6" ht="15.75" customHeight="1">
      <c r="A6" s="87" t="s">
        <v>73</v>
      </c>
      <c r="B6" s="88">
        <v>9.32</v>
      </c>
      <c r="C6" s="89">
        <v>2.0</v>
      </c>
      <c r="D6" s="87" t="s">
        <v>74</v>
      </c>
      <c r="E6" s="92"/>
      <c r="F6" s="88">
        <f t="shared" si="1"/>
        <v>18.64</v>
      </c>
      <c r="G6" s="90" t="s">
        <v>75</v>
      </c>
      <c r="H6" s="90"/>
      <c r="I6" s="90"/>
    </row>
    <row r="7" ht="15.75" customHeight="1">
      <c r="A7" s="87" t="s">
        <v>76</v>
      </c>
      <c r="B7" s="94">
        <v>35.99</v>
      </c>
      <c r="C7" s="95">
        <v>2.0</v>
      </c>
      <c r="D7" s="87" t="s">
        <v>65</v>
      </c>
      <c r="E7" s="92"/>
      <c r="F7" s="88">
        <f t="shared" si="1"/>
        <v>71.98</v>
      </c>
      <c r="G7" s="90"/>
      <c r="H7" s="90"/>
      <c r="I7" s="90"/>
    </row>
    <row r="8" ht="15.75" customHeight="1">
      <c r="A8" s="87" t="s">
        <v>77</v>
      </c>
      <c r="B8" s="88">
        <v>33.0</v>
      </c>
      <c r="C8" s="89">
        <v>1.0</v>
      </c>
      <c r="D8" s="87" t="s">
        <v>65</v>
      </c>
      <c r="E8" s="92"/>
      <c r="F8" s="88">
        <f t="shared" si="1"/>
        <v>33</v>
      </c>
      <c r="G8" s="90" t="s">
        <v>78</v>
      </c>
      <c r="H8" s="90"/>
      <c r="I8" s="90"/>
    </row>
    <row r="9" ht="15.75" customHeight="1">
      <c r="A9" s="87"/>
      <c r="B9" s="88"/>
      <c r="C9" s="96"/>
      <c r="D9" s="87"/>
      <c r="E9" s="87"/>
      <c r="F9" s="88">
        <f t="shared" si="1"/>
        <v>0</v>
      </c>
      <c r="G9" s="90"/>
      <c r="H9" s="90"/>
      <c r="I9" s="90"/>
    </row>
    <row r="10" ht="15.75" customHeight="1">
      <c r="A10" s="87"/>
      <c r="B10" s="87"/>
      <c r="C10" s="87"/>
      <c r="D10" s="87"/>
      <c r="E10" s="87"/>
      <c r="F10" s="88">
        <f t="shared" si="1"/>
        <v>0</v>
      </c>
      <c r="G10" s="90"/>
      <c r="H10" s="90"/>
      <c r="I10" s="90"/>
    </row>
    <row r="11" ht="15.75" customHeight="1">
      <c r="F11" s="88">
        <f t="shared" si="1"/>
        <v>0</v>
      </c>
    </row>
    <row r="12" ht="15.75" customHeight="1">
      <c r="F12" s="88">
        <f t="shared" si="1"/>
        <v>0</v>
      </c>
    </row>
    <row r="13" ht="15.75" customHeight="1">
      <c r="F13" s="88">
        <f t="shared" si="1"/>
        <v>0</v>
      </c>
    </row>
    <row r="14" ht="15.75" customHeight="1">
      <c r="F14" s="88">
        <f t="shared" si="1"/>
        <v>0</v>
      </c>
    </row>
    <row r="15" ht="15.75" customHeight="1">
      <c r="F15" s="88">
        <f t="shared" si="1"/>
        <v>0</v>
      </c>
    </row>
    <row r="16" ht="15.75" customHeight="1">
      <c r="F16" s="88">
        <f t="shared" si="1"/>
        <v>0</v>
      </c>
    </row>
    <row r="17" ht="15.75" customHeight="1">
      <c r="F17" s="88">
        <f t="shared" si="1"/>
        <v>0</v>
      </c>
    </row>
    <row r="18" ht="15.75" customHeight="1">
      <c r="F18" s="88">
        <f t="shared" si="1"/>
        <v>0</v>
      </c>
    </row>
    <row r="19" ht="15.75" customHeight="1">
      <c r="F19" s="88">
        <f t="shared" si="1"/>
        <v>0</v>
      </c>
    </row>
    <row r="20" ht="15.75" customHeight="1">
      <c r="F20" s="88">
        <f t="shared" si="1"/>
        <v>0</v>
      </c>
    </row>
    <row r="21" ht="15.75" customHeight="1">
      <c r="F21" s="88">
        <f t="shared" si="1"/>
        <v>0</v>
      </c>
    </row>
    <row r="22" ht="15.75" customHeight="1">
      <c r="F22" s="88">
        <f t="shared" si="1"/>
        <v>0</v>
      </c>
    </row>
    <row r="23" ht="15.75" customHeight="1">
      <c r="F23" s="88">
        <f t="shared" si="1"/>
        <v>0</v>
      </c>
    </row>
    <row r="24" ht="15.75" customHeight="1">
      <c r="F24" s="88">
        <f t="shared" si="1"/>
        <v>0</v>
      </c>
    </row>
    <row r="25" ht="15.75" customHeight="1">
      <c r="F25" s="88">
        <f t="shared" si="1"/>
        <v>0</v>
      </c>
    </row>
    <row r="26" ht="15.75" customHeight="1">
      <c r="F26" s="88">
        <f t="shared" si="1"/>
        <v>0</v>
      </c>
    </row>
    <row r="27" ht="15.75" customHeight="1">
      <c r="F27" s="88">
        <f t="shared" si="1"/>
        <v>0</v>
      </c>
    </row>
    <row r="28" ht="15.75" customHeight="1">
      <c r="F28" s="88">
        <f t="shared" si="1"/>
        <v>0</v>
      </c>
    </row>
    <row r="29" ht="15.75" customHeight="1">
      <c r="F29" s="88">
        <f t="shared" si="1"/>
        <v>0</v>
      </c>
    </row>
    <row r="30" ht="15.75" customHeight="1">
      <c r="F30" s="88">
        <f t="shared" si="1"/>
        <v>0</v>
      </c>
    </row>
    <row r="31" ht="15.75" customHeight="1">
      <c r="F31" s="88">
        <f t="shared" si="1"/>
        <v>0</v>
      </c>
    </row>
    <row r="32" ht="15.75" customHeight="1">
      <c r="F32" s="88">
        <f t="shared" si="1"/>
        <v>0</v>
      </c>
    </row>
    <row r="33" ht="15.75" customHeight="1">
      <c r="F33" s="88">
        <f t="shared" si="1"/>
        <v>0</v>
      </c>
    </row>
    <row r="34" ht="15.75" customHeight="1">
      <c r="F34" s="88">
        <f t="shared" si="1"/>
        <v>0</v>
      </c>
    </row>
    <row r="35" ht="15.75" customHeight="1">
      <c r="F35" s="88">
        <f t="shared" si="1"/>
        <v>0</v>
      </c>
    </row>
    <row r="36" ht="15.75" customHeight="1">
      <c r="F36" s="88">
        <f t="shared" si="1"/>
        <v>0</v>
      </c>
    </row>
    <row r="37" ht="15.75" customHeight="1">
      <c r="F37" s="88">
        <f t="shared" si="1"/>
        <v>0</v>
      </c>
    </row>
    <row r="38" ht="15.75" customHeight="1">
      <c r="F38" s="88">
        <f t="shared" si="1"/>
        <v>0</v>
      </c>
    </row>
    <row r="39" ht="15.75" customHeight="1">
      <c r="F39" s="88">
        <f t="shared" si="1"/>
        <v>0</v>
      </c>
    </row>
    <row r="40" ht="15.75" customHeight="1">
      <c r="F40" s="88">
        <f t="shared" si="1"/>
        <v>0</v>
      </c>
    </row>
    <row r="41" ht="15.75" customHeight="1">
      <c r="F41" s="88">
        <f t="shared" si="1"/>
        <v>0</v>
      </c>
    </row>
    <row r="42" ht="15.75" customHeight="1">
      <c r="F42" s="88">
        <f t="shared" si="1"/>
        <v>0</v>
      </c>
    </row>
    <row r="43" ht="15.75" customHeight="1">
      <c r="F43" s="88">
        <f t="shared" si="1"/>
        <v>0</v>
      </c>
    </row>
    <row r="44" ht="15.75" customHeight="1">
      <c r="F44" s="88">
        <f t="shared" si="1"/>
        <v>0</v>
      </c>
    </row>
    <row r="45" ht="15.75" customHeight="1">
      <c r="F45" s="88">
        <f t="shared" si="1"/>
        <v>0</v>
      </c>
    </row>
    <row r="46" ht="15.75" customHeight="1">
      <c r="F46" s="88">
        <f t="shared" si="1"/>
        <v>0</v>
      </c>
    </row>
    <row r="47" ht="15.75" customHeight="1">
      <c r="F47" s="88">
        <f t="shared" si="1"/>
        <v>0</v>
      </c>
    </row>
    <row r="48" ht="15.75" customHeight="1">
      <c r="F48" s="88">
        <f t="shared" si="1"/>
        <v>0</v>
      </c>
    </row>
    <row r="49" ht="15.75" customHeight="1">
      <c r="F49" s="88">
        <f t="shared" si="1"/>
        <v>0</v>
      </c>
    </row>
    <row r="50" ht="15.75" customHeight="1">
      <c r="F50" s="88">
        <f t="shared" si="1"/>
        <v>0</v>
      </c>
    </row>
    <row r="51" ht="15.75" customHeight="1">
      <c r="F51" s="88">
        <f t="shared" si="1"/>
        <v>0</v>
      </c>
    </row>
    <row r="52" ht="15.75" customHeight="1">
      <c r="F52" s="88">
        <f t="shared" si="1"/>
        <v>0</v>
      </c>
    </row>
    <row r="53" ht="15.75" customHeight="1">
      <c r="F53" s="88">
        <f t="shared" si="1"/>
        <v>0</v>
      </c>
    </row>
    <row r="54" ht="15.75" customHeight="1">
      <c r="F54" s="88">
        <f t="shared" si="1"/>
        <v>0</v>
      </c>
    </row>
    <row r="55" ht="15.75" customHeight="1">
      <c r="F55" s="88">
        <f t="shared" si="1"/>
        <v>0</v>
      </c>
    </row>
    <row r="56" ht="15.75" customHeight="1">
      <c r="F56" s="88">
        <f t="shared" si="1"/>
        <v>0</v>
      </c>
    </row>
    <row r="57" ht="15.75" customHeight="1">
      <c r="F57" s="88">
        <f t="shared" si="1"/>
        <v>0</v>
      </c>
    </row>
    <row r="58" ht="15.75" customHeight="1">
      <c r="F58" s="88">
        <f t="shared" si="1"/>
        <v>0</v>
      </c>
    </row>
    <row r="59" ht="15.75" customHeight="1">
      <c r="F59" s="88">
        <f t="shared" si="1"/>
        <v>0</v>
      </c>
    </row>
    <row r="60" ht="15.75" customHeight="1">
      <c r="F60" s="88">
        <f t="shared" si="1"/>
        <v>0</v>
      </c>
    </row>
    <row r="61" ht="15.75" customHeight="1">
      <c r="F61" s="88">
        <f t="shared" si="1"/>
        <v>0</v>
      </c>
    </row>
    <row r="62" ht="15.75" customHeight="1">
      <c r="F62" s="88">
        <f t="shared" si="1"/>
        <v>0</v>
      </c>
    </row>
    <row r="63" ht="15.75" customHeight="1">
      <c r="F63" s="88">
        <f t="shared" si="1"/>
        <v>0</v>
      </c>
    </row>
    <row r="64" ht="15.75" customHeight="1">
      <c r="F64" s="88">
        <f t="shared" si="1"/>
        <v>0</v>
      </c>
    </row>
    <row r="65" ht="15.75" customHeight="1">
      <c r="F65" s="88">
        <f t="shared" si="1"/>
        <v>0</v>
      </c>
    </row>
    <row r="66" ht="15.75" customHeight="1">
      <c r="F66" s="88">
        <f t="shared" si="1"/>
        <v>0</v>
      </c>
    </row>
    <row r="67" ht="15.75" customHeight="1">
      <c r="F67" s="88">
        <f t="shared" si="1"/>
        <v>0</v>
      </c>
    </row>
    <row r="68" ht="15.75" customHeight="1">
      <c r="F68" s="88">
        <f t="shared" si="1"/>
        <v>0</v>
      </c>
    </row>
    <row r="69" ht="15.75" customHeight="1">
      <c r="F69" s="88">
        <f t="shared" si="1"/>
        <v>0</v>
      </c>
    </row>
    <row r="70" ht="15.75" customHeight="1">
      <c r="F70" s="88">
        <f t="shared" si="1"/>
        <v>0</v>
      </c>
    </row>
    <row r="71" ht="15.75" customHeight="1">
      <c r="F71" s="88">
        <f t="shared" si="1"/>
        <v>0</v>
      </c>
    </row>
    <row r="72" ht="15.75" customHeight="1">
      <c r="F72" s="88">
        <f t="shared" si="1"/>
        <v>0</v>
      </c>
    </row>
    <row r="73" ht="15.75" customHeight="1">
      <c r="F73" s="88">
        <f t="shared" si="1"/>
        <v>0</v>
      </c>
    </row>
    <row r="74" ht="15.75" customHeight="1">
      <c r="F74" s="88">
        <f t="shared" si="1"/>
        <v>0</v>
      </c>
    </row>
    <row r="75" ht="15.75" customHeight="1">
      <c r="F75" s="88">
        <f t="shared" si="1"/>
        <v>0</v>
      </c>
    </row>
    <row r="76" ht="15.75" customHeight="1">
      <c r="F76" s="88">
        <f t="shared" si="1"/>
        <v>0</v>
      </c>
    </row>
    <row r="77" ht="15.75" customHeight="1">
      <c r="F77" s="88">
        <f t="shared" si="1"/>
        <v>0</v>
      </c>
    </row>
    <row r="78" ht="15.75" customHeight="1">
      <c r="F78" s="88">
        <f t="shared" si="1"/>
        <v>0</v>
      </c>
    </row>
    <row r="79" ht="15.75" customHeight="1">
      <c r="F79" s="88">
        <f t="shared" si="1"/>
        <v>0</v>
      </c>
    </row>
    <row r="80" ht="15.75" customHeight="1">
      <c r="F80" s="88">
        <f t="shared" si="1"/>
        <v>0</v>
      </c>
    </row>
    <row r="81" ht="15.75" customHeight="1">
      <c r="F81" s="88">
        <f t="shared" si="1"/>
        <v>0</v>
      </c>
    </row>
    <row r="82" ht="15.75" customHeight="1">
      <c r="F82" s="88">
        <f t="shared" si="1"/>
        <v>0</v>
      </c>
    </row>
    <row r="83" ht="15.75" customHeight="1">
      <c r="F83" s="88">
        <f t="shared" si="1"/>
        <v>0</v>
      </c>
    </row>
    <row r="84" ht="15.75" customHeight="1">
      <c r="F84" s="88">
        <f t="shared" si="1"/>
        <v>0</v>
      </c>
    </row>
    <row r="85" ht="15.75" customHeight="1">
      <c r="F85" s="88">
        <f t="shared" si="1"/>
        <v>0</v>
      </c>
    </row>
    <row r="86" ht="15.75" customHeight="1">
      <c r="F86" s="88">
        <f t="shared" si="1"/>
        <v>0</v>
      </c>
    </row>
    <row r="87" ht="15.75" customHeight="1">
      <c r="F87" s="88">
        <f t="shared" si="1"/>
        <v>0</v>
      </c>
    </row>
    <row r="88" ht="15.75" customHeight="1">
      <c r="F88" s="88">
        <f t="shared" si="1"/>
        <v>0</v>
      </c>
    </row>
    <row r="89" ht="15.75" customHeight="1">
      <c r="F89" s="88">
        <f t="shared" si="1"/>
        <v>0</v>
      </c>
    </row>
    <row r="90" ht="15.75" customHeight="1">
      <c r="F90" s="88">
        <f t="shared" si="1"/>
        <v>0</v>
      </c>
    </row>
    <row r="91" ht="15.75" customHeight="1">
      <c r="F91" s="88">
        <f t="shared" si="1"/>
        <v>0</v>
      </c>
    </row>
    <row r="92" ht="15.75" customHeight="1">
      <c r="F92" s="88">
        <f t="shared" si="1"/>
        <v>0</v>
      </c>
    </row>
    <row r="93" ht="15.75" customHeight="1">
      <c r="F93" s="88">
        <f t="shared" si="1"/>
        <v>0</v>
      </c>
    </row>
    <row r="94" ht="15.75" customHeight="1">
      <c r="F94" s="88">
        <f t="shared" si="1"/>
        <v>0</v>
      </c>
    </row>
    <row r="95" ht="15.75" customHeight="1">
      <c r="F95" s="88">
        <f t="shared" si="1"/>
        <v>0</v>
      </c>
    </row>
    <row r="96" ht="15.75" customHeight="1">
      <c r="F96" s="88">
        <f t="shared" si="1"/>
        <v>0</v>
      </c>
    </row>
    <row r="97" ht="15.75" customHeight="1">
      <c r="F97" s="88">
        <f t="shared" si="1"/>
        <v>0</v>
      </c>
    </row>
    <row r="98" ht="15.75" customHeight="1">
      <c r="F98" s="88">
        <f t="shared" si="1"/>
        <v>0</v>
      </c>
    </row>
    <row r="99" ht="15.75" customHeight="1">
      <c r="F99" s="88">
        <f t="shared" si="1"/>
        <v>0</v>
      </c>
    </row>
    <row r="100" ht="15.75" customHeight="1">
      <c r="F100" s="88">
        <f t="shared" si="1"/>
        <v>0</v>
      </c>
    </row>
    <row r="101" ht="15.75" customHeight="1">
      <c r="F101" s="88">
        <f t="shared" si="1"/>
        <v>0</v>
      </c>
    </row>
    <row r="102" ht="15.75" customHeight="1">
      <c r="F102" s="88">
        <f t="shared" si="1"/>
        <v>0</v>
      </c>
    </row>
    <row r="103" ht="15.75" customHeight="1">
      <c r="F103" s="88">
        <f t="shared" si="1"/>
        <v>0</v>
      </c>
    </row>
    <row r="104" ht="15.75" customHeight="1">
      <c r="F104" s="88">
        <f t="shared" si="1"/>
        <v>0</v>
      </c>
    </row>
    <row r="105" ht="15.75" customHeight="1">
      <c r="F105" s="88">
        <f t="shared" si="1"/>
        <v>0</v>
      </c>
    </row>
    <row r="106" ht="15.75" customHeight="1">
      <c r="F106" s="88">
        <f t="shared" si="1"/>
        <v>0</v>
      </c>
    </row>
    <row r="107" ht="15.75" customHeight="1">
      <c r="F107" s="88">
        <f t="shared" si="1"/>
        <v>0</v>
      </c>
    </row>
    <row r="108" ht="15.75" customHeight="1">
      <c r="F108" s="88">
        <f t="shared" si="1"/>
        <v>0</v>
      </c>
    </row>
    <row r="109" ht="15.75" customHeight="1">
      <c r="F109" s="88">
        <f t="shared" si="1"/>
        <v>0</v>
      </c>
    </row>
    <row r="110" ht="15.75" customHeight="1">
      <c r="F110" s="88">
        <f t="shared" si="1"/>
        <v>0</v>
      </c>
    </row>
    <row r="111" ht="15.75" customHeight="1">
      <c r="F111" s="88">
        <f t="shared" si="1"/>
        <v>0</v>
      </c>
    </row>
    <row r="112" ht="15.75" customHeight="1">
      <c r="F112" s="88">
        <f t="shared" si="1"/>
        <v>0</v>
      </c>
    </row>
    <row r="113" ht="15.75" customHeight="1">
      <c r="F113" s="88">
        <f t="shared" si="1"/>
        <v>0</v>
      </c>
    </row>
    <row r="114" ht="15.75" customHeight="1">
      <c r="F114" s="88">
        <f t="shared" si="1"/>
        <v>0</v>
      </c>
    </row>
    <row r="115" ht="15.75" customHeight="1">
      <c r="F115" s="88">
        <f t="shared" si="1"/>
        <v>0</v>
      </c>
    </row>
    <row r="116" ht="15.75" customHeight="1">
      <c r="F116" s="88">
        <f t="shared" si="1"/>
        <v>0</v>
      </c>
    </row>
    <row r="117" ht="15.75" customHeight="1">
      <c r="F117" s="88">
        <f t="shared" si="1"/>
        <v>0</v>
      </c>
    </row>
    <row r="118" ht="15.75" customHeight="1">
      <c r="F118" s="88">
        <f t="shared" si="1"/>
        <v>0</v>
      </c>
    </row>
    <row r="119" ht="15.75" customHeight="1">
      <c r="F119" s="88">
        <f t="shared" si="1"/>
        <v>0</v>
      </c>
    </row>
    <row r="120" ht="15.75" customHeight="1">
      <c r="F120" s="88">
        <f t="shared" si="1"/>
        <v>0</v>
      </c>
    </row>
    <row r="121" ht="15.75" customHeight="1">
      <c r="F121" s="88">
        <f t="shared" si="1"/>
        <v>0</v>
      </c>
    </row>
    <row r="122" ht="15.75" customHeight="1">
      <c r="F122" s="88">
        <f t="shared" si="1"/>
        <v>0</v>
      </c>
    </row>
    <row r="123" ht="15.75" customHeight="1">
      <c r="F123" s="88">
        <f t="shared" si="1"/>
        <v>0</v>
      </c>
    </row>
    <row r="124" ht="15.75" customHeight="1">
      <c r="F124" s="88">
        <f t="shared" si="1"/>
        <v>0</v>
      </c>
    </row>
    <row r="125" ht="15.75" customHeight="1">
      <c r="F125" s="88">
        <f t="shared" si="1"/>
        <v>0</v>
      </c>
    </row>
    <row r="126" ht="15.75" customHeight="1">
      <c r="F126" s="88">
        <f t="shared" si="1"/>
        <v>0</v>
      </c>
    </row>
    <row r="127" ht="15.75" customHeight="1">
      <c r="F127" s="88">
        <f t="shared" si="1"/>
        <v>0</v>
      </c>
    </row>
    <row r="128" ht="15.75" customHeight="1">
      <c r="F128" s="88">
        <f t="shared" si="1"/>
        <v>0</v>
      </c>
    </row>
    <row r="129" ht="15.75" customHeight="1">
      <c r="F129" s="88">
        <f t="shared" si="1"/>
        <v>0</v>
      </c>
    </row>
    <row r="130" ht="15.75" customHeight="1">
      <c r="F130" s="88">
        <f t="shared" si="1"/>
        <v>0</v>
      </c>
    </row>
    <row r="131" ht="15.75" customHeight="1">
      <c r="F131" s="88">
        <f t="shared" si="1"/>
        <v>0</v>
      </c>
    </row>
    <row r="132" ht="15.75" customHeight="1">
      <c r="F132" s="88">
        <f t="shared" si="1"/>
        <v>0</v>
      </c>
    </row>
    <row r="133" ht="15.75" customHeight="1">
      <c r="F133" s="88">
        <f t="shared" si="1"/>
        <v>0</v>
      </c>
    </row>
    <row r="134" ht="15.75" customHeight="1">
      <c r="F134" s="88">
        <f t="shared" si="1"/>
        <v>0</v>
      </c>
    </row>
    <row r="135" ht="15.75" customHeight="1">
      <c r="F135" s="88">
        <f t="shared" si="1"/>
        <v>0</v>
      </c>
    </row>
    <row r="136" ht="15.75" customHeight="1">
      <c r="F136" s="88">
        <f t="shared" si="1"/>
        <v>0</v>
      </c>
    </row>
    <row r="137" ht="15.75" customHeight="1">
      <c r="F137" s="88">
        <f t="shared" si="1"/>
        <v>0</v>
      </c>
    </row>
    <row r="138" ht="15.75" customHeight="1">
      <c r="F138" s="88">
        <f t="shared" si="1"/>
        <v>0</v>
      </c>
    </row>
    <row r="139" ht="15.75" customHeight="1">
      <c r="F139" s="88">
        <f t="shared" si="1"/>
        <v>0</v>
      </c>
    </row>
    <row r="140" ht="15.75" customHeight="1">
      <c r="F140" s="88">
        <f t="shared" si="1"/>
        <v>0</v>
      </c>
    </row>
    <row r="141" ht="15.75" customHeight="1">
      <c r="F141" s="88">
        <f t="shared" si="1"/>
        <v>0</v>
      </c>
    </row>
    <row r="142" ht="15.75" customHeight="1">
      <c r="F142" s="88">
        <f t="shared" si="1"/>
        <v>0</v>
      </c>
    </row>
    <row r="143" ht="15.75" customHeight="1">
      <c r="F143" s="88">
        <f t="shared" si="1"/>
        <v>0</v>
      </c>
    </row>
    <row r="144" ht="15.75" customHeight="1">
      <c r="F144" s="88">
        <f t="shared" si="1"/>
        <v>0</v>
      </c>
    </row>
    <row r="145" ht="15.75" customHeight="1">
      <c r="F145" s="88">
        <f t="shared" si="1"/>
        <v>0</v>
      </c>
    </row>
    <row r="146" ht="15.75" customHeight="1">
      <c r="F146" s="88">
        <f t="shared" si="1"/>
        <v>0</v>
      </c>
    </row>
    <row r="147" ht="15.75" customHeight="1">
      <c r="F147" s="88">
        <f t="shared" si="1"/>
        <v>0</v>
      </c>
    </row>
    <row r="148" ht="15.75" customHeight="1">
      <c r="F148" s="88">
        <f t="shared" si="1"/>
        <v>0</v>
      </c>
    </row>
    <row r="149" ht="15.75" customHeight="1">
      <c r="F149" s="88">
        <f t="shared" si="1"/>
        <v>0</v>
      </c>
    </row>
    <row r="150" ht="15.75" customHeight="1">
      <c r="F150" s="88">
        <f t="shared" si="1"/>
        <v>0</v>
      </c>
    </row>
    <row r="151" ht="15.75" customHeight="1">
      <c r="F151" s="88">
        <f t="shared" si="1"/>
        <v>0</v>
      </c>
    </row>
    <row r="152" ht="15.75" customHeight="1">
      <c r="F152" s="88">
        <f t="shared" si="1"/>
        <v>0</v>
      </c>
    </row>
    <row r="153" ht="15.75" customHeight="1">
      <c r="F153" s="88">
        <f t="shared" si="1"/>
        <v>0</v>
      </c>
    </row>
    <row r="154" ht="15.75" customHeight="1">
      <c r="F154" s="88">
        <f t="shared" si="1"/>
        <v>0</v>
      </c>
    </row>
    <row r="155" ht="15.75" customHeight="1">
      <c r="F155" s="88">
        <f t="shared" si="1"/>
        <v>0</v>
      </c>
    </row>
    <row r="156" ht="15.75" customHeight="1">
      <c r="F156" s="88">
        <f t="shared" si="1"/>
        <v>0</v>
      </c>
    </row>
    <row r="157" ht="15.75" customHeight="1">
      <c r="F157" s="88">
        <f t="shared" si="1"/>
        <v>0</v>
      </c>
    </row>
    <row r="158" ht="15.75" customHeight="1">
      <c r="F158" s="88">
        <f t="shared" si="1"/>
        <v>0</v>
      </c>
    </row>
    <row r="159" ht="15.75" customHeight="1">
      <c r="F159" s="88">
        <f t="shared" si="1"/>
        <v>0</v>
      </c>
    </row>
    <row r="160" ht="15.75" customHeight="1">
      <c r="F160" s="88">
        <f t="shared" si="1"/>
        <v>0</v>
      </c>
    </row>
    <row r="161" ht="15.75" customHeight="1">
      <c r="F161" s="88">
        <f t="shared" si="1"/>
        <v>0</v>
      </c>
    </row>
    <row r="162" ht="15.75" customHeight="1">
      <c r="F162" s="88">
        <f t="shared" si="1"/>
        <v>0</v>
      </c>
    </row>
    <row r="163" ht="15.75" customHeight="1">
      <c r="F163" s="88">
        <f t="shared" si="1"/>
        <v>0</v>
      </c>
    </row>
    <row r="164" ht="15.75" customHeight="1">
      <c r="F164" s="88">
        <f t="shared" si="1"/>
        <v>0</v>
      </c>
    </row>
    <row r="165" ht="15.75" customHeight="1">
      <c r="F165" s="88">
        <f t="shared" si="1"/>
        <v>0</v>
      </c>
    </row>
    <row r="166" ht="15.75" customHeight="1">
      <c r="F166" s="88">
        <f t="shared" si="1"/>
        <v>0</v>
      </c>
    </row>
    <row r="167" ht="15.75" customHeight="1">
      <c r="F167" s="88">
        <f t="shared" si="1"/>
        <v>0</v>
      </c>
    </row>
    <row r="168" ht="15.75" customHeight="1">
      <c r="F168" s="88">
        <f t="shared" si="1"/>
        <v>0</v>
      </c>
    </row>
    <row r="169" ht="15.75" customHeight="1">
      <c r="F169" s="88">
        <f t="shared" si="1"/>
        <v>0</v>
      </c>
    </row>
    <row r="170" ht="15.75" customHeight="1">
      <c r="F170" s="88">
        <f t="shared" si="1"/>
        <v>0</v>
      </c>
    </row>
    <row r="171" ht="15.75" customHeight="1">
      <c r="F171" s="88">
        <f t="shared" si="1"/>
        <v>0</v>
      </c>
    </row>
    <row r="172" ht="15.75" customHeight="1">
      <c r="F172" s="88">
        <f t="shared" si="1"/>
        <v>0</v>
      </c>
    </row>
    <row r="173" ht="15.75" customHeight="1">
      <c r="F173" s="88">
        <f t="shared" si="1"/>
        <v>0</v>
      </c>
    </row>
    <row r="174" ht="15.75" customHeight="1">
      <c r="F174" s="88">
        <f t="shared" si="1"/>
        <v>0</v>
      </c>
    </row>
    <row r="175" ht="15.75" customHeight="1">
      <c r="F175" s="88">
        <f t="shared" si="1"/>
        <v>0</v>
      </c>
    </row>
    <row r="176" ht="15.75" customHeight="1">
      <c r="F176" s="88">
        <f t="shared" si="1"/>
        <v>0</v>
      </c>
    </row>
    <row r="177" ht="15.75" customHeight="1">
      <c r="F177" s="88">
        <f t="shared" si="1"/>
        <v>0</v>
      </c>
    </row>
    <row r="178" ht="15.75" customHeight="1">
      <c r="F178" s="88">
        <f t="shared" si="1"/>
        <v>0</v>
      </c>
    </row>
    <row r="179" ht="15.75" customHeight="1">
      <c r="F179" s="88">
        <f t="shared" si="1"/>
        <v>0</v>
      </c>
    </row>
    <row r="180" ht="15.75" customHeight="1">
      <c r="F180" s="88">
        <f t="shared" si="1"/>
        <v>0</v>
      </c>
    </row>
    <row r="181" ht="15.75" customHeight="1">
      <c r="F181" s="88">
        <f t="shared" si="1"/>
        <v>0</v>
      </c>
    </row>
    <row r="182" ht="15.75" customHeight="1">
      <c r="F182" s="88">
        <f t="shared" si="1"/>
        <v>0</v>
      </c>
    </row>
    <row r="183" ht="15.75" customHeight="1">
      <c r="F183" s="88">
        <f t="shared" si="1"/>
        <v>0</v>
      </c>
    </row>
    <row r="184" ht="15.75" customHeight="1">
      <c r="F184" s="88">
        <f t="shared" si="1"/>
        <v>0</v>
      </c>
    </row>
    <row r="185" ht="15.75" customHeight="1">
      <c r="F185" s="88">
        <f t="shared" si="1"/>
        <v>0</v>
      </c>
    </row>
    <row r="186" ht="15.75" customHeight="1">
      <c r="F186" s="88">
        <f t="shared" si="1"/>
        <v>0</v>
      </c>
    </row>
    <row r="187" ht="15.75" customHeight="1">
      <c r="F187" s="88">
        <f t="shared" si="1"/>
        <v>0</v>
      </c>
    </row>
    <row r="188" ht="15.75" customHeight="1">
      <c r="F188" s="88">
        <f t="shared" si="1"/>
        <v>0</v>
      </c>
    </row>
    <row r="189" ht="15.75" customHeight="1">
      <c r="F189" s="88">
        <f t="shared" si="1"/>
        <v>0</v>
      </c>
    </row>
    <row r="190" ht="15.75" customHeight="1">
      <c r="F190" s="88">
        <f t="shared" si="1"/>
        <v>0</v>
      </c>
    </row>
    <row r="191" ht="15.75" customHeight="1">
      <c r="F191" s="88">
        <f t="shared" si="1"/>
        <v>0</v>
      </c>
    </row>
    <row r="192" ht="15.75" customHeight="1">
      <c r="F192" s="88">
        <f t="shared" si="1"/>
        <v>0</v>
      </c>
    </row>
    <row r="193" ht="15.75" customHeight="1">
      <c r="F193" s="88">
        <f t="shared" si="1"/>
        <v>0</v>
      </c>
    </row>
    <row r="194" ht="15.75" customHeight="1">
      <c r="F194" s="88">
        <f t="shared" si="1"/>
        <v>0</v>
      </c>
    </row>
    <row r="195" ht="15.75" customHeight="1">
      <c r="F195" s="88">
        <f t="shared" si="1"/>
        <v>0</v>
      </c>
    </row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.86"/>
    <col customWidth="1" min="3" max="5" width="14.43"/>
    <col customWidth="1" min="6" max="6" width="15.0"/>
  </cols>
  <sheetData>
    <row r="1" ht="15.75" customHeight="1">
      <c r="A1" s="7"/>
      <c r="B1" s="8"/>
      <c r="C1" s="9" t="s">
        <v>9</v>
      </c>
      <c r="D1" s="10" t="s">
        <v>10</v>
      </c>
      <c r="E1" s="11" t="s">
        <v>11</v>
      </c>
      <c r="F1" s="10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4" t="s">
        <v>20</v>
      </c>
      <c r="O1" s="8"/>
      <c r="P1" s="15"/>
      <c r="Q1" s="16"/>
      <c r="R1" s="17" t="s">
        <v>21</v>
      </c>
    </row>
    <row r="2" ht="15.75" customHeight="1">
      <c r="A2" s="18">
        <v>43355.0</v>
      </c>
      <c r="B2" s="19"/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 s="20"/>
      <c r="P2" s="21"/>
      <c r="Q2" s="22" t="s">
        <v>9</v>
      </c>
      <c r="R2" s="23">
        <f>SUM(C2:C135)</f>
        <v>40</v>
      </c>
    </row>
    <row r="3" ht="15.75" customHeight="1">
      <c r="A3" s="18">
        <v>43356.0</v>
      </c>
      <c r="B3" s="19"/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 s="20"/>
      <c r="P3" s="21"/>
      <c r="Q3" s="24" t="s">
        <v>10</v>
      </c>
      <c r="R3" s="23">
        <f>SUM(D2:D135)</f>
        <v>40</v>
      </c>
    </row>
    <row r="4" ht="15.75" customHeight="1">
      <c r="A4" s="18">
        <v>43357.0</v>
      </c>
      <c r="B4" s="19"/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 s="20"/>
      <c r="P4" s="21"/>
      <c r="Q4" s="24" t="s">
        <v>11</v>
      </c>
      <c r="R4" s="25">
        <f>SUM(E2:E135)</f>
        <v>39</v>
      </c>
    </row>
    <row r="5" ht="15.75" customHeight="1">
      <c r="A5" s="18">
        <v>43358.0</v>
      </c>
      <c r="B5" s="19"/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 s="20"/>
      <c r="P5" s="21"/>
      <c r="Q5" s="24" t="s">
        <v>12</v>
      </c>
      <c r="R5" s="26">
        <f>SUM(F2:F135)</f>
        <v>36</v>
      </c>
    </row>
    <row r="6" ht="15.75" customHeight="1">
      <c r="A6" s="18">
        <v>43359.0</v>
      </c>
      <c r="B6" s="19"/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 s="20"/>
      <c r="P6" s="21"/>
      <c r="Q6" s="22" t="s">
        <v>13</v>
      </c>
      <c r="R6" s="23">
        <f>SUM(G2:G199)</f>
        <v>0</v>
      </c>
    </row>
    <row r="7" ht="15.75" customHeight="1">
      <c r="A7" s="18">
        <v>43360.0</v>
      </c>
      <c r="B7" s="19"/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 s="20"/>
      <c r="P7" s="21"/>
      <c r="Q7" s="22" t="s">
        <v>14</v>
      </c>
      <c r="R7" s="23">
        <f>SUM(H2:H199)</f>
        <v>0</v>
      </c>
    </row>
    <row r="8" ht="15.75" customHeight="1">
      <c r="A8" s="18">
        <v>43361.0</v>
      </c>
      <c r="B8" s="19"/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 s="20"/>
      <c r="P8" s="21"/>
      <c r="Q8" s="22" t="s">
        <v>15</v>
      </c>
      <c r="R8" s="23">
        <f>SUM(I2:I199)</f>
        <v>0</v>
      </c>
    </row>
    <row r="9" ht="15.75" customHeight="1">
      <c r="A9" s="18">
        <v>43362.0</v>
      </c>
      <c r="B9" s="19"/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 s="20"/>
      <c r="P9" s="21"/>
      <c r="Q9" s="22" t="s">
        <v>16</v>
      </c>
      <c r="R9" s="23">
        <f>SUM(J2:J199)</f>
        <v>1</v>
      </c>
    </row>
    <row r="10" ht="15.75" customHeight="1">
      <c r="A10" s="18">
        <v>43363.0</v>
      </c>
      <c r="B10" s="19"/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 s="20"/>
      <c r="P10" s="21"/>
      <c r="Q10" s="22" t="s">
        <v>22</v>
      </c>
      <c r="R10" s="23">
        <f>SUM(K2:K199)</f>
        <v>0</v>
      </c>
    </row>
    <row r="11" ht="15.75" customHeight="1">
      <c r="A11" s="18">
        <v>43364.0</v>
      </c>
      <c r="B11" s="19"/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 s="20"/>
      <c r="P11" s="21"/>
      <c r="Q11" s="22" t="s">
        <v>23</v>
      </c>
      <c r="R11" s="23">
        <f>SUM(L2:L199)</f>
        <v>0</v>
      </c>
    </row>
    <row r="12" ht="15.75" customHeight="1">
      <c r="A12" s="18">
        <v>43365.0</v>
      </c>
      <c r="B12" s="19"/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 s="20"/>
      <c r="P12" s="21"/>
      <c r="Q12" s="22" t="s">
        <v>19</v>
      </c>
      <c r="R12" s="23">
        <f>SUM(M2:M199)</f>
        <v>0</v>
      </c>
    </row>
    <row r="13" ht="15.75" customHeight="1">
      <c r="A13" s="18">
        <v>43366.0</v>
      </c>
      <c r="B13" s="19"/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 s="20"/>
      <c r="P13" s="15"/>
      <c r="Q13" s="27" t="s">
        <v>20</v>
      </c>
      <c r="R13" s="28">
        <f>SUM(N2:N199)</f>
        <v>0</v>
      </c>
    </row>
    <row r="14" ht="15.75" customHeight="1">
      <c r="A14" s="18">
        <v>43367.0</v>
      </c>
      <c r="B14" s="19"/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 s="20"/>
      <c r="P14" s="15"/>
      <c r="Q14" s="15"/>
      <c r="R14" s="15"/>
    </row>
    <row r="15" ht="15.75" customHeight="1">
      <c r="A15" s="18">
        <v>43368.0</v>
      </c>
      <c r="B15" s="19"/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 s="20"/>
      <c r="P15" s="15"/>
      <c r="Q15" s="15"/>
      <c r="R15" s="15"/>
    </row>
    <row r="16" ht="15.75" customHeight="1">
      <c r="A16" s="18">
        <v>43369.0</v>
      </c>
      <c r="B16" s="19"/>
      <c r="C16" s="29">
        <v>12.0</v>
      </c>
      <c r="D16" s="29">
        <v>12.0</v>
      </c>
      <c r="E16" s="29">
        <v>12.0</v>
      </c>
      <c r="F16" s="29">
        <v>12.0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 s="20"/>
      <c r="P16" s="15"/>
      <c r="Q16" s="15"/>
      <c r="R16" s="15"/>
    </row>
    <row r="17" ht="15.75" customHeight="1">
      <c r="A17" s="18">
        <v>43370.0</v>
      </c>
      <c r="B17" s="19"/>
      <c r="C17">
        <v>0.0</v>
      </c>
      <c r="D17">
        <v>0.0</v>
      </c>
      <c r="E17" s="29">
        <v>3.0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 s="20"/>
      <c r="P17" s="15"/>
      <c r="Q17" s="15"/>
      <c r="R17" s="15"/>
    </row>
    <row r="18" ht="15.75" customHeight="1">
      <c r="A18" s="18">
        <v>43371.0</v>
      </c>
      <c r="B18" s="19"/>
      <c r="C18" s="29">
        <v>4.0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 s="20"/>
      <c r="P18" s="15"/>
      <c r="Q18" s="15"/>
      <c r="R18" s="15"/>
    </row>
    <row r="19" ht="15.75" customHeight="1">
      <c r="A19" s="18">
        <v>43372.0</v>
      </c>
      <c r="B19" s="19"/>
      <c r="C19" s="29">
        <v>5.0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 s="20"/>
      <c r="P19" s="15"/>
      <c r="Q19" s="15"/>
      <c r="R19" s="15"/>
    </row>
    <row r="20" ht="15.75" customHeight="1">
      <c r="A20" s="18">
        <v>43373.0</v>
      </c>
      <c r="B20" s="19"/>
      <c r="C20">
        <v>0.0</v>
      </c>
      <c r="D20">
        <v>0.0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 s="20"/>
      <c r="P20" s="15"/>
      <c r="Q20" s="15"/>
      <c r="R20" s="15"/>
    </row>
    <row r="21" ht="15.75" customHeight="1">
      <c r="A21" s="18">
        <v>43374.0</v>
      </c>
      <c r="B21" s="19"/>
      <c r="C21" s="29">
        <v>1.0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 s="29">
        <v>1.0</v>
      </c>
      <c r="K21">
        <v>0.0</v>
      </c>
      <c r="L21">
        <v>0.0</v>
      </c>
      <c r="M21">
        <v>0.0</v>
      </c>
      <c r="N21">
        <v>0.0</v>
      </c>
      <c r="O21" s="20"/>
      <c r="P21" s="15"/>
      <c r="Q21" s="15"/>
      <c r="R21" s="15"/>
    </row>
    <row r="22" ht="15.75" customHeight="1">
      <c r="A22" s="18">
        <v>43375.0</v>
      </c>
      <c r="B22" s="19"/>
      <c r="C22" s="29">
        <v>4.0</v>
      </c>
      <c r="D22">
        <v>0.0</v>
      </c>
      <c r="E22" s="29">
        <v>6.0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 s="20"/>
      <c r="P22" s="15"/>
      <c r="Q22" s="15"/>
      <c r="R22" s="15"/>
    </row>
    <row r="23" ht="15.75" customHeight="1">
      <c r="A23" s="18">
        <v>43376.0</v>
      </c>
      <c r="B23" s="19"/>
      <c r="C23">
        <v>0.0</v>
      </c>
      <c r="D23" s="29">
        <v>12.0</v>
      </c>
      <c r="E23" s="29">
        <v>4.0</v>
      </c>
      <c r="F23" s="29">
        <v>12.0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 s="20"/>
      <c r="P23" s="15"/>
      <c r="Q23" s="15"/>
      <c r="R23" s="15"/>
    </row>
    <row r="24" ht="15.75" customHeight="1">
      <c r="A24" s="18">
        <v>43377.0</v>
      </c>
      <c r="B24" s="19"/>
      <c r="C24" s="29">
        <v>1.0</v>
      </c>
      <c r="D24">
        <v>0.0</v>
      </c>
      <c r="E24" s="29">
        <v>4.0</v>
      </c>
      <c r="F24" s="29">
        <v>2.0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 s="20"/>
      <c r="P24" s="15"/>
      <c r="Q24" s="15"/>
      <c r="R24" s="15"/>
    </row>
    <row r="25" ht="15.75" customHeight="1">
      <c r="A25" s="18">
        <v>43378.0</v>
      </c>
      <c r="B25" s="19"/>
      <c r="C25" s="29">
        <v>3.0</v>
      </c>
      <c r="D25">
        <v>0.0</v>
      </c>
      <c r="E25" s="29">
        <v>4.0</v>
      </c>
      <c r="F25" s="29">
        <v>2.0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 s="20"/>
      <c r="P25" s="15"/>
      <c r="Q25" s="15"/>
      <c r="R25" s="15"/>
    </row>
    <row r="26" ht="15.75" customHeight="1">
      <c r="A26" s="18">
        <v>43379.0</v>
      </c>
      <c r="B26" s="19"/>
      <c r="C26">
        <v>0.0</v>
      </c>
      <c r="D26" s="29">
        <v>5.0</v>
      </c>
      <c r="E26" s="29">
        <v>4.0</v>
      </c>
      <c r="F26" s="29">
        <v>2.0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 s="20"/>
      <c r="P26" s="15"/>
      <c r="Q26" s="15"/>
      <c r="R26" s="15"/>
    </row>
    <row r="27" ht="15.75" customHeight="1">
      <c r="A27" s="18">
        <v>43380.0</v>
      </c>
      <c r="B27" s="19"/>
      <c r="C27" s="29">
        <v>5.0</v>
      </c>
      <c r="D27" s="29">
        <v>6.0</v>
      </c>
      <c r="E27">
        <v>0.0</v>
      </c>
      <c r="F27" s="29">
        <v>2.0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 s="20"/>
      <c r="P27" s="15"/>
      <c r="Q27" s="15"/>
      <c r="R27" s="15"/>
    </row>
    <row r="28" ht="15.75" customHeight="1">
      <c r="A28" s="18">
        <v>43381.0</v>
      </c>
      <c r="B28" s="19"/>
      <c r="C28" s="29">
        <v>1.0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 s="20"/>
      <c r="P28" s="15"/>
      <c r="Q28" s="15"/>
      <c r="R28" s="15"/>
    </row>
    <row r="29" ht="15.75" customHeight="1">
      <c r="A29" s="18">
        <v>43382.0</v>
      </c>
      <c r="B29" s="19"/>
      <c r="C29" s="29">
        <v>4.0</v>
      </c>
      <c r="D29" s="29">
        <v>5.0</v>
      </c>
      <c r="E29" s="29">
        <v>2.0</v>
      </c>
      <c r="F29" s="29">
        <v>4.0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 s="20"/>
      <c r="P29" s="15"/>
      <c r="Q29" s="15"/>
      <c r="R29" s="15"/>
    </row>
    <row r="30" ht="15.75" customHeight="1">
      <c r="A30" s="18">
        <v>43383.0</v>
      </c>
      <c r="B30" s="19"/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 s="20"/>
      <c r="P30" s="15"/>
      <c r="Q30" s="15"/>
      <c r="R30" s="15"/>
    </row>
    <row r="31" ht="15.75" customHeight="1">
      <c r="A31" s="18">
        <v>43384.0</v>
      </c>
      <c r="B31" s="19"/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 s="20"/>
      <c r="P31" s="15"/>
      <c r="Q31" s="15"/>
      <c r="R31" s="15"/>
    </row>
    <row r="32" ht="15.75" customHeight="1">
      <c r="A32" s="18">
        <v>43385.0</v>
      </c>
      <c r="B32" s="19"/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 s="20"/>
      <c r="P32" s="15"/>
      <c r="Q32" s="15"/>
      <c r="R32" s="15"/>
    </row>
    <row r="33" ht="15.75" customHeight="1">
      <c r="A33" s="18">
        <v>43386.0</v>
      </c>
      <c r="B33" s="19"/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 s="20"/>
      <c r="P33" s="15"/>
      <c r="Q33" s="15"/>
      <c r="R33" s="15"/>
    </row>
    <row r="34" ht="15.75" customHeight="1">
      <c r="A34" s="18">
        <v>43387.0</v>
      </c>
      <c r="B34" s="19"/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 s="20"/>
      <c r="P34" s="15"/>
      <c r="Q34" s="15"/>
      <c r="R34" s="15"/>
    </row>
    <row r="35" ht="15.75" customHeight="1">
      <c r="A35" s="18">
        <v>43388.0</v>
      </c>
      <c r="B35" s="19"/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 s="20"/>
      <c r="P35" s="15"/>
      <c r="Q35" s="15"/>
      <c r="R35" s="15"/>
    </row>
    <row r="36" ht="15.75" customHeight="1">
      <c r="A36" s="18">
        <v>43389.0</v>
      </c>
      <c r="B36" s="19"/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 s="20"/>
      <c r="P36" s="15"/>
      <c r="Q36" s="15"/>
      <c r="R36" s="15"/>
    </row>
    <row r="37" ht="15.75" customHeight="1">
      <c r="A37" s="18">
        <v>43390.0</v>
      </c>
      <c r="B37" s="19"/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 s="20"/>
      <c r="P37" s="15"/>
      <c r="Q37" s="15"/>
      <c r="R37" s="15"/>
    </row>
    <row r="38" ht="15.75" customHeight="1">
      <c r="A38" s="18">
        <v>43391.0</v>
      </c>
      <c r="B38" s="19"/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 s="20"/>
      <c r="P38" s="15"/>
      <c r="Q38" s="15"/>
      <c r="R38" s="15"/>
    </row>
    <row r="39" ht="15.75" customHeight="1">
      <c r="A39" s="18">
        <v>43392.0</v>
      </c>
      <c r="B39" s="19"/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 s="20"/>
      <c r="P39" s="15"/>
      <c r="Q39" s="15"/>
      <c r="R39" s="15"/>
    </row>
    <row r="40" ht="15.75" customHeight="1">
      <c r="A40" s="18">
        <v>43393.0</v>
      </c>
      <c r="B40" s="19"/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 s="20"/>
      <c r="P40" s="15"/>
      <c r="Q40" s="15"/>
      <c r="R40" s="15"/>
    </row>
    <row r="41" ht="15.75" customHeight="1">
      <c r="A41" s="18">
        <v>43394.0</v>
      </c>
      <c r="B41" s="19"/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 s="20"/>
      <c r="P41" s="15"/>
      <c r="Q41" s="15"/>
      <c r="R41" s="15"/>
    </row>
    <row r="42" ht="15.75" customHeight="1">
      <c r="A42" s="18">
        <v>43395.0</v>
      </c>
      <c r="B42" s="19"/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 s="20"/>
      <c r="P42" s="15"/>
      <c r="Q42" s="15"/>
      <c r="R42" s="15"/>
    </row>
    <row r="43" ht="15.75" customHeight="1">
      <c r="A43" s="18">
        <v>43396.0</v>
      </c>
      <c r="B43" s="19"/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 s="20"/>
      <c r="P43" s="15"/>
      <c r="Q43" s="15"/>
      <c r="R43" s="15"/>
    </row>
    <row r="44" ht="15.75" customHeight="1">
      <c r="A44" s="18">
        <v>43397.0</v>
      </c>
      <c r="B44" s="19"/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 s="20"/>
      <c r="P44" s="15"/>
      <c r="Q44" s="15"/>
      <c r="R44" s="15"/>
    </row>
    <row r="45" ht="15.75" customHeight="1">
      <c r="A45" s="18">
        <v>43398.0</v>
      </c>
      <c r="B45" s="19"/>
      <c r="C45">
        <v>0.0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 s="20"/>
      <c r="P45" s="15"/>
      <c r="Q45" s="15"/>
      <c r="R45" s="15"/>
    </row>
    <row r="46" ht="15.75" customHeight="1">
      <c r="A46" s="18">
        <v>43399.0</v>
      </c>
      <c r="B46" s="19"/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 s="20"/>
      <c r="P46" s="15"/>
      <c r="Q46" s="15"/>
      <c r="R46" s="15"/>
    </row>
    <row r="47" ht="15.75" customHeight="1">
      <c r="A47" s="18">
        <v>43400.0</v>
      </c>
      <c r="B47" s="19"/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 s="20"/>
      <c r="P47" s="15"/>
      <c r="Q47" s="15"/>
      <c r="R47" s="15"/>
    </row>
    <row r="48" ht="15.75" customHeight="1">
      <c r="A48" s="18">
        <v>43401.0</v>
      </c>
      <c r="B48" s="19"/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0.0</v>
      </c>
      <c r="O48" s="20"/>
      <c r="P48" s="15"/>
      <c r="Q48" s="15"/>
      <c r="R48" s="15"/>
    </row>
    <row r="49" ht="15.75" customHeight="1">
      <c r="A49" s="18">
        <v>43402.0</v>
      </c>
      <c r="B49" s="19"/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 s="20"/>
      <c r="P49" s="15"/>
      <c r="Q49" s="15"/>
      <c r="R49" s="15"/>
    </row>
    <row r="50" ht="15.75" customHeight="1">
      <c r="A50" s="18">
        <v>43403.0</v>
      </c>
      <c r="B50" s="19"/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 s="20"/>
      <c r="P50" s="15"/>
      <c r="Q50" s="15"/>
      <c r="R50" s="15"/>
    </row>
    <row r="51" ht="15.75" customHeight="1">
      <c r="A51" s="18">
        <v>43404.0</v>
      </c>
      <c r="B51" s="19"/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 s="20"/>
      <c r="P51" s="15"/>
      <c r="Q51" s="15"/>
      <c r="R51" s="15"/>
    </row>
    <row r="52" ht="15.75" customHeight="1">
      <c r="A52" s="18">
        <v>43405.0</v>
      </c>
      <c r="B52" s="19"/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 s="20"/>
      <c r="P52" s="15"/>
      <c r="Q52" s="15"/>
      <c r="R52" s="15"/>
    </row>
    <row r="53" ht="15.75" customHeight="1">
      <c r="A53" s="18">
        <v>43406.0</v>
      </c>
      <c r="B53" s="19"/>
      <c r="C53">
        <v>0.0</v>
      </c>
      <c r="D53">
        <v>0.0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 s="20"/>
      <c r="P53" s="15"/>
      <c r="Q53" s="15"/>
      <c r="R53" s="15"/>
    </row>
    <row r="54" ht="15.75" customHeight="1">
      <c r="A54" s="18">
        <v>43407.0</v>
      </c>
      <c r="B54" s="19"/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 s="20"/>
      <c r="P54" s="15"/>
      <c r="Q54" s="15"/>
      <c r="R54" s="15"/>
    </row>
    <row r="55" ht="15.75" customHeight="1">
      <c r="A55" s="18">
        <v>43408.0</v>
      </c>
      <c r="B55" s="19"/>
      <c r="C55">
        <v>0.0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 s="20"/>
      <c r="P55" s="15"/>
      <c r="Q55" s="15"/>
      <c r="R55" s="15"/>
    </row>
    <row r="56" ht="15.75" customHeight="1">
      <c r="A56" s="18">
        <v>43409.0</v>
      </c>
      <c r="B56" s="19"/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 s="20"/>
      <c r="P56" s="15"/>
      <c r="Q56" s="15"/>
      <c r="R56" s="15"/>
    </row>
    <row r="57" ht="15.75" customHeight="1">
      <c r="A57" s="18">
        <v>43410.0</v>
      </c>
      <c r="B57" s="19"/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 s="20"/>
      <c r="P57" s="15"/>
      <c r="Q57" s="15"/>
      <c r="R57" s="15"/>
    </row>
    <row r="58" ht="15.75" customHeight="1">
      <c r="A58" s="18">
        <v>43411.0</v>
      </c>
      <c r="B58" s="19"/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 s="20"/>
      <c r="P58" s="15"/>
      <c r="Q58" s="15"/>
      <c r="R58" s="15"/>
    </row>
    <row r="59" ht="15.75" customHeight="1">
      <c r="A59" s="18">
        <v>43412.0</v>
      </c>
      <c r="B59" s="19"/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 s="20"/>
      <c r="P59" s="15"/>
      <c r="Q59" s="15"/>
      <c r="R59" s="15"/>
    </row>
    <row r="60" ht="15.75" customHeight="1">
      <c r="A60" s="18">
        <v>43413.0</v>
      </c>
      <c r="B60" s="19"/>
      <c r="C60">
        <v>0.0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 s="20"/>
      <c r="P60" s="15"/>
      <c r="Q60" s="15"/>
      <c r="R60" s="15"/>
    </row>
    <row r="61" ht="15.75" customHeight="1">
      <c r="A61" s="18">
        <v>43414.0</v>
      </c>
      <c r="B61" s="19"/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 s="20"/>
      <c r="P61" s="15"/>
      <c r="Q61" s="15"/>
      <c r="R61" s="15"/>
    </row>
    <row r="62" ht="15.75" customHeight="1">
      <c r="A62" s="18">
        <v>43415.0</v>
      </c>
      <c r="B62" s="19"/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 s="20"/>
      <c r="P62" s="15"/>
      <c r="Q62" s="15"/>
      <c r="R62" s="15"/>
    </row>
    <row r="63" ht="15.75" customHeight="1">
      <c r="A63" s="18">
        <v>43416.0</v>
      </c>
      <c r="B63" s="19"/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 s="20"/>
      <c r="P63" s="15"/>
      <c r="Q63" s="15"/>
      <c r="R63" s="15"/>
    </row>
    <row r="64" ht="15.75" customHeight="1">
      <c r="A64" s="18">
        <v>43417.0</v>
      </c>
      <c r="B64" s="19"/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 s="20"/>
      <c r="P64" s="15"/>
      <c r="Q64" s="15"/>
      <c r="R64" s="15"/>
    </row>
    <row r="65" ht="15.75" customHeight="1">
      <c r="A65" s="18">
        <v>43418.0</v>
      </c>
      <c r="B65" s="19"/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 s="20"/>
      <c r="P65" s="15"/>
      <c r="Q65" s="15"/>
      <c r="R65" s="15"/>
    </row>
    <row r="66" ht="15.75" customHeight="1">
      <c r="A66" s="18">
        <v>43419.0</v>
      </c>
      <c r="B66" s="19"/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 s="20"/>
      <c r="P66" s="15"/>
      <c r="Q66" s="15"/>
      <c r="R66" s="15"/>
    </row>
    <row r="67" ht="15.75" customHeight="1">
      <c r="A67" s="18">
        <v>43420.0</v>
      </c>
      <c r="B67" s="19"/>
      <c r="C67">
        <v>0.0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 s="20"/>
      <c r="P67" s="15"/>
      <c r="Q67" s="15"/>
      <c r="R67" s="15"/>
    </row>
    <row r="68" ht="15.75" customHeight="1">
      <c r="A68" s="18">
        <v>43421.0</v>
      </c>
      <c r="B68" s="19"/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 s="20"/>
      <c r="P68" s="15"/>
      <c r="Q68" s="15"/>
      <c r="R68" s="15"/>
    </row>
    <row r="69" ht="15.75" customHeight="1">
      <c r="A69" s="18">
        <v>43422.0</v>
      </c>
      <c r="B69" s="19"/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 s="20"/>
      <c r="P69" s="15"/>
      <c r="Q69" s="15"/>
      <c r="R69" s="15"/>
    </row>
    <row r="70" ht="15.75" customHeight="1">
      <c r="A70" s="18">
        <v>43423.0</v>
      </c>
      <c r="B70" s="19"/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 s="20"/>
      <c r="P70" s="15"/>
      <c r="Q70" s="15"/>
      <c r="R70" s="15"/>
    </row>
    <row r="71" ht="15.75" customHeight="1">
      <c r="A71" s="18">
        <v>43424.0</v>
      </c>
      <c r="B71" s="19"/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 s="20"/>
      <c r="P71" s="15"/>
      <c r="Q71" s="15"/>
      <c r="R71" s="15"/>
    </row>
    <row r="72" ht="15.75" customHeight="1">
      <c r="A72" s="18">
        <v>43425.0</v>
      </c>
      <c r="B72" s="19"/>
      <c r="C72">
        <v>0.0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 s="20"/>
      <c r="P72" s="15"/>
      <c r="Q72" s="15"/>
      <c r="R72" s="15"/>
    </row>
    <row r="73" ht="15.75" customHeight="1">
      <c r="A73" s="18">
        <v>43426.0</v>
      </c>
      <c r="B73" s="19"/>
      <c r="C73">
        <v>0.0</v>
      </c>
      <c r="D73">
        <v>0.0</v>
      </c>
      <c r="E73">
        <v>0.0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 s="20"/>
      <c r="P73" s="15"/>
      <c r="Q73" s="15"/>
      <c r="R73" s="15"/>
    </row>
    <row r="74" ht="15.75" customHeight="1">
      <c r="A74" s="18">
        <v>43427.0</v>
      </c>
      <c r="B74" s="19"/>
      <c r="C74">
        <v>0.0</v>
      </c>
      <c r="D74">
        <v>0.0</v>
      </c>
      <c r="E74">
        <v>0.0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 s="20"/>
      <c r="P74" s="15"/>
      <c r="Q74" s="15"/>
      <c r="R74" s="15"/>
    </row>
    <row r="75" ht="15.75" customHeight="1">
      <c r="A75" s="18">
        <v>43428.0</v>
      </c>
      <c r="B75" s="19"/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 s="20"/>
      <c r="P75" s="15"/>
      <c r="Q75" s="15"/>
      <c r="R75" s="15"/>
    </row>
    <row r="76" ht="15.75" customHeight="1">
      <c r="A76" s="18">
        <v>43429.0</v>
      </c>
      <c r="B76" s="19"/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 s="20"/>
      <c r="P76" s="15"/>
      <c r="Q76" s="15"/>
      <c r="R76" s="15"/>
    </row>
    <row r="77" ht="15.75" customHeight="1">
      <c r="A77" s="18">
        <v>43430.0</v>
      </c>
      <c r="B77" s="19"/>
      <c r="C77">
        <v>0.0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 s="20"/>
      <c r="P77" s="15"/>
      <c r="Q77" s="15"/>
      <c r="R77" s="15"/>
    </row>
    <row r="78" ht="15.75" customHeight="1">
      <c r="A78" s="18">
        <v>43431.0</v>
      </c>
      <c r="B78" s="19"/>
      <c r="C78">
        <v>0.0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 s="20"/>
      <c r="P78" s="15"/>
      <c r="Q78" s="15"/>
      <c r="R78" s="15"/>
    </row>
    <row r="79" ht="15.75" customHeight="1">
      <c r="A79" s="18">
        <v>43432.0</v>
      </c>
      <c r="B79" s="19"/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 s="20"/>
      <c r="P79" s="15"/>
      <c r="Q79" s="15"/>
      <c r="R79" s="15"/>
    </row>
    <row r="80" ht="15.75" customHeight="1">
      <c r="A80" s="18">
        <v>43433.0</v>
      </c>
      <c r="B80" s="19"/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 s="20"/>
      <c r="P80" s="15"/>
      <c r="Q80" s="15"/>
      <c r="R80" s="15"/>
    </row>
    <row r="81" ht="15.75" customHeight="1">
      <c r="A81" s="18">
        <v>43434.0</v>
      </c>
      <c r="B81" s="19"/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 s="20"/>
      <c r="P81" s="15"/>
      <c r="Q81" s="15"/>
      <c r="R81" s="15"/>
    </row>
    <row r="82" ht="15.75" customHeight="1">
      <c r="A82" s="18">
        <v>43435.0</v>
      </c>
      <c r="B82" s="19"/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 s="20"/>
      <c r="P82" s="15"/>
      <c r="Q82" s="15"/>
      <c r="R82" s="15"/>
    </row>
    <row r="83" ht="15.75" customHeight="1">
      <c r="A83" s="18">
        <v>43436.0</v>
      </c>
      <c r="B83" s="19"/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 s="20"/>
      <c r="P83" s="15"/>
      <c r="Q83" s="15"/>
      <c r="R83" s="15"/>
    </row>
    <row r="84" ht="15.75" customHeight="1">
      <c r="A84" s="18">
        <v>43437.0</v>
      </c>
      <c r="B84" s="19"/>
      <c r="C84">
        <v>0.0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 s="20"/>
      <c r="P84" s="15"/>
      <c r="Q84" s="15"/>
      <c r="R84" s="15"/>
    </row>
    <row r="85" ht="15.75" customHeight="1">
      <c r="A85" s="18">
        <v>43438.0</v>
      </c>
      <c r="B85" s="19"/>
      <c r="C85">
        <v>0.0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 s="20"/>
      <c r="P85" s="15"/>
      <c r="Q85" s="15"/>
      <c r="R85" s="15"/>
    </row>
    <row r="86" ht="15.75" customHeight="1">
      <c r="A86" s="18">
        <v>43439.0</v>
      </c>
      <c r="B86" s="19"/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 s="20"/>
      <c r="P86" s="15"/>
      <c r="Q86" s="15"/>
      <c r="R86" s="15"/>
    </row>
    <row r="87" ht="15.75" customHeight="1">
      <c r="A87" s="18">
        <v>43440.0</v>
      </c>
      <c r="B87" s="19"/>
      <c r="C87">
        <v>0.0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 s="20"/>
      <c r="P87" s="15"/>
      <c r="Q87" s="15"/>
      <c r="R87" s="15"/>
    </row>
    <row r="88" ht="15.75" customHeight="1">
      <c r="A88" s="18">
        <v>43441.0</v>
      </c>
      <c r="B88" s="19"/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 s="20"/>
      <c r="P88" s="15"/>
      <c r="Q88" s="15"/>
      <c r="R88" s="15"/>
    </row>
    <row r="89" ht="15.75" customHeight="1">
      <c r="A89" s="18">
        <v>43442.0</v>
      </c>
      <c r="B89" s="19"/>
      <c r="C89">
        <v>0.0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 s="20"/>
      <c r="P89" s="15"/>
      <c r="Q89" s="15"/>
      <c r="R89" s="15"/>
    </row>
    <row r="90" ht="15.75" customHeight="1">
      <c r="A90" s="18">
        <v>43443.0</v>
      </c>
      <c r="B90" s="19"/>
      <c r="C90">
        <v>0.0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 s="20"/>
      <c r="P90" s="15"/>
      <c r="Q90" s="15"/>
      <c r="R90" s="15"/>
    </row>
    <row r="91" ht="15.75" customHeight="1">
      <c r="A91" s="18">
        <v>43444.0</v>
      </c>
      <c r="B91" s="19"/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 s="20"/>
      <c r="P91" s="15"/>
      <c r="Q91" s="15"/>
      <c r="R91" s="15"/>
    </row>
    <row r="92" ht="15.75" customHeight="1">
      <c r="A92" s="18">
        <v>43445.0</v>
      </c>
      <c r="B92" s="19"/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 s="20"/>
      <c r="P92" s="15"/>
      <c r="Q92" s="15"/>
      <c r="R92" s="15"/>
    </row>
    <row r="93" ht="15.75" customHeight="1">
      <c r="A93" s="18">
        <v>43446.0</v>
      </c>
      <c r="B93" s="19"/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 s="20"/>
      <c r="P93" s="15"/>
      <c r="Q93" s="15"/>
      <c r="R93" s="15"/>
    </row>
    <row r="94" ht="15.75" customHeight="1">
      <c r="A94" s="30"/>
      <c r="B94" s="31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ht="15.75" customHeight="1">
      <c r="A95" s="30"/>
      <c r="B95" s="31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ht="15.75" customHeight="1">
      <c r="A96" s="30"/>
      <c r="B96" s="31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ht="15.75" customHeight="1">
      <c r="A97" s="30"/>
      <c r="B97" s="31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ht="15.75" customHeight="1">
      <c r="A98" s="30"/>
      <c r="B98" s="31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ht="15.75" customHeight="1">
      <c r="A99" s="30"/>
      <c r="B99" s="31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ht="15.75" customHeight="1">
      <c r="A100" s="30"/>
      <c r="B100" s="31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ht="15.75" customHeight="1">
      <c r="A101" s="30"/>
      <c r="B101" s="31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ht="15.75" customHeight="1">
      <c r="A102" s="30"/>
      <c r="B102" s="31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ht="15.75" customHeight="1">
      <c r="A103" s="30"/>
      <c r="B103" s="31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ht="15.75" customHeight="1">
      <c r="A104" s="30"/>
      <c r="B104" s="31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 ht="15.75" customHeight="1">
      <c r="A105" s="30"/>
      <c r="B105" s="31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 ht="15.75" customHeight="1">
      <c r="A106" s="30"/>
      <c r="B106" s="31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 ht="15.75" customHeight="1">
      <c r="A107" s="30"/>
      <c r="B107" s="31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 ht="15.75" customHeight="1">
      <c r="A108" s="30"/>
      <c r="B108" s="31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 ht="15.75" customHeight="1">
      <c r="A109" s="30"/>
      <c r="B109" s="31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 ht="15.75" customHeight="1">
      <c r="A110" s="30"/>
      <c r="B110" s="31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 ht="15.75" customHeight="1">
      <c r="A111" s="30"/>
      <c r="B111" s="31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 ht="15.75" customHeight="1">
      <c r="A112" s="30"/>
      <c r="B112" s="31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 ht="15.75" customHeight="1">
      <c r="A113" s="30"/>
      <c r="B113" s="31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 ht="15.75" customHeight="1">
      <c r="A114" s="30"/>
      <c r="B114" s="31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 ht="15.75" customHeight="1">
      <c r="A115" s="30"/>
      <c r="B115" s="31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 ht="15.75" customHeight="1">
      <c r="A116" s="30"/>
      <c r="B116" s="31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 ht="15.75" customHeight="1">
      <c r="A117" s="30"/>
      <c r="B117" s="31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 ht="15.75" customHeight="1">
      <c r="A118" s="30"/>
      <c r="B118" s="31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 ht="15.75" customHeight="1">
      <c r="A119" s="30"/>
      <c r="B119" s="31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 ht="15.75" customHeight="1">
      <c r="A120" s="30"/>
      <c r="B120" s="31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 ht="15.75" customHeight="1">
      <c r="A121" s="30"/>
      <c r="B121" s="31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 ht="15.75" customHeight="1">
      <c r="A122" s="30"/>
      <c r="B122" s="31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 ht="15.75" customHeight="1">
      <c r="A123" s="30"/>
      <c r="B123" s="31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 ht="15.75" customHeight="1">
      <c r="A124" s="30"/>
      <c r="B124" s="31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 ht="15.75" customHeight="1">
      <c r="A125" s="30"/>
      <c r="B125" s="31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 ht="15.75" customHeight="1">
      <c r="A126" s="30"/>
      <c r="B126" s="31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 ht="15.75" customHeight="1">
      <c r="A127" s="30"/>
      <c r="B127" s="31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 ht="15.75" customHeight="1">
      <c r="A128" s="30"/>
      <c r="B128" s="31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 ht="15.75" customHeight="1">
      <c r="A129" s="30"/>
      <c r="B129" s="31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 ht="15.75" customHeight="1">
      <c r="A130" s="30"/>
      <c r="B130" s="31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ht="15.75" customHeight="1">
      <c r="A131" s="30"/>
      <c r="B131" s="31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 ht="15.75" customHeight="1">
      <c r="A132" s="30"/>
      <c r="B132" s="31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 ht="15.75" customHeight="1">
      <c r="A133" s="30"/>
      <c r="B133" s="31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 ht="15.75" customHeight="1">
      <c r="A134" s="30"/>
      <c r="B134" s="31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 ht="15.75" customHeight="1">
      <c r="A135" s="30"/>
      <c r="B135" s="31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>
      <c r="D158" s="32"/>
      <c r="E158" s="33"/>
      <c r="F158" s="32"/>
      <c r="G158" s="81"/>
    </row>
    <row r="159" ht="15.75" customHeight="1">
      <c r="D159" s="32"/>
      <c r="E159" s="33"/>
      <c r="F159" s="32"/>
      <c r="G159" s="81"/>
    </row>
    <row r="160" ht="15.75" customHeight="1">
      <c r="D160" s="32"/>
      <c r="E160" s="33"/>
      <c r="F160" s="32"/>
      <c r="G160" s="81"/>
    </row>
    <row r="161" ht="15.75" customHeight="1">
      <c r="D161" s="32"/>
      <c r="E161" s="33"/>
      <c r="F161" s="32"/>
      <c r="G161" s="81"/>
    </row>
    <row r="162" ht="15.75" customHeight="1">
      <c r="D162" s="32"/>
      <c r="E162" s="33"/>
      <c r="F162" s="32"/>
      <c r="G162" s="81"/>
    </row>
    <row r="163" ht="15.75" customHeight="1">
      <c r="D163" s="32"/>
      <c r="E163" s="33"/>
      <c r="F163" s="32"/>
      <c r="G163" s="81"/>
    </row>
    <row r="164" ht="15.75" customHeight="1">
      <c r="D164" s="32"/>
      <c r="E164" s="33"/>
      <c r="F164" s="32"/>
      <c r="G164" s="81"/>
    </row>
    <row r="165" ht="15.75" customHeight="1">
      <c r="D165" s="32"/>
      <c r="E165" s="33"/>
      <c r="F165" s="32"/>
      <c r="G165" s="81"/>
    </row>
    <row r="166" ht="15.75" customHeight="1">
      <c r="D166" s="32"/>
      <c r="E166" s="33"/>
      <c r="F166" s="32"/>
      <c r="G166" s="81"/>
    </row>
    <row r="167" ht="15.75" customHeight="1">
      <c r="D167" s="32"/>
      <c r="E167" s="33"/>
      <c r="F167" s="32"/>
      <c r="G167" s="81"/>
    </row>
    <row r="168" ht="15.75" customHeight="1">
      <c r="D168" s="32"/>
      <c r="E168" s="33"/>
      <c r="F168" s="32"/>
      <c r="G168" s="81"/>
    </row>
    <row r="169" ht="15.75" customHeight="1">
      <c r="D169" s="32"/>
      <c r="E169" s="33"/>
      <c r="F169" s="32"/>
      <c r="G169" s="81"/>
    </row>
    <row r="170" ht="15.75" customHeight="1">
      <c r="D170" s="32"/>
      <c r="E170" s="33"/>
      <c r="F170" s="32"/>
      <c r="G170" s="81"/>
    </row>
    <row r="171" ht="15.75" customHeight="1">
      <c r="D171" s="32"/>
      <c r="E171" s="33"/>
      <c r="F171" s="32"/>
      <c r="G171" s="81"/>
    </row>
    <row r="172" ht="15.75" customHeight="1">
      <c r="D172" s="32"/>
      <c r="E172" s="33"/>
      <c r="F172" s="32"/>
      <c r="G172" s="81"/>
    </row>
    <row r="173" ht="15.75" customHeight="1">
      <c r="D173" s="32"/>
      <c r="E173" s="33"/>
      <c r="F173" s="32"/>
      <c r="G173" s="81"/>
    </row>
    <row r="174" ht="15.75" customHeight="1">
      <c r="D174" s="32"/>
      <c r="E174" s="33"/>
      <c r="F174" s="32"/>
      <c r="G174" s="81"/>
    </row>
    <row r="175" ht="15.75" customHeight="1">
      <c r="D175" s="32"/>
      <c r="E175" s="33"/>
      <c r="F175" s="32"/>
      <c r="G175" s="81"/>
    </row>
    <row r="176" ht="15.75" customHeight="1">
      <c r="D176" s="32"/>
      <c r="E176" s="33"/>
      <c r="F176" s="32"/>
      <c r="G176" s="81"/>
    </row>
    <row r="177" ht="15.75" customHeight="1">
      <c r="D177" s="32"/>
      <c r="E177" s="33"/>
      <c r="F177" s="32"/>
      <c r="G177" s="81"/>
    </row>
    <row r="178" ht="15.75" customHeight="1">
      <c r="D178" s="32"/>
      <c r="E178" s="33"/>
      <c r="F178" s="32"/>
      <c r="G178" s="81"/>
    </row>
    <row r="179" ht="15.75" customHeight="1">
      <c r="D179" s="32"/>
      <c r="E179" s="33"/>
      <c r="F179" s="32"/>
      <c r="G179" s="81"/>
    </row>
    <row r="180" ht="15.75" customHeight="1">
      <c r="D180" s="32"/>
      <c r="E180" s="33"/>
      <c r="F180" s="32"/>
      <c r="G180" s="81"/>
    </row>
    <row r="181" ht="15.75" customHeight="1">
      <c r="D181" s="32"/>
      <c r="E181" s="33"/>
      <c r="F181" s="32"/>
      <c r="G181" s="81"/>
    </row>
    <row r="182" ht="15.75" customHeight="1">
      <c r="D182" s="32"/>
      <c r="E182" s="33"/>
      <c r="F182" s="32"/>
      <c r="G182" s="81"/>
    </row>
    <row r="183" ht="15.75" customHeight="1">
      <c r="D183" s="32"/>
      <c r="E183" s="33"/>
      <c r="F183" s="32"/>
      <c r="G183" s="81"/>
    </row>
    <row r="184" ht="15.75" customHeight="1">
      <c r="D184" s="32"/>
      <c r="E184" s="33"/>
      <c r="F184" s="32"/>
      <c r="G184" s="81"/>
    </row>
    <row r="185" ht="15.75" customHeight="1">
      <c r="D185" s="32"/>
      <c r="E185" s="33"/>
      <c r="F185" s="32"/>
      <c r="G185" s="81"/>
    </row>
    <row r="186" ht="15.75" customHeight="1">
      <c r="D186" s="32"/>
      <c r="E186" s="33"/>
      <c r="F186" s="32"/>
      <c r="G186" s="81"/>
    </row>
    <row r="187" ht="15.75" customHeight="1">
      <c r="D187" s="32"/>
      <c r="E187" s="33"/>
      <c r="F187" s="32"/>
      <c r="G187" s="81"/>
    </row>
    <row r="188" ht="15.75" customHeight="1">
      <c r="D188" s="32"/>
      <c r="E188" s="33"/>
      <c r="F188" s="32"/>
      <c r="G188" s="81"/>
    </row>
    <row r="189" ht="15.75" customHeight="1">
      <c r="D189" s="32"/>
      <c r="E189" s="33"/>
      <c r="F189" s="32"/>
      <c r="G189" s="81"/>
    </row>
    <row r="190" ht="15.75" customHeight="1">
      <c r="D190" s="32"/>
      <c r="E190" s="33"/>
      <c r="F190" s="32"/>
      <c r="G190" s="81"/>
    </row>
    <row r="191" ht="15.75" customHeight="1">
      <c r="D191" s="32"/>
      <c r="E191" s="33"/>
      <c r="F191" s="32"/>
      <c r="G191" s="81"/>
    </row>
    <row r="192" ht="15.75" customHeight="1">
      <c r="D192" s="32"/>
      <c r="E192" s="33"/>
      <c r="F192" s="32"/>
      <c r="G192" s="81"/>
    </row>
    <row r="193" ht="15.75" customHeight="1">
      <c r="D193" s="32"/>
      <c r="E193" s="33"/>
      <c r="F193" s="32"/>
      <c r="G193" s="81"/>
    </row>
    <row r="194" ht="15.75" customHeight="1">
      <c r="D194" s="32"/>
      <c r="E194" s="33"/>
      <c r="F194" s="32"/>
      <c r="G194" s="81"/>
    </row>
    <row r="195" ht="15.75" customHeight="1">
      <c r="D195" s="32"/>
      <c r="E195" s="33"/>
      <c r="F195" s="32"/>
      <c r="G195" s="81"/>
    </row>
    <row r="196" ht="15.75" customHeight="1">
      <c r="D196" s="32"/>
      <c r="E196" s="33"/>
      <c r="F196" s="32"/>
      <c r="G196" s="81"/>
    </row>
    <row r="197" ht="15.75" customHeight="1">
      <c r="D197" s="32"/>
      <c r="E197" s="33"/>
      <c r="F197" s="32"/>
      <c r="G197" s="81"/>
    </row>
    <row r="198" ht="15.75" customHeight="1">
      <c r="D198" s="32"/>
      <c r="E198" s="33"/>
      <c r="F198" s="32"/>
      <c r="G198" s="81"/>
    </row>
    <row r="199" ht="15.75" customHeight="1">
      <c r="D199" s="32"/>
      <c r="E199" s="33"/>
      <c r="F199" s="32"/>
      <c r="G199" s="81"/>
    </row>
    <row r="200" ht="15.75" customHeight="1">
      <c r="D200" s="32"/>
      <c r="E200" s="33"/>
      <c r="F200" s="32"/>
      <c r="G200" s="81"/>
    </row>
    <row r="201" ht="15.75" customHeight="1">
      <c r="D201" s="32"/>
      <c r="E201" s="33"/>
      <c r="F201" s="32"/>
      <c r="G201" s="81"/>
    </row>
    <row r="202" ht="15.75" customHeight="1">
      <c r="D202" s="32"/>
      <c r="E202" s="33"/>
      <c r="F202" s="32"/>
      <c r="G202" s="81"/>
    </row>
    <row r="203" ht="15.75" customHeight="1">
      <c r="D203" s="32"/>
      <c r="E203" s="33"/>
      <c r="F203" s="32"/>
      <c r="G203" s="81"/>
    </row>
    <row r="204" ht="15.75" customHeight="1">
      <c r="D204" s="32"/>
      <c r="E204" s="33"/>
      <c r="F204" s="32"/>
      <c r="G204" s="81"/>
    </row>
    <row r="205" ht="15.75" customHeight="1">
      <c r="D205" s="32"/>
      <c r="E205" s="33"/>
      <c r="F205" s="32"/>
      <c r="G205" s="81"/>
    </row>
    <row r="206" ht="15.75" customHeight="1">
      <c r="D206" s="32"/>
      <c r="E206" s="33"/>
      <c r="F206" s="32"/>
      <c r="G206" s="81"/>
    </row>
    <row r="207" ht="15.75" customHeight="1">
      <c r="D207" s="32"/>
      <c r="E207" s="33"/>
      <c r="F207" s="32"/>
      <c r="G207" s="81"/>
    </row>
    <row r="208" ht="15.75" customHeight="1">
      <c r="D208" s="32"/>
      <c r="E208" s="33"/>
      <c r="F208" s="32"/>
      <c r="G208" s="81"/>
    </row>
    <row r="209" ht="15.75" customHeight="1">
      <c r="D209" s="32"/>
      <c r="E209" s="33"/>
      <c r="F209" s="32"/>
      <c r="G209" s="81"/>
    </row>
    <row r="210" ht="15.75" customHeight="1">
      <c r="D210" s="32"/>
      <c r="E210" s="33"/>
      <c r="F210" s="32"/>
      <c r="G210" s="81"/>
    </row>
    <row r="211" ht="15.75" customHeight="1">
      <c r="D211" s="32"/>
      <c r="E211" s="33"/>
      <c r="F211" s="32"/>
      <c r="G211" s="81"/>
    </row>
    <row r="212" ht="15.75" customHeight="1">
      <c r="D212" s="32"/>
      <c r="E212" s="33"/>
      <c r="F212" s="32"/>
      <c r="G212" s="81"/>
    </row>
    <row r="213" ht="15.75" customHeight="1">
      <c r="D213" s="32"/>
      <c r="E213" s="33"/>
      <c r="F213" s="32"/>
      <c r="G213" s="81"/>
    </row>
    <row r="214" ht="15.75" customHeight="1">
      <c r="D214" s="32"/>
      <c r="E214" s="33"/>
      <c r="F214" s="32"/>
      <c r="G214" s="81"/>
    </row>
    <row r="215" ht="15.75" customHeight="1">
      <c r="D215" s="32"/>
      <c r="E215" s="33"/>
      <c r="F215" s="32"/>
      <c r="G215" s="81"/>
    </row>
    <row r="216" ht="15.75" customHeight="1">
      <c r="D216" s="32"/>
      <c r="E216" s="33"/>
      <c r="F216" s="32"/>
      <c r="G216" s="81"/>
    </row>
    <row r="217" ht="15.75" customHeight="1">
      <c r="D217" s="32"/>
      <c r="E217" s="33"/>
      <c r="F217" s="32"/>
      <c r="G217" s="81"/>
    </row>
    <row r="218" ht="15.75" customHeight="1">
      <c r="D218" s="32"/>
      <c r="E218" s="33"/>
      <c r="F218" s="32"/>
      <c r="G218" s="81"/>
    </row>
    <row r="219" ht="15.75" customHeight="1">
      <c r="D219" s="32"/>
      <c r="E219" s="33"/>
      <c r="F219" s="32"/>
      <c r="G219" s="81"/>
    </row>
    <row r="220" ht="15.75" customHeight="1">
      <c r="D220" s="32"/>
      <c r="E220" s="33"/>
      <c r="F220" s="32"/>
      <c r="G220" s="81"/>
    </row>
    <row r="221" ht="15.75" customHeight="1">
      <c r="D221" s="32"/>
      <c r="E221" s="33"/>
      <c r="F221" s="32"/>
      <c r="G221" s="81"/>
    </row>
    <row r="222" ht="15.75" customHeight="1">
      <c r="D222" s="32"/>
      <c r="E222" s="33"/>
      <c r="F222" s="32"/>
      <c r="G222" s="81"/>
    </row>
    <row r="223" ht="15.75" customHeight="1">
      <c r="D223" s="32"/>
      <c r="E223" s="33"/>
      <c r="F223" s="32"/>
      <c r="G223" s="81"/>
    </row>
    <row r="224" ht="15.75" customHeight="1">
      <c r="D224" s="32"/>
      <c r="E224" s="33"/>
      <c r="F224" s="32"/>
      <c r="G224" s="81"/>
    </row>
    <row r="225" ht="15.75" customHeight="1">
      <c r="D225" s="32"/>
      <c r="E225" s="33"/>
      <c r="F225" s="32"/>
      <c r="G225" s="81"/>
    </row>
    <row r="226" ht="15.75" customHeight="1">
      <c r="D226" s="32"/>
      <c r="E226" s="33"/>
      <c r="F226" s="32"/>
      <c r="G226" s="81"/>
    </row>
    <row r="227" ht="15.75" customHeight="1">
      <c r="D227" s="32"/>
      <c r="E227" s="33"/>
      <c r="F227" s="32"/>
      <c r="G227" s="81"/>
    </row>
    <row r="228" ht="15.75" customHeight="1">
      <c r="D228" s="32"/>
      <c r="E228" s="33"/>
      <c r="F228" s="32"/>
      <c r="G228" s="81"/>
    </row>
    <row r="229" ht="15.75" customHeight="1">
      <c r="D229" s="32"/>
      <c r="E229" s="33"/>
      <c r="F229" s="32"/>
      <c r="G229" s="81"/>
    </row>
    <row r="230" ht="15.75" customHeight="1">
      <c r="D230" s="32"/>
      <c r="E230" s="33"/>
      <c r="F230" s="32"/>
      <c r="G230" s="81"/>
    </row>
    <row r="231" ht="15.75" customHeight="1">
      <c r="D231" s="32"/>
      <c r="E231" s="33"/>
      <c r="F231" s="32"/>
      <c r="G231" s="81"/>
    </row>
    <row r="232" ht="15.75" customHeight="1">
      <c r="D232" s="32"/>
      <c r="E232" s="33"/>
      <c r="F232" s="32"/>
      <c r="G232" s="81"/>
    </row>
    <row r="233" ht="15.75" customHeight="1">
      <c r="D233" s="32"/>
      <c r="E233" s="33"/>
      <c r="F233" s="32"/>
      <c r="G233" s="81"/>
    </row>
    <row r="234" ht="15.75" customHeight="1">
      <c r="D234" s="32"/>
      <c r="E234" s="33"/>
      <c r="F234" s="32"/>
      <c r="G234" s="81"/>
    </row>
    <row r="235" ht="15.75" customHeight="1">
      <c r="D235" s="32"/>
      <c r="E235" s="33"/>
      <c r="F235" s="32"/>
      <c r="G235" s="81"/>
    </row>
    <row r="236" ht="15.75" customHeight="1">
      <c r="D236" s="32"/>
      <c r="E236" s="33"/>
      <c r="F236" s="32"/>
      <c r="G236" s="81"/>
    </row>
    <row r="237" ht="15.75" customHeight="1">
      <c r="D237" s="32"/>
      <c r="E237" s="33"/>
      <c r="F237" s="32"/>
      <c r="G237" s="81"/>
    </row>
    <row r="238" ht="15.75" customHeight="1">
      <c r="D238" s="32"/>
      <c r="E238" s="33"/>
      <c r="F238" s="32"/>
      <c r="G238" s="81"/>
    </row>
    <row r="239" ht="15.75" customHeight="1">
      <c r="D239" s="32"/>
      <c r="E239" s="33"/>
      <c r="F239" s="32"/>
      <c r="G239" s="81"/>
    </row>
    <row r="240" ht="15.75" customHeight="1">
      <c r="D240" s="32"/>
      <c r="E240" s="33"/>
      <c r="F240" s="32"/>
      <c r="G240" s="81"/>
    </row>
    <row r="241" ht="15.75" customHeight="1">
      <c r="D241" s="32"/>
      <c r="E241" s="33"/>
      <c r="F241" s="32"/>
      <c r="G241" s="81"/>
    </row>
    <row r="242" ht="15.75" customHeight="1">
      <c r="D242" s="32"/>
      <c r="E242" s="33"/>
      <c r="F242" s="32"/>
      <c r="G242" s="81"/>
    </row>
    <row r="243" ht="15.75" customHeight="1">
      <c r="D243" s="32"/>
      <c r="E243" s="33"/>
      <c r="F243" s="32"/>
      <c r="G243" s="81"/>
    </row>
    <row r="244" ht="15.75" customHeight="1">
      <c r="D244" s="32"/>
      <c r="E244" s="33"/>
      <c r="F244" s="32"/>
      <c r="G244" s="81"/>
    </row>
    <row r="245" ht="15.75" customHeight="1">
      <c r="D245" s="32"/>
      <c r="E245" s="33"/>
      <c r="F245" s="32"/>
      <c r="G245" s="81"/>
    </row>
    <row r="246" ht="15.75" customHeight="1">
      <c r="D246" s="32"/>
      <c r="E246" s="33"/>
      <c r="F246" s="32"/>
      <c r="G246" s="81"/>
    </row>
    <row r="247" ht="15.75" customHeight="1">
      <c r="D247" s="32"/>
      <c r="E247" s="33"/>
      <c r="F247" s="32"/>
      <c r="G247" s="81"/>
    </row>
    <row r="248" ht="15.75" customHeight="1">
      <c r="D248" s="32"/>
      <c r="E248" s="33"/>
      <c r="F248" s="32"/>
      <c r="G248" s="81"/>
    </row>
    <row r="249" ht="15.75" customHeight="1">
      <c r="D249" s="32"/>
      <c r="E249" s="33"/>
      <c r="F249" s="32"/>
      <c r="G249" s="81"/>
    </row>
    <row r="250" ht="15.75" customHeight="1">
      <c r="D250" s="32"/>
      <c r="E250" s="33"/>
      <c r="F250" s="32"/>
      <c r="G250" s="81"/>
    </row>
    <row r="251" ht="15.75" customHeight="1">
      <c r="D251" s="32"/>
      <c r="E251" s="33"/>
      <c r="F251" s="32"/>
      <c r="G251" s="81"/>
    </row>
    <row r="252" ht="15.75" customHeight="1">
      <c r="D252" s="32"/>
      <c r="E252" s="33"/>
      <c r="F252" s="32"/>
      <c r="G252" s="81"/>
    </row>
    <row r="253" ht="15.75" customHeight="1">
      <c r="D253" s="32"/>
      <c r="E253" s="33"/>
      <c r="F253" s="32"/>
      <c r="G253" s="81"/>
    </row>
    <row r="254" ht="15.75" customHeight="1">
      <c r="D254" s="32"/>
      <c r="E254" s="33"/>
      <c r="F254" s="32"/>
      <c r="G254" s="81"/>
    </row>
    <row r="255" ht="15.75" customHeight="1">
      <c r="D255" s="32"/>
      <c r="E255" s="33"/>
      <c r="F255" s="32"/>
      <c r="G255" s="81"/>
    </row>
    <row r="256" ht="15.75" customHeight="1">
      <c r="D256" s="32"/>
      <c r="E256" s="33"/>
      <c r="F256" s="32"/>
      <c r="G256" s="81"/>
    </row>
    <row r="257" ht="15.75" customHeight="1">
      <c r="D257" s="32"/>
      <c r="E257" s="33"/>
      <c r="F257" s="32"/>
      <c r="G257" s="81"/>
    </row>
    <row r="258" ht="15.75" customHeight="1">
      <c r="D258" s="32"/>
      <c r="E258" s="33"/>
      <c r="F258" s="32"/>
      <c r="G258" s="81"/>
    </row>
    <row r="259" ht="15.75" customHeight="1">
      <c r="D259" s="32"/>
      <c r="E259" s="33"/>
      <c r="F259" s="32"/>
      <c r="G259" s="81"/>
    </row>
    <row r="260" ht="15.75" customHeight="1">
      <c r="D260" s="32"/>
      <c r="E260" s="33"/>
      <c r="F260" s="32"/>
      <c r="G260" s="81"/>
    </row>
    <row r="261" ht="15.75" customHeight="1">
      <c r="D261" s="32"/>
      <c r="E261" s="33"/>
      <c r="F261" s="32"/>
      <c r="G261" s="81"/>
    </row>
    <row r="262" ht="15.75" customHeight="1">
      <c r="D262" s="32"/>
      <c r="E262" s="33"/>
      <c r="F262" s="32"/>
      <c r="G262" s="81"/>
    </row>
    <row r="263" ht="15.75" customHeight="1">
      <c r="D263" s="32"/>
      <c r="E263" s="33"/>
      <c r="F263" s="32"/>
      <c r="G263" s="81"/>
    </row>
    <row r="264" ht="15.75" customHeight="1">
      <c r="D264" s="32"/>
      <c r="E264" s="33"/>
      <c r="F264" s="32"/>
      <c r="G264" s="81"/>
    </row>
    <row r="265" ht="15.75" customHeight="1">
      <c r="D265" s="32"/>
      <c r="E265" s="33"/>
      <c r="F265" s="32"/>
      <c r="G265" s="81"/>
    </row>
    <row r="266" ht="15.75" customHeight="1">
      <c r="D266" s="32"/>
      <c r="E266" s="33"/>
      <c r="F266" s="32"/>
      <c r="G266" s="81"/>
    </row>
    <row r="267" ht="15.75" customHeight="1">
      <c r="D267" s="32"/>
      <c r="E267" s="33"/>
      <c r="F267" s="32"/>
      <c r="G267" s="81"/>
    </row>
    <row r="268" ht="15.75" customHeight="1">
      <c r="D268" s="32"/>
      <c r="E268" s="33"/>
      <c r="F268" s="32"/>
      <c r="G268" s="81"/>
    </row>
    <row r="269" ht="15.75" customHeight="1">
      <c r="D269" s="32"/>
      <c r="E269" s="33"/>
      <c r="F269" s="32"/>
      <c r="G269" s="81"/>
    </row>
    <row r="270" ht="15.75" customHeight="1">
      <c r="D270" s="32"/>
      <c r="E270" s="33"/>
      <c r="F270" s="32"/>
      <c r="G270" s="81"/>
    </row>
    <row r="271" ht="15.75" customHeight="1">
      <c r="D271" s="32"/>
      <c r="E271" s="33"/>
      <c r="F271" s="32"/>
      <c r="G271" s="81"/>
    </row>
    <row r="272" ht="15.75" customHeight="1">
      <c r="D272" s="32"/>
      <c r="E272" s="33"/>
      <c r="F272" s="32"/>
      <c r="G272" s="81"/>
    </row>
    <row r="273" ht="15.75" customHeight="1">
      <c r="D273" s="32"/>
      <c r="E273" s="33"/>
      <c r="F273" s="32"/>
      <c r="G273" s="81"/>
    </row>
    <row r="274" ht="15.75" customHeight="1">
      <c r="D274" s="32"/>
      <c r="E274" s="33"/>
      <c r="F274" s="32"/>
      <c r="G274" s="81"/>
    </row>
    <row r="275" ht="15.75" customHeight="1">
      <c r="D275" s="32"/>
      <c r="E275" s="33"/>
      <c r="F275" s="32"/>
      <c r="G275" s="81"/>
    </row>
    <row r="276" ht="15.75" customHeight="1">
      <c r="D276" s="32"/>
      <c r="E276" s="33"/>
      <c r="F276" s="32"/>
      <c r="G276" s="81"/>
    </row>
    <row r="277" ht="15.75" customHeight="1">
      <c r="D277" s="32"/>
      <c r="E277" s="33"/>
      <c r="F277" s="32"/>
      <c r="G277" s="81"/>
    </row>
    <row r="278" ht="15.75" customHeight="1">
      <c r="D278" s="32"/>
      <c r="E278" s="33"/>
      <c r="F278" s="32"/>
      <c r="G278" s="81"/>
    </row>
    <row r="279" ht="15.75" customHeight="1">
      <c r="D279" s="32"/>
      <c r="E279" s="33"/>
      <c r="F279" s="32"/>
      <c r="G279" s="81"/>
    </row>
    <row r="280" ht="15.75" customHeight="1">
      <c r="D280" s="32"/>
      <c r="E280" s="33"/>
      <c r="F280" s="32"/>
      <c r="G280" s="81"/>
    </row>
    <row r="281" ht="15.75" customHeight="1">
      <c r="D281" s="32"/>
      <c r="E281" s="33"/>
      <c r="F281" s="32"/>
      <c r="G281" s="81"/>
    </row>
    <row r="282" ht="15.75" customHeight="1">
      <c r="D282" s="32"/>
      <c r="E282" s="33"/>
      <c r="F282" s="32"/>
      <c r="G282" s="81"/>
    </row>
    <row r="283" ht="15.75" customHeight="1">
      <c r="D283" s="32"/>
      <c r="E283" s="33"/>
      <c r="F283" s="32"/>
      <c r="G283" s="81"/>
    </row>
    <row r="284" ht="15.75" customHeight="1">
      <c r="D284" s="32"/>
      <c r="E284" s="33"/>
      <c r="F284" s="32"/>
      <c r="G284" s="81"/>
    </row>
    <row r="285" ht="15.75" customHeight="1">
      <c r="D285" s="32"/>
      <c r="E285" s="33"/>
      <c r="F285" s="32"/>
      <c r="G285" s="81"/>
    </row>
    <row r="286" ht="15.75" customHeight="1">
      <c r="D286" s="32"/>
      <c r="E286" s="33"/>
      <c r="F286" s="32"/>
      <c r="G286" s="81"/>
    </row>
    <row r="287" ht="15.75" customHeight="1">
      <c r="D287" s="32"/>
      <c r="E287" s="33"/>
      <c r="F287" s="32"/>
      <c r="G287" s="81"/>
    </row>
    <row r="288" ht="15.75" customHeight="1">
      <c r="D288" s="32"/>
      <c r="E288" s="33"/>
      <c r="F288" s="32"/>
      <c r="G288" s="81"/>
    </row>
    <row r="289" ht="15.75" customHeight="1">
      <c r="D289" s="32"/>
      <c r="E289" s="33"/>
      <c r="F289" s="32"/>
      <c r="G289" s="81"/>
    </row>
    <row r="290" ht="15.75" customHeight="1">
      <c r="D290" s="32"/>
      <c r="E290" s="33"/>
      <c r="F290" s="32"/>
      <c r="G290" s="81"/>
    </row>
    <row r="291" ht="15.75" customHeight="1">
      <c r="D291" s="32"/>
      <c r="E291" s="33"/>
      <c r="F291" s="32"/>
      <c r="G291" s="81"/>
    </row>
    <row r="292" ht="15.75" customHeight="1">
      <c r="D292" s="32"/>
      <c r="E292" s="33"/>
      <c r="F292" s="32"/>
      <c r="G292" s="81"/>
    </row>
    <row r="293" ht="15.75" customHeight="1">
      <c r="D293" s="32"/>
      <c r="E293" s="33"/>
      <c r="F293" s="32"/>
      <c r="G293" s="81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