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4723\Documents\GitHub\CBC_RD_thesis\"/>
    </mc:Choice>
  </mc:AlternateContent>
  <xr:revisionPtr revIDLastSave="0" documentId="13_ncr:1_{A8C52D7D-7013-46EE-8159-53E4E83B0159}" xr6:coauthVersionLast="47" xr6:coauthVersionMax="47" xr10:uidLastSave="{00000000-0000-0000-0000-000000000000}"/>
  <bookViews>
    <workbookView xWindow="15750" yWindow="0" windowWidth="13155" windowHeight="15585" activeTab="4" xr2:uid="{4D1B5A0D-1CEB-45D9-8796-95763D14CA6B}"/>
  </bookViews>
  <sheets>
    <sheet name="title_page" sheetId="1" r:id="rId1"/>
    <sheet name="lines" sheetId="2" r:id="rId2"/>
    <sheet name="loads" sheetId="3" r:id="rId3"/>
    <sheet name="re" sheetId="4" r:id="rId4"/>
    <sheet name="chp_max" sheetId="5" r:id="rId5"/>
    <sheet name="CBC" sheetId="6" r:id="rId6"/>
    <sheet name="RD" sheetId="7" r:id="rId7"/>
    <sheet name="Check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7" i="8" l="1"/>
  <c r="AB37" i="8"/>
  <c r="AC37" i="8"/>
  <c r="AD37" i="8"/>
  <c r="AE37" i="8"/>
  <c r="AF37" i="8"/>
  <c r="AG37" i="8"/>
  <c r="Z37" i="8"/>
  <c r="AA35" i="8"/>
  <c r="AB35" i="8"/>
  <c r="AC35" i="8"/>
  <c r="AD35" i="8"/>
  <c r="AE35" i="8"/>
  <c r="AF35" i="8"/>
  <c r="AG35" i="8"/>
  <c r="Z35" i="8"/>
  <c r="AA32" i="8"/>
  <c r="AB32" i="8"/>
  <c r="AC32" i="8"/>
  <c r="AD32" i="8"/>
  <c r="AE32" i="8"/>
  <c r="AF32" i="8"/>
  <c r="AG32" i="8"/>
  <c r="Z32" i="8"/>
  <c r="Z30" i="8"/>
  <c r="Z29" i="8"/>
  <c r="AA28" i="8"/>
  <c r="AA29" i="8" s="1"/>
  <c r="AB28" i="8"/>
  <c r="AB29" i="8" s="1"/>
  <c r="AC28" i="8"/>
  <c r="AC30" i="8" s="1"/>
  <c r="AD28" i="8"/>
  <c r="AD30" i="8" s="1"/>
  <c r="AE28" i="8"/>
  <c r="AE30" i="8" s="1"/>
  <c r="AF28" i="8"/>
  <c r="AF30" i="8" s="1"/>
  <c r="AG28" i="8"/>
  <c r="AG29" i="8" s="1"/>
  <c r="Z28" i="8"/>
  <c r="C2" i="8"/>
  <c r="D2" i="8"/>
  <c r="E2" i="8"/>
  <c r="F2" i="8"/>
  <c r="G2" i="8"/>
  <c r="H2" i="8"/>
  <c r="I2" i="8"/>
  <c r="C3" i="8"/>
  <c r="D3" i="8"/>
  <c r="E3" i="8"/>
  <c r="F3" i="8"/>
  <c r="G3" i="8"/>
  <c r="H3" i="8"/>
  <c r="I3" i="8"/>
  <c r="C4" i="8"/>
  <c r="D4" i="8"/>
  <c r="E4" i="8"/>
  <c r="F4" i="8"/>
  <c r="G4" i="8"/>
  <c r="H4" i="8"/>
  <c r="I4" i="8"/>
  <c r="AA24" i="8"/>
  <c r="AB24" i="8"/>
  <c r="AC24" i="8"/>
  <c r="AD24" i="8"/>
  <c r="AE24" i="8"/>
  <c r="AF24" i="8"/>
  <c r="AG24" i="8"/>
  <c r="AA25" i="8"/>
  <c r="AB25" i="8"/>
  <c r="AC25" i="8"/>
  <c r="AD25" i="8"/>
  <c r="AE25" i="8"/>
  <c r="AF25" i="8"/>
  <c r="AG25" i="8"/>
  <c r="AA26" i="8"/>
  <c r="AB26" i="8"/>
  <c r="AC26" i="8"/>
  <c r="AD26" i="8"/>
  <c r="AE26" i="8"/>
  <c r="AF26" i="8"/>
  <c r="AG26" i="8"/>
  <c r="Z26" i="8"/>
  <c r="Z25" i="8"/>
  <c r="Z24" i="8"/>
  <c r="B4" i="8"/>
  <c r="B3" i="8"/>
  <c r="B2" i="8"/>
  <c r="AB30" i="8" l="1"/>
  <c r="AA30" i="8"/>
  <c r="AG30" i="8"/>
  <c r="AF29" i="8"/>
  <c r="AE29" i="8"/>
  <c r="AD29" i="8"/>
  <c r="AC29" i="8"/>
  <c r="B6" i="8"/>
  <c r="B8" i="8" s="1"/>
  <c r="I6" i="8"/>
  <c r="I8" i="8" s="1"/>
  <c r="F6" i="8"/>
  <c r="F8" i="8" s="1"/>
  <c r="E6" i="8"/>
  <c r="E8" i="8" s="1"/>
  <c r="D6" i="8"/>
  <c r="D8" i="8" s="1"/>
  <c r="C6" i="8"/>
  <c r="C8" i="8" s="1"/>
  <c r="H6" i="8"/>
  <c r="H8" i="8" s="1"/>
  <c r="G6" i="8"/>
  <c r="G8" i="8" s="1"/>
</calcChain>
</file>

<file path=xl/sharedStrings.xml><?xml version="1.0" encoding="utf-8"?>
<sst xmlns="http://schemas.openxmlformats.org/spreadsheetml/2006/main" count="51" uniqueCount="30">
  <si>
    <t>Info &amp; case description</t>
  </si>
  <si>
    <t>line</t>
  </si>
  <si>
    <t>node</t>
  </si>
  <si>
    <t>load</t>
  </si>
  <si>
    <t>CHP</t>
  </si>
  <si>
    <t>len</t>
  </si>
  <si>
    <t>RE</t>
  </si>
  <si>
    <t>max</t>
  </si>
  <si>
    <t>from_bus</t>
  </si>
  <si>
    <t>to_bus</t>
  </si>
  <si>
    <t>capacity</t>
  </si>
  <si>
    <t>bus</t>
  </si>
  <si>
    <t>delivery_start</t>
  </si>
  <si>
    <t>delivery_end</t>
  </si>
  <si>
    <t>power</t>
  </si>
  <si>
    <t>buy/sell</t>
  </si>
  <si>
    <t>price</t>
  </si>
  <si>
    <t>sell</t>
  </si>
  <si>
    <t>A buy order corresponds with consuming more or generating less</t>
  </si>
  <si>
    <t>A sell order corresponds with consuming less are generating more</t>
  </si>
  <si>
    <t>=lower load</t>
  </si>
  <si>
    <t>=higher load</t>
  </si>
  <si>
    <t>#IMPORTANT: in the RD page include at most one upward and one downward bid per bus</t>
  </si>
  <si>
    <t>type</t>
  </si>
  <si>
    <t>load-RE</t>
  </si>
  <si>
    <t>remainder - chp</t>
  </si>
  <si>
    <t>should be nagative</t>
  </si>
  <si>
    <t>should be positve</t>
  </si>
  <si>
    <t>A negative flow indicates a flow from bus with lower index to bus with higher index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</si>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</sst>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quotePrefix="1"/>
    <xf numFmtId="1" fontId="0" fillId="0" borderId="0" xfId="0" applyNumberFormat="1"/>
    <xf numFmtId="164" fontId="0" fillId="0" borderId="0" xfId="0" applyNumberFormat="1"/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2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Border="1"/>
    <xf numFmtId="0" fontId="3" fillId="0" borderId="0" xfId="0" applyFont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0</xdr:row>
      <xdr:rowOff>0</xdr:rowOff>
    </xdr:from>
    <xdr:to>
      <xdr:col>20</xdr:col>
      <xdr:colOff>294997</xdr:colOff>
      <xdr:row>62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578292-0A6C-6425-00C2-C96245106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8775" y="0"/>
          <a:ext cx="711489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FA4D4-96EF-411F-9568-177C13F4F889}">
  <dimension ref="A1:G27"/>
  <sheetViews>
    <sheetView topLeftCell="I19" workbookViewId="0">
      <selection activeCell="A21" sqref="A21"/>
    </sheetView>
  </sheetViews>
  <sheetFormatPr defaultRowHeight="12.75" x14ac:dyDescent="0.2"/>
  <cols>
    <col min="6" max="6" width="10.140625" customWidth="1"/>
  </cols>
  <sheetData>
    <row r="1" spans="1:1" x14ac:dyDescent="0.2">
      <c r="A1" t="s">
        <v>0</v>
      </c>
    </row>
    <row r="21" spans="1:7" x14ac:dyDescent="0.2">
      <c r="A21" t="s">
        <v>18</v>
      </c>
      <c r="G21" s="4" t="s">
        <v>21</v>
      </c>
    </row>
    <row r="22" spans="1:7" x14ac:dyDescent="0.2">
      <c r="A22" t="s">
        <v>19</v>
      </c>
      <c r="G22" s="4" t="s">
        <v>20</v>
      </c>
    </row>
    <row r="24" spans="1:7" x14ac:dyDescent="0.2">
      <c r="A24" t="s">
        <v>22</v>
      </c>
    </row>
    <row r="27" spans="1:7" x14ac:dyDescent="0.2">
      <c r="A27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CD40-7FC0-47C6-AA2A-34706E0CB1A0}">
  <dimension ref="A1:E44"/>
  <sheetViews>
    <sheetView workbookViewId="0">
      <selection activeCell="E19" sqref="E19"/>
    </sheetView>
  </sheetViews>
  <sheetFormatPr defaultRowHeight="12.75" x14ac:dyDescent="0.2"/>
  <sheetData>
    <row r="1" spans="1:5" x14ac:dyDescent="0.2">
      <c r="A1" s="1" t="s">
        <v>1</v>
      </c>
      <c r="B1" s="1" t="s">
        <v>8</v>
      </c>
      <c r="C1" s="1" t="s">
        <v>9</v>
      </c>
      <c r="D1" s="1" t="s">
        <v>5</v>
      </c>
      <c r="E1" s="1" t="s">
        <v>10</v>
      </c>
    </row>
    <row r="2" spans="1:5" x14ac:dyDescent="0.2">
      <c r="A2" s="11">
        <v>0</v>
      </c>
      <c r="B2" s="12">
        <v>0</v>
      </c>
      <c r="C2" s="12">
        <v>1</v>
      </c>
      <c r="D2" s="12">
        <v>5</v>
      </c>
      <c r="E2" s="12">
        <v>9999</v>
      </c>
    </row>
    <row r="3" spans="1:5" x14ac:dyDescent="0.2">
      <c r="A3" s="11">
        <v>1</v>
      </c>
      <c r="B3" s="12">
        <v>1</v>
      </c>
      <c r="C3" s="12">
        <v>2</v>
      </c>
      <c r="D3" s="12">
        <v>5</v>
      </c>
      <c r="E3" s="12">
        <v>9999</v>
      </c>
    </row>
    <row r="4" spans="1:5" x14ac:dyDescent="0.2">
      <c r="A4" s="11">
        <v>2</v>
      </c>
      <c r="B4" s="12">
        <v>2</v>
      </c>
      <c r="C4" s="12">
        <v>3</v>
      </c>
      <c r="D4" s="12">
        <v>3</v>
      </c>
      <c r="E4" s="12">
        <v>9999</v>
      </c>
    </row>
    <row r="5" spans="1:5" x14ac:dyDescent="0.2">
      <c r="A5" s="11">
        <v>3</v>
      </c>
      <c r="B5" s="12">
        <v>0</v>
      </c>
      <c r="C5" s="12">
        <v>3</v>
      </c>
      <c r="D5" s="12">
        <v>8</v>
      </c>
      <c r="E5" s="12">
        <v>9999</v>
      </c>
    </row>
    <row r="6" spans="1:5" x14ac:dyDescent="0.2">
      <c r="A6" s="11">
        <v>4</v>
      </c>
      <c r="B6" s="12">
        <v>3</v>
      </c>
      <c r="C6" s="12">
        <v>4</v>
      </c>
      <c r="D6" s="12">
        <v>10</v>
      </c>
      <c r="E6" s="12">
        <v>9999</v>
      </c>
    </row>
    <row r="7" spans="1:5" x14ac:dyDescent="0.2">
      <c r="A7" s="11">
        <v>5</v>
      </c>
      <c r="B7" s="12">
        <v>4</v>
      </c>
      <c r="C7" s="12">
        <v>5</v>
      </c>
      <c r="D7" s="12">
        <v>7</v>
      </c>
      <c r="E7" s="12">
        <v>9999</v>
      </c>
    </row>
    <row r="8" spans="1:5" x14ac:dyDescent="0.2">
      <c r="A8" s="11">
        <v>6</v>
      </c>
      <c r="B8" s="12">
        <v>5</v>
      </c>
      <c r="C8" s="12">
        <v>6</v>
      </c>
      <c r="D8" s="12">
        <v>3</v>
      </c>
      <c r="E8" s="12">
        <v>9999</v>
      </c>
    </row>
    <row r="9" spans="1:5" x14ac:dyDescent="0.2">
      <c r="A9" s="11">
        <v>7</v>
      </c>
      <c r="B9" s="12">
        <v>6</v>
      </c>
      <c r="C9" s="12">
        <v>7</v>
      </c>
      <c r="D9" s="12">
        <v>4</v>
      </c>
      <c r="E9" s="12">
        <v>9999</v>
      </c>
    </row>
    <row r="10" spans="1:5" x14ac:dyDescent="0.2">
      <c r="A10" s="11">
        <v>8</v>
      </c>
      <c r="B10" s="12">
        <v>7</v>
      </c>
      <c r="C10" s="12">
        <v>8</v>
      </c>
      <c r="D10" s="12">
        <v>6</v>
      </c>
      <c r="E10" s="12">
        <v>9999</v>
      </c>
    </row>
    <row r="11" spans="1:5" x14ac:dyDescent="0.2">
      <c r="A11" s="11">
        <v>9</v>
      </c>
      <c r="B11" s="12">
        <v>7</v>
      </c>
      <c r="C11" s="12">
        <v>11</v>
      </c>
      <c r="D11" s="12">
        <v>6</v>
      </c>
      <c r="E11" s="12">
        <v>9999</v>
      </c>
    </row>
    <row r="12" spans="1:5" x14ac:dyDescent="0.2">
      <c r="A12" s="11">
        <v>10</v>
      </c>
      <c r="B12" s="12">
        <v>7</v>
      </c>
      <c r="C12" s="12">
        <v>9</v>
      </c>
      <c r="D12" s="12">
        <v>5</v>
      </c>
      <c r="E12" s="12">
        <v>9999</v>
      </c>
    </row>
    <row r="13" spans="1:5" x14ac:dyDescent="0.2">
      <c r="A13" s="11">
        <v>11</v>
      </c>
      <c r="B13" s="12">
        <v>9</v>
      </c>
      <c r="C13" s="12">
        <v>10</v>
      </c>
      <c r="D13" s="12">
        <v>1</v>
      </c>
      <c r="E13" s="12">
        <v>9999</v>
      </c>
    </row>
    <row r="14" spans="1:5" x14ac:dyDescent="0.2">
      <c r="A14" s="11">
        <v>12</v>
      </c>
      <c r="B14" s="12">
        <v>10</v>
      </c>
      <c r="C14" s="12">
        <v>11</v>
      </c>
      <c r="D14" s="12">
        <v>6</v>
      </c>
      <c r="E14" s="12">
        <v>9999</v>
      </c>
    </row>
    <row r="15" spans="1:5" x14ac:dyDescent="0.2">
      <c r="A15" s="11">
        <v>13</v>
      </c>
      <c r="B15" s="12">
        <v>2</v>
      </c>
      <c r="C15" s="12">
        <v>11</v>
      </c>
      <c r="D15" s="12">
        <v>4</v>
      </c>
      <c r="E15" s="12">
        <v>9999</v>
      </c>
    </row>
    <row r="16" spans="1:5" x14ac:dyDescent="0.2">
      <c r="A16" s="13">
        <v>14</v>
      </c>
      <c r="B16" s="14">
        <v>0</v>
      </c>
      <c r="C16" s="14">
        <v>12</v>
      </c>
      <c r="D16" s="14">
        <v>1</v>
      </c>
      <c r="E16" s="14">
        <v>9999</v>
      </c>
    </row>
    <row r="17" spans="1:5" x14ac:dyDescent="0.2">
      <c r="A17" s="13">
        <v>15</v>
      </c>
      <c r="B17" s="14">
        <v>12</v>
      </c>
      <c r="C17" s="14">
        <v>13</v>
      </c>
      <c r="D17" s="14">
        <v>1</v>
      </c>
      <c r="E17" s="14">
        <v>9999</v>
      </c>
    </row>
    <row r="18" spans="1:5" x14ac:dyDescent="0.2">
      <c r="A18" s="13">
        <v>16</v>
      </c>
      <c r="B18" s="14">
        <v>3</v>
      </c>
      <c r="C18" s="14">
        <v>12</v>
      </c>
      <c r="D18" s="14">
        <v>1</v>
      </c>
      <c r="E18" s="14">
        <v>0.6</v>
      </c>
    </row>
    <row r="19" spans="1:5" x14ac:dyDescent="0.2">
      <c r="A19" s="13">
        <v>17</v>
      </c>
      <c r="B19" s="14">
        <v>13</v>
      </c>
      <c r="C19" s="14">
        <v>14</v>
      </c>
      <c r="D19" s="14">
        <v>1</v>
      </c>
      <c r="E19" s="14">
        <v>9999</v>
      </c>
    </row>
    <row r="20" spans="1:5" x14ac:dyDescent="0.2">
      <c r="A20" s="13">
        <v>18</v>
      </c>
      <c r="B20" s="14">
        <v>14</v>
      </c>
      <c r="C20" s="14">
        <v>15</v>
      </c>
      <c r="D20" s="14">
        <v>1</v>
      </c>
      <c r="E20" s="14">
        <v>9999</v>
      </c>
    </row>
    <row r="21" spans="1:5" x14ac:dyDescent="0.2">
      <c r="A21" s="13">
        <v>19</v>
      </c>
      <c r="B21" s="14">
        <v>12</v>
      </c>
      <c r="C21" s="14">
        <v>15</v>
      </c>
      <c r="D21" s="14">
        <v>1</v>
      </c>
      <c r="E21" s="14">
        <v>9999</v>
      </c>
    </row>
    <row r="22" spans="1:5" x14ac:dyDescent="0.2">
      <c r="A22" s="13">
        <v>20</v>
      </c>
      <c r="B22" s="14">
        <v>16</v>
      </c>
      <c r="C22" s="14">
        <v>17</v>
      </c>
      <c r="D22" s="14">
        <v>1</v>
      </c>
      <c r="E22" s="14">
        <v>9999</v>
      </c>
    </row>
    <row r="23" spans="1:5" x14ac:dyDescent="0.2">
      <c r="A23" s="13">
        <v>21</v>
      </c>
      <c r="B23" s="14">
        <v>17</v>
      </c>
      <c r="C23" s="14">
        <v>18</v>
      </c>
      <c r="D23" s="14">
        <v>1</v>
      </c>
      <c r="E23" s="14">
        <v>9999</v>
      </c>
    </row>
    <row r="24" spans="1:5" x14ac:dyDescent="0.2">
      <c r="A24" s="13">
        <v>22</v>
      </c>
      <c r="B24" s="14">
        <v>18</v>
      </c>
      <c r="C24" s="14">
        <v>19</v>
      </c>
      <c r="D24" s="14">
        <v>1</v>
      </c>
      <c r="E24" s="14">
        <v>9999</v>
      </c>
    </row>
    <row r="25" spans="1:5" x14ac:dyDescent="0.2">
      <c r="A25" s="13">
        <v>23</v>
      </c>
      <c r="B25" s="14">
        <v>16</v>
      </c>
      <c r="C25" s="14">
        <v>19</v>
      </c>
      <c r="D25" s="14">
        <v>1</v>
      </c>
      <c r="E25" s="14">
        <v>9999</v>
      </c>
    </row>
    <row r="26" spans="1:5" x14ac:dyDescent="0.2">
      <c r="A26" s="13">
        <v>24</v>
      </c>
      <c r="B26" s="14">
        <v>5</v>
      </c>
      <c r="C26" s="14">
        <v>20</v>
      </c>
      <c r="D26" s="14">
        <v>1</v>
      </c>
      <c r="E26" s="14">
        <v>0.8</v>
      </c>
    </row>
    <row r="27" spans="1:5" x14ac:dyDescent="0.2">
      <c r="A27" s="13">
        <v>25</v>
      </c>
      <c r="B27" s="14">
        <v>5</v>
      </c>
      <c r="C27" s="14">
        <v>21</v>
      </c>
      <c r="D27" s="14">
        <v>1</v>
      </c>
      <c r="E27" s="14">
        <v>0.75</v>
      </c>
    </row>
    <row r="28" spans="1:5" x14ac:dyDescent="0.2">
      <c r="A28" s="13">
        <v>26</v>
      </c>
      <c r="B28" s="14">
        <v>21</v>
      </c>
      <c r="C28" s="14">
        <v>22</v>
      </c>
      <c r="D28" s="14">
        <v>1</v>
      </c>
      <c r="E28" s="14">
        <v>9999</v>
      </c>
    </row>
    <row r="29" spans="1:5" x14ac:dyDescent="0.2">
      <c r="A29" s="13">
        <v>27</v>
      </c>
      <c r="B29" s="14">
        <v>20</v>
      </c>
      <c r="C29" s="14">
        <v>21</v>
      </c>
      <c r="D29" s="14">
        <v>1</v>
      </c>
      <c r="E29" s="14">
        <v>9999</v>
      </c>
    </row>
    <row r="30" spans="1:5" x14ac:dyDescent="0.2">
      <c r="A30" s="13">
        <v>28</v>
      </c>
      <c r="B30" s="14">
        <v>20</v>
      </c>
      <c r="C30" s="14">
        <v>22</v>
      </c>
      <c r="D30" s="14">
        <v>1</v>
      </c>
      <c r="E30" s="14">
        <v>9999</v>
      </c>
    </row>
    <row r="31" spans="1:5" x14ac:dyDescent="0.2">
      <c r="A31" s="13">
        <v>29</v>
      </c>
      <c r="B31" s="14">
        <v>7</v>
      </c>
      <c r="C31" s="14">
        <v>23</v>
      </c>
      <c r="D31" s="14">
        <v>1</v>
      </c>
      <c r="E31" s="14">
        <v>1.3</v>
      </c>
    </row>
    <row r="32" spans="1:5" x14ac:dyDescent="0.2">
      <c r="A32" s="13">
        <v>30</v>
      </c>
      <c r="B32" s="14">
        <v>23</v>
      </c>
      <c r="C32" s="14">
        <v>24</v>
      </c>
      <c r="D32" s="14">
        <v>1</v>
      </c>
      <c r="E32" s="14">
        <v>1.1000000000000001</v>
      </c>
    </row>
    <row r="33" spans="1:5" x14ac:dyDescent="0.2">
      <c r="A33" s="13">
        <v>31</v>
      </c>
      <c r="B33" s="14">
        <v>24</v>
      </c>
      <c r="C33" s="14">
        <v>25</v>
      </c>
      <c r="D33" s="14">
        <v>1</v>
      </c>
      <c r="E33" s="14">
        <v>9999</v>
      </c>
    </row>
    <row r="34" spans="1:5" x14ac:dyDescent="0.2">
      <c r="A34" s="13">
        <v>32</v>
      </c>
      <c r="B34" s="14">
        <v>6</v>
      </c>
      <c r="C34" s="14">
        <v>25</v>
      </c>
      <c r="D34" s="14">
        <v>1</v>
      </c>
      <c r="E34" s="14">
        <v>9999</v>
      </c>
    </row>
    <row r="35" spans="1:5" x14ac:dyDescent="0.2">
      <c r="A35" s="13">
        <v>33</v>
      </c>
      <c r="B35" s="14">
        <v>11</v>
      </c>
      <c r="C35" s="14">
        <v>26</v>
      </c>
      <c r="D35" s="14">
        <v>1</v>
      </c>
      <c r="E35" s="14">
        <v>9999</v>
      </c>
    </row>
    <row r="36" spans="1:5" x14ac:dyDescent="0.2">
      <c r="A36" s="13">
        <v>34</v>
      </c>
      <c r="B36" s="14">
        <v>26</v>
      </c>
      <c r="C36" s="14">
        <v>27</v>
      </c>
      <c r="D36" s="14">
        <v>1</v>
      </c>
      <c r="E36" s="14">
        <v>9999</v>
      </c>
    </row>
    <row r="37" spans="1:5" x14ac:dyDescent="0.2">
      <c r="A37" s="13">
        <v>35</v>
      </c>
      <c r="B37" s="14">
        <v>7</v>
      </c>
      <c r="C37" s="14">
        <v>27</v>
      </c>
      <c r="D37" s="14">
        <v>1</v>
      </c>
      <c r="E37" s="14">
        <v>9999</v>
      </c>
    </row>
    <row r="38" spans="1:5" x14ac:dyDescent="0.2">
      <c r="A38" s="13">
        <v>36</v>
      </c>
      <c r="B38" s="14">
        <v>27</v>
      </c>
      <c r="C38" s="14">
        <v>28</v>
      </c>
      <c r="D38" s="14">
        <v>1</v>
      </c>
      <c r="E38" s="14">
        <v>9999</v>
      </c>
    </row>
    <row r="39" spans="1:5" x14ac:dyDescent="0.2">
      <c r="A39" s="13">
        <v>37</v>
      </c>
      <c r="B39" s="14">
        <v>9</v>
      </c>
      <c r="C39" s="14">
        <v>28</v>
      </c>
      <c r="D39" s="14">
        <v>1</v>
      </c>
      <c r="E39" s="14">
        <v>9999</v>
      </c>
    </row>
    <row r="40" spans="1:5" x14ac:dyDescent="0.2">
      <c r="A40" s="13">
        <v>38</v>
      </c>
      <c r="B40" s="14">
        <v>10</v>
      </c>
      <c r="C40" s="14">
        <v>28</v>
      </c>
      <c r="D40" s="14">
        <v>1</v>
      </c>
      <c r="E40" s="14">
        <v>9999</v>
      </c>
    </row>
    <row r="41" spans="1:5" x14ac:dyDescent="0.2">
      <c r="A41" s="13">
        <v>39</v>
      </c>
      <c r="B41" s="14">
        <v>26</v>
      </c>
      <c r="C41" s="14">
        <v>28</v>
      </c>
      <c r="D41" s="14">
        <v>1</v>
      </c>
      <c r="E41" s="14">
        <v>9999</v>
      </c>
    </row>
    <row r="42" spans="1:5" x14ac:dyDescent="0.2">
      <c r="A42" s="13">
        <v>40</v>
      </c>
      <c r="B42" s="14">
        <v>1</v>
      </c>
      <c r="C42" s="14">
        <v>15</v>
      </c>
      <c r="D42" s="14">
        <v>1</v>
      </c>
      <c r="E42" s="14">
        <v>9999</v>
      </c>
    </row>
    <row r="43" spans="1:5" x14ac:dyDescent="0.2">
      <c r="A43" s="13">
        <v>41</v>
      </c>
      <c r="B43" s="14">
        <v>2</v>
      </c>
      <c r="C43" s="14">
        <v>16</v>
      </c>
      <c r="D43" s="14">
        <v>1</v>
      </c>
      <c r="E43" s="14">
        <v>9999</v>
      </c>
    </row>
    <row r="44" spans="1:5" x14ac:dyDescent="0.2">
      <c r="A44" s="13">
        <v>42</v>
      </c>
      <c r="B44" s="14">
        <v>4</v>
      </c>
      <c r="C44" s="14">
        <v>18</v>
      </c>
      <c r="D44" s="14">
        <v>1</v>
      </c>
      <c r="E44" s="14">
        <v>0.27500000000000002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9800-6293-4D04-974E-A2660D60FC26}">
  <dimension ref="A1:Z23"/>
  <sheetViews>
    <sheetView workbookViewId="0">
      <selection activeCell="B19" sqref="B19"/>
    </sheetView>
  </sheetViews>
  <sheetFormatPr defaultRowHeight="12.75" x14ac:dyDescent="0.2"/>
  <cols>
    <col min="1" max="1" width="5" bestFit="1" customWidth="1"/>
    <col min="2" max="2" width="5.5703125" bestFit="1" customWidth="1"/>
    <col min="3" max="26" width="6.28515625" bestFit="1" customWidth="1"/>
  </cols>
  <sheetData>
    <row r="1" spans="1:26" x14ac:dyDescent="0.2">
      <c r="A1" s="1" t="s">
        <v>3</v>
      </c>
      <c r="B1" s="1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>
        <v>0</v>
      </c>
      <c r="B2" s="1">
        <v>0</v>
      </c>
      <c r="C2">
        <v>1.2</v>
      </c>
      <c r="D2">
        <v>1.2</v>
      </c>
      <c r="E2">
        <v>1.2</v>
      </c>
      <c r="F2">
        <v>1.2</v>
      </c>
      <c r="G2">
        <v>1.2</v>
      </c>
      <c r="H2">
        <v>1.2</v>
      </c>
      <c r="I2">
        <v>1.2</v>
      </c>
      <c r="J2">
        <v>1.2</v>
      </c>
    </row>
    <row r="3" spans="1:26" x14ac:dyDescent="0.2">
      <c r="A3" s="1">
        <v>1</v>
      </c>
      <c r="B3" s="1">
        <v>16</v>
      </c>
      <c r="C3">
        <v>0.2</v>
      </c>
      <c r="D3">
        <v>0.2</v>
      </c>
      <c r="E3">
        <v>0.2</v>
      </c>
      <c r="F3">
        <v>0.2</v>
      </c>
      <c r="G3">
        <v>0.2</v>
      </c>
      <c r="H3">
        <v>0.2</v>
      </c>
      <c r="I3">
        <v>0.2</v>
      </c>
      <c r="J3">
        <v>0.2</v>
      </c>
    </row>
    <row r="4" spans="1:26" x14ac:dyDescent="0.2">
      <c r="A4" s="1">
        <v>2</v>
      </c>
      <c r="B4">
        <v>17</v>
      </c>
      <c r="C4">
        <v>0.2</v>
      </c>
      <c r="D4">
        <v>0.2</v>
      </c>
      <c r="E4">
        <v>0.2</v>
      </c>
      <c r="F4">
        <v>0.2</v>
      </c>
      <c r="G4">
        <v>0.2</v>
      </c>
      <c r="H4">
        <v>0.2</v>
      </c>
      <c r="I4">
        <v>0.2</v>
      </c>
      <c r="J4">
        <v>0.2</v>
      </c>
    </row>
    <row r="5" spans="1:26" x14ac:dyDescent="0.2">
      <c r="A5" s="1">
        <v>3</v>
      </c>
      <c r="B5" s="1">
        <v>18</v>
      </c>
      <c r="C5">
        <v>0.2</v>
      </c>
      <c r="D5">
        <v>0.2</v>
      </c>
      <c r="E5">
        <v>0.2</v>
      </c>
      <c r="F5">
        <v>0.2</v>
      </c>
      <c r="G5">
        <v>0.2</v>
      </c>
      <c r="H5">
        <v>0.2</v>
      </c>
      <c r="I5">
        <v>0.2</v>
      </c>
      <c r="J5">
        <v>0.2</v>
      </c>
    </row>
    <row r="6" spans="1:26" x14ac:dyDescent="0.2">
      <c r="A6" s="1">
        <v>4</v>
      </c>
      <c r="B6" s="1">
        <v>19</v>
      </c>
      <c r="C6">
        <v>0.2</v>
      </c>
      <c r="D6">
        <v>0.2</v>
      </c>
      <c r="E6">
        <v>0.2</v>
      </c>
      <c r="F6">
        <v>0.2</v>
      </c>
      <c r="G6">
        <v>0.2</v>
      </c>
      <c r="H6">
        <v>0.2</v>
      </c>
      <c r="I6">
        <v>0.2</v>
      </c>
      <c r="J6">
        <v>0.2</v>
      </c>
    </row>
    <row r="7" spans="1:26" x14ac:dyDescent="0.2">
      <c r="A7" s="1">
        <v>5</v>
      </c>
      <c r="B7" s="1">
        <v>2</v>
      </c>
      <c r="C7">
        <v>0.4</v>
      </c>
      <c r="D7">
        <v>0.4</v>
      </c>
      <c r="E7">
        <v>0.4</v>
      </c>
      <c r="F7">
        <v>0.4</v>
      </c>
      <c r="G7">
        <v>0.4</v>
      </c>
      <c r="H7">
        <v>0.4</v>
      </c>
      <c r="I7">
        <v>0.4</v>
      </c>
      <c r="J7">
        <v>0.4</v>
      </c>
    </row>
    <row r="8" spans="1:26" x14ac:dyDescent="0.2">
      <c r="A8" s="1">
        <v>6</v>
      </c>
      <c r="B8" s="1">
        <v>20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26" x14ac:dyDescent="0.2">
      <c r="A9" s="1">
        <v>7</v>
      </c>
      <c r="B9" s="1">
        <v>21</v>
      </c>
      <c r="C9">
        <v>0.35</v>
      </c>
      <c r="D9">
        <v>0.35</v>
      </c>
      <c r="E9">
        <v>0.35</v>
      </c>
      <c r="F9">
        <v>0.35</v>
      </c>
      <c r="G9">
        <v>0.35</v>
      </c>
      <c r="H9">
        <v>0.35</v>
      </c>
      <c r="I9">
        <v>0.35</v>
      </c>
      <c r="J9">
        <v>0.35</v>
      </c>
    </row>
    <row r="10" spans="1:26" x14ac:dyDescent="0.2">
      <c r="A10" s="1">
        <v>8</v>
      </c>
      <c r="B10" s="1">
        <v>22</v>
      </c>
      <c r="C10">
        <v>0.35</v>
      </c>
      <c r="D10">
        <v>0.35</v>
      </c>
      <c r="E10">
        <v>0.35</v>
      </c>
      <c r="F10">
        <v>0.35</v>
      </c>
      <c r="G10">
        <v>0.35</v>
      </c>
      <c r="H10">
        <v>0.35</v>
      </c>
      <c r="I10">
        <v>0.35</v>
      </c>
      <c r="J10">
        <v>0.35</v>
      </c>
    </row>
    <row r="11" spans="1:26" x14ac:dyDescent="0.2">
      <c r="A11" s="1">
        <v>9</v>
      </c>
      <c r="B11" s="1">
        <v>6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0.3</v>
      </c>
      <c r="J11">
        <v>0.3</v>
      </c>
    </row>
    <row r="12" spans="1:26" x14ac:dyDescent="0.2">
      <c r="A12" s="1">
        <v>10</v>
      </c>
      <c r="B12" s="1">
        <v>23</v>
      </c>
      <c r="C12">
        <v>0.3</v>
      </c>
      <c r="D12">
        <v>0.3</v>
      </c>
      <c r="E12">
        <v>0.3</v>
      </c>
      <c r="F12">
        <v>0.3</v>
      </c>
      <c r="G12">
        <v>0.3</v>
      </c>
      <c r="H12">
        <v>0.3</v>
      </c>
      <c r="I12">
        <v>0.3</v>
      </c>
      <c r="J12">
        <v>0.3</v>
      </c>
    </row>
    <row r="13" spans="1:26" x14ac:dyDescent="0.2">
      <c r="A13" s="1">
        <v>11</v>
      </c>
      <c r="B13" s="1">
        <v>24</v>
      </c>
      <c r="C13">
        <v>0.3</v>
      </c>
      <c r="D13">
        <v>0.3</v>
      </c>
      <c r="E13">
        <v>0.3</v>
      </c>
      <c r="F13">
        <v>0.3</v>
      </c>
      <c r="G13">
        <v>0.3</v>
      </c>
      <c r="H13">
        <v>0.3</v>
      </c>
      <c r="I13">
        <v>0.3</v>
      </c>
      <c r="J13">
        <v>0.3</v>
      </c>
    </row>
    <row r="14" spans="1:26" x14ac:dyDescent="0.2">
      <c r="A14" s="1">
        <v>12</v>
      </c>
      <c r="B14" s="1">
        <v>25</v>
      </c>
      <c r="C14">
        <v>0.3</v>
      </c>
      <c r="D14">
        <v>0.3</v>
      </c>
      <c r="E14">
        <v>0.3</v>
      </c>
      <c r="F14">
        <v>0.3</v>
      </c>
      <c r="G14">
        <v>0.3</v>
      </c>
      <c r="H14">
        <v>0.3</v>
      </c>
      <c r="I14">
        <v>0.3</v>
      </c>
      <c r="J14">
        <v>0.3</v>
      </c>
    </row>
    <row r="15" spans="1:26" x14ac:dyDescent="0.2">
      <c r="A15" s="1">
        <v>13</v>
      </c>
      <c r="B15" s="1">
        <v>9</v>
      </c>
      <c r="C15">
        <v>0.5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</row>
    <row r="16" spans="1:26" x14ac:dyDescent="0.2">
      <c r="A16" s="1">
        <v>14</v>
      </c>
      <c r="B16" s="1">
        <v>26</v>
      </c>
      <c r="C16">
        <v>0.5</v>
      </c>
      <c r="D16">
        <v>0.5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</row>
    <row r="17" spans="1:10" x14ac:dyDescent="0.2">
      <c r="A17" s="1">
        <v>15</v>
      </c>
      <c r="B17" s="1">
        <v>27</v>
      </c>
      <c r="C17">
        <v>0.5</v>
      </c>
      <c r="D17">
        <v>0.5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</row>
    <row r="18" spans="1:10" x14ac:dyDescent="0.2">
      <c r="A18" s="1">
        <v>16</v>
      </c>
      <c r="B18" s="1">
        <v>28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  <c r="J18">
        <v>0.5</v>
      </c>
    </row>
    <row r="19" spans="1:10" x14ac:dyDescent="0.2">
      <c r="A19" s="1">
        <v>17</v>
      </c>
      <c r="B19" s="1">
        <v>10</v>
      </c>
      <c r="C19">
        <v>0.8</v>
      </c>
      <c r="D19">
        <v>0.8</v>
      </c>
      <c r="E19">
        <v>0.8</v>
      </c>
      <c r="F19">
        <v>0.8</v>
      </c>
      <c r="G19">
        <v>0.8</v>
      </c>
      <c r="H19">
        <v>0.8</v>
      </c>
      <c r="I19">
        <v>0.8</v>
      </c>
      <c r="J19">
        <v>0.8</v>
      </c>
    </row>
    <row r="20" spans="1:10" x14ac:dyDescent="0.2">
      <c r="A20" s="1">
        <v>18</v>
      </c>
      <c r="B20" s="1">
        <v>12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</row>
    <row r="21" spans="1:10" x14ac:dyDescent="0.2">
      <c r="A21" s="1">
        <v>19</v>
      </c>
      <c r="B21" s="1">
        <v>13</v>
      </c>
      <c r="C21">
        <v>0.4</v>
      </c>
      <c r="D21">
        <v>0.4</v>
      </c>
      <c r="E21">
        <v>0.4</v>
      </c>
      <c r="F21">
        <v>0.4</v>
      </c>
      <c r="G21">
        <v>0.4</v>
      </c>
      <c r="H21">
        <v>0.4</v>
      </c>
      <c r="I21">
        <v>0.4</v>
      </c>
      <c r="J21">
        <v>0.4</v>
      </c>
    </row>
    <row r="22" spans="1:10" x14ac:dyDescent="0.2">
      <c r="A22" s="1">
        <v>20</v>
      </c>
      <c r="B22" s="1">
        <v>14</v>
      </c>
      <c r="C22">
        <v>0.4</v>
      </c>
      <c r="D22">
        <v>0.4</v>
      </c>
      <c r="E22">
        <v>0.4</v>
      </c>
      <c r="F22">
        <v>0.4</v>
      </c>
      <c r="G22">
        <v>0.4</v>
      </c>
      <c r="H22">
        <v>0.4</v>
      </c>
      <c r="I22">
        <v>0.4</v>
      </c>
      <c r="J22">
        <v>0.4</v>
      </c>
    </row>
    <row r="23" spans="1:10" x14ac:dyDescent="0.2">
      <c r="A23" s="1">
        <v>21</v>
      </c>
      <c r="B23" s="1">
        <v>15</v>
      </c>
      <c r="C23">
        <v>0.4</v>
      </c>
      <c r="D23">
        <v>0.4</v>
      </c>
      <c r="E23">
        <v>0.4</v>
      </c>
      <c r="F23">
        <v>0.4</v>
      </c>
      <c r="G23">
        <v>0.4</v>
      </c>
      <c r="H23">
        <v>0.4</v>
      </c>
      <c r="I23">
        <v>0.4</v>
      </c>
      <c r="J23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635E-F3CD-42BC-8B1B-E03EDBB3871B}">
  <dimension ref="A1:AJ16"/>
  <sheetViews>
    <sheetView workbookViewId="0">
      <selection activeCell="B21" sqref="B21:C21"/>
    </sheetView>
  </sheetViews>
  <sheetFormatPr defaultColWidth="3.28515625" defaultRowHeight="12.75" x14ac:dyDescent="0.2"/>
  <cols>
    <col min="1" max="1" width="3.42578125" bestFit="1" customWidth="1"/>
    <col min="2" max="2" width="8" bestFit="1" customWidth="1"/>
    <col min="3" max="3" width="8.5703125" bestFit="1" customWidth="1"/>
    <col min="4" max="5" width="5.7109375" bestFit="1" customWidth="1"/>
    <col min="6" max="6" width="8" bestFit="1" customWidth="1"/>
    <col min="7" max="26" width="5.7109375" bestFit="1" customWidth="1"/>
    <col min="35" max="50" width="6.5703125" customWidth="1"/>
  </cols>
  <sheetData>
    <row r="1" spans="1:36" ht="15" x14ac:dyDescent="0.2">
      <c r="A1" s="1" t="s">
        <v>6</v>
      </c>
      <c r="B1" s="2" t="s">
        <v>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J1" s="7"/>
    </row>
    <row r="2" spans="1:36" ht="15" x14ac:dyDescent="0.2">
      <c r="A2" s="1">
        <v>0</v>
      </c>
      <c r="B2" s="2">
        <v>0</v>
      </c>
      <c r="C2">
        <v>-0.8</v>
      </c>
      <c r="D2">
        <v>-1.068568270298822</v>
      </c>
      <c r="E2">
        <v>-1.068568270298822</v>
      </c>
      <c r="F2">
        <v>-1.068568270298822</v>
      </c>
      <c r="G2">
        <v>-1.068568270298822</v>
      </c>
      <c r="H2">
        <v>-1.068568270298822</v>
      </c>
      <c r="I2">
        <v>-2</v>
      </c>
      <c r="J2">
        <v>-1.068568270298822</v>
      </c>
      <c r="AJ2" s="7"/>
    </row>
    <row r="3" spans="1:36" ht="15" x14ac:dyDescent="0.2">
      <c r="A3" s="1">
        <v>1</v>
      </c>
      <c r="B3" s="1">
        <v>8</v>
      </c>
      <c r="C3">
        <v>-1.0107461083881799</v>
      </c>
      <c r="D3">
        <v>-0.8</v>
      </c>
      <c r="E3">
        <v>-1.0107461083881799</v>
      </c>
      <c r="F3">
        <v>-1.0107461083881799</v>
      </c>
      <c r="G3">
        <v>-1.0107461083881799</v>
      </c>
      <c r="H3">
        <v>-1.0107461083881799</v>
      </c>
      <c r="I3">
        <v>-1.0107461083881799</v>
      </c>
      <c r="J3">
        <v>-2</v>
      </c>
      <c r="AJ3" s="7"/>
    </row>
    <row r="4" spans="1:36" ht="15" x14ac:dyDescent="0.2">
      <c r="A4" s="1">
        <v>2</v>
      </c>
      <c r="B4" s="1">
        <v>10</v>
      </c>
      <c r="C4">
        <v>-3.1816795</v>
      </c>
      <c r="D4">
        <v>-3.1816795</v>
      </c>
      <c r="E4">
        <v>-3.1816795</v>
      </c>
      <c r="F4">
        <v>-3.1816795</v>
      </c>
      <c r="G4">
        <v>-2</v>
      </c>
      <c r="H4">
        <v>-4</v>
      </c>
      <c r="I4">
        <v>-3.1816795</v>
      </c>
      <c r="J4">
        <v>-3.1816795</v>
      </c>
      <c r="AJ4" s="7"/>
    </row>
    <row r="5" spans="1:36" x14ac:dyDescent="0.2">
      <c r="A5" s="1">
        <v>3</v>
      </c>
      <c r="B5">
        <v>11</v>
      </c>
      <c r="C5">
        <v>-0.8012904033887005</v>
      </c>
      <c r="D5">
        <v>-0.8012904033887005</v>
      </c>
      <c r="E5">
        <v>-0.8012904033887005</v>
      </c>
      <c r="F5">
        <v>-0.5</v>
      </c>
      <c r="G5">
        <v>-0.8012904033887005</v>
      </c>
      <c r="H5">
        <v>-0.8012904033887005</v>
      </c>
      <c r="I5">
        <v>-1</v>
      </c>
      <c r="J5">
        <v>-0.8012904033887005</v>
      </c>
    </row>
    <row r="6" spans="1:36" x14ac:dyDescent="0.2">
      <c r="A6" s="1">
        <v>4</v>
      </c>
      <c r="B6">
        <v>12</v>
      </c>
      <c r="C6">
        <v>-0.21</v>
      </c>
      <c r="D6">
        <v>-0.21</v>
      </c>
      <c r="E6">
        <v>-0.38500000000000001</v>
      </c>
      <c r="F6">
        <v>-0.35</v>
      </c>
      <c r="G6">
        <v>-0.42</v>
      </c>
      <c r="H6">
        <v>-0.52499999999999991</v>
      </c>
      <c r="I6">
        <v>-0.42</v>
      </c>
      <c r="J6">
        <v>-0.27999999999999997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36" x14ac:dyDescent="0.2">
      <c r="A7" s="1">
        <v>5</v>
      </c>
      <c r="B7">
        <v>13</v>
      </c>
      <c r="C7">
        <v>-0.09</v>
      </c>
      <c r="D7">
        <v>-0.09</v>
      </c>
      <c r="E7">
        <v>-0.16500000000000001</v>
      </c>
      <c r="F7">
        <v>-0.15</v>
      </c>
      <c r="G7">
        <v>-0.18</v>
      </c>
      <c r="H7">
        <v>-0.22499999999999998</v>
      </c>
      <c r="I7">
        <v>-0.18</v>
      </c>
      <c r="J7">
        <v>-0.12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36" x14ac:dyDescent="0.2">
      <c r="A8" s="1">
        <v>6</v>
      </c>
      <c r="B8">
        <v>15</v>
      </c>
      <c r="C8">
        <v>-4.2000000000000003E-2</v>
      </c>
      <c r="D8">
        <v>-4.2000000000000003E-2</v>
      </c>
      <c r="E8">
        <v>-7.7000000000000013E-2</v>
      </c>
      <c r="F8">
        <v>-7.0000000000000007E-2</v>
      </c>
      <c r="G8">
        <v>-8.4000000000000005E-2</v>
      </c>
      <c r="H8">
        <v>-0.10500000000000001</v>
      </c>
      <c r="I8">
        <v>-8.4000000000000005E-2</v>
      </c>
      <c r="J8">
        <v>-5.6000000000000008E-2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36" x14ac:dyDescent="0.2">
      <c r="A9" s="1">
        <v>7</v>
      </c>
      <c r="B9">
        <v>16</v>
      </c>
      <c r="C9">
        <v>-1.7999999999999999E-2</v>
      </c>
      <c r="D9">
        <v>-1.7999999999999999E-2</v>
      </c>
      <c r="E9">
        <v>-3.3000000000000002E-2</v>
      </c>
      <c r="F9">
        <v>-0.03</v>
      </c>
      <c r="G9">
        <v>-3.5999999999999997E-2</v>
      </c>
      <c r="H9">
        <v>-4.4999999999999998E-2</v>
      </c>
      <c r="I9">
        <v>-3.5999999999999997E-2</v>
      </c>
      <c r="J9">
        <v>-2.4E-2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36" x14ac:dyDescent="0.2">
      <c r="A10" s="1">
        <v>8</v>
      </c>
      <c r="B10">
        <v>17</v>
      </c>
      <c r="C10">
        <v>-3.5999999999999997E-2</v>
      </c>
      <c r="D10">
        <v>-3.5999999999999997E-2</v>
      </c>
      <c r="E10">
        <v>-6.6000000000000003E-2</v>
      </c>
      <c r="F10">
        <v>-0.06</v>
      </c>
      <c r="G10">
        <v>-7.1999999999999995E-2</v>
      </c>
      <c r="H10">
        <v>-0.09</v>
      </c>
      <c r="I10">
        <v>-7.1999999999999995E-2</v>
      </c>
      <c r="J10">
        <v>-4.8000000000000001E-2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36" x14ac:dyDescent="0.2">
      <c r="A11" s="1">
        <v>9</v>
      </c>
      <c r="B11">
        <v>18</v>
      </c>
      <c r="C11">
        <v>-1.6199999999999999E-2</v>
      </c>
      <c r="D11">
        <v>-1.6199999999999999E-2</v>
      </c>
      <c r="E11">
        <v>-2.9700000000000001E-2</v>
      </c>
      <c r="F11">
        <v>-2.7E-2</v>
      </c>
      <c r="G11">
        <v>-3.2399999999999998E-2</v>
      </c>
      <c r="H11">
        <v>-4.0500000000000001E-2</v>
      </c>
      <c r="I11">
        <v>-3.2399999999999998E-2</v>
      </c>
      <c r="J11">
        <v>-2.1600000000000001E-2</v>
      </c>
    </row>
    <row r="12" spans="1:36" x14ac:dyDescent="0.2">
      <c r="A12" s="1">
        <v>10</v>
      </c>
      <c r="B12">
        <v>21</v>
      </c>
      <c r="C12">
        <v>-5.1000000000000004E-3</v>
      </c>
      <c r="D12">
        <v>-5.1000000000000004E-3</v>
      </c>
      <c r="E12">
        <v>-9.3500000000000007E-3</v>
      </c>
      <c r="F12">
        <v>-8.5000000000000006E-3</v>
      </c>
      <c r="G12">
        <v>-1.0200000000000001E-2</v>
      </c>
      <c r="H12">
        <v>-1.2750000000000001E-2</v>
      </c>
      <c r="I12">
        <v>-1.0200000000000001E-2</v>
      </c>
      <c r="J12">
        <v>-6.8000000000000005E-3</v>
      </c>
    </row>
    <row r="13" spans="1:36" x14ac:dyDescent="0.2">
      <c r="A13" s="1">
        <v>11</v>
      </c>
      <c r="B13">
        <v>22</v>
      </c>
      <c r="C13">
        <v>-5.1000000000000004E-3</v>
      </c>
      <c r="D13">
        <v>-5.1000000000000004E-3</v>
      </c>
      <c r="E13">
        <v>-9.3500000000000007E-3</v>
      </c>
      <c r="F13">
        <v>-8.5000000000000006E-3</v>
      </c>
      <c r="G13">
        <v>-1.0200000000000001E-2</v>
      </c>
      <c r="H13">
        <v>-1.2750000000000001E-2</v>
      </c>
      <c r="I13">
        <v>-1.0200000000000001E-2</v>
      </c>
      <c r="J13">
        <v>-6.8000000000000005E-3</v>
      </c>
    </row>
    <row r="14" spans="1:36" x14ac:dyDescent="0.2">
      <c r="A14" s="1">
        <v>12</v>
      </c>
      <c r="B14">
        <v>23</v>
      </c>
      <c r="C14">
        <v>-2.39999976E-2</v>
      </c>
      <c r="D14">
        <v>-2.39999976E-2</v>
      </c>
      <c r="E14">
        <v>-4.3999995600000001E-2</v>
      </c>
      <c r="F14">
        <v>-3.9999995999999996E-2</v>
      </c>
      <c r="G14">
        <v>-4.7999995199999999E-2</v>
      </c>
      <c r="H14">
        <v>-5.9999994000000001E-2</v>
      </c>
      <c r="I14">
        <v>-4.7999995199999999E-2</v>
      </c>
      <c r="J14">
        <v>-3.19999968E-2</v>
      </c>
    </row>
    <row r="15" spans="1:36" x14ac:dyDescent="0.2">
      <c r="A15" s="1">
        <v>13</v>
      </c>
      <c r="B15">
        <v>24</v>
      </c>
      <c r="C15">
        <v>-2.39999976E-2</v>
      </c>
      <c r="D15">
        <v>-2.39999976E-2</v>
      </c>
      <c r="E15">
        <v>-4.3999995600000001E-2</v>
      </c>
      <c r="F15">
        <v>-3.9999995999999996E-2</v>
      </c>
      <c r="G15">
        <v>-4.7999995199999999E-2</v>
      </c>
      <c r="H15">
        <v>-5.9999994000000001E-2</v>
      </c>
      <c r="I15">
        <v>-4.7999995199999999E-2</v>
      </c>
      <c r="J15">
        <v>-3.19999968E-2</v>
      </c>
    </row>
    <row r="16" spans="1:36" x14ac:dyDescent="0.2">
      <c r="A16" s="1">
        <v>14</v>
      </c>
      <c r="B16">
        <v>25</v>
      </c>
      <c r="C16">
        <v>-2.39999976E-2</v>
      </c>
      <c r="D16">
        <v>-2.39999976E-2</v>
      </c>
      <c r="E16">
        <v>-4.3999995600000001E-2</v>
      </c>
      <c r="F16">
        <v>-3.9999995999999996E-2</v>
      </c>
      <c r="G16">
        <v>-4.7999995199999999E-2</v>
      </c>
      <c r="H16">
        <v>-5.9999994000000001E-2</v>
      </c>
      <c r="I16">
        <v>-4.7999995199999999E-2</v>
      </c>
      <c r="J16">
        <v>-3.19999968E-2</v>
      </c>
    </row>
  </sheetData>
  <sortState xmlns:xlrd2="http://schemas.microsoft.com/office/spreadsheetml/2017/richdata2" ref="C2:L2">
    <sortCondition ref="C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74D64-A296-4AB8-B318-6B84CFC81D10}">
  <dimension ref="A1:Z10"/>
  <sheetViews>
    <sheetView tabSelected="1" workbookViewId="0">
      <selection activeCell="K8" sqref="K8"/>
    </sheetView>
  </sheetViews>
  <sheetFormatPr defaultRowHeight="12.75" x14ac:dyDescent="0.2"/>
  <cols>
    <col min="1" max="1" width="4.5703125" bestFit="1" customWidth="1"/>
    <col min="2" max="2" width="5.140625" bestFit="1" customWidth="1"/>
    <col min="3" max="3" width="5.7109375" bestFit="1" customWidth="1"/>
    <col min="4" max="4" width="6" bestFit="1" customWidth="1"/>
    <col min="5" max="10" width="4.42578125" bestFit="1" customWidth="1"/>
    <col min="12" max="26" width="4.42578125" bestFit="1" customWidth="1"/>
  </cols>
  <sheetData>
    <row r="1" spans="1:26" x14ac:dyDescent="0.2">
      <c r="A1" s="1" t="s">
        <v>4</v>
      </c>
      <c r="B1" s="1" t="s">
        <v>2</v>
      </c>
      <c r="C1" s="1" t="s">
        <v>7</v>
      </c>
      <c r="D1" s="1" t="s">
        <v>16</v>
      </c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">
      <c r="A2" s="7">
        <v>0</v>
      </c>
      <c r="B2" s="7">
        <v>0</v>
      </c>
      <c r="C2">
        <v>-3.1</v>
      </c>
      <c r="D2">
        <v>60</v>
      </c>
    </row>
    <row r="3" spans="1:26" ht="15" x14ac:dyDescent="0.2">
      <c r="A3" s="7">
        <v>1</v>
      </c>
      <c r="B3" s="7">
        <v>9</v>
      </c>
      <c r="C3">
        <v>-1.77</v>
      </c>
      <c r="D3">
        <v>60</v>
      </c>
    </row>
    <row r="4" spans="1:26" ht="15" x14ac:dyDescent="0.2">
      <c r="A4" s="7">
        <v>2</v>
      </c>
      <c r="B4" s="7">
        <v>10</v>
      </c>
      <c r="C4">
        <v>-1.61</v>
      </c>
      <c r="D4">
        <v>80</v>
      </c>
    </row>
    <row r="5" spans="1:26" ht="15" x14ac:dyDescent="0.2">
      <c r="A5" s="7">
        <v>3</v>
      </c>
      <c r="B5" s="7">
        <v>5</v>
      </c>
      <c r="C5">
        <v>-1.304</v>
      </c>
      <c r="D5" s="8">
        <v>85</v>
      </c>
    </row>
    <row r="6" spans="1:26" ht="15" x14ac:dyDescent="0.2">
      <c r="A6" s="7">
        <v>4</v>
      </c>
      <c r="B6" s="7">
        <v>7</v>
      </c>
      <c r="C6">
        <v>-0.6</v>
      </c>
      <c r="D6" s="8">
        <v>88</v>
      </c>
    </row>
    <row r="7" spans="1:26" ht="15" x14ac:dyDescent="0.2">
      <c r="A7" s="7">
        <v>5</v>
      </c>
      <c r="B7" s="7">
        <v>8</v>
      </c>
      <c r="C7">
        <v>-0.5</v>
      </c>
      <c r="D7" s="8">
        <v>90</v>
      </c>
    </row>
    <row r="8" spans="1:26" ht="15" x14ac:dyDescent="0.2">
      <c r="A8" s="7">
        <v>6</v>
      </c>
      <c r="B8" s="7">
        <v>2</v>
      </c>
      <c r="C8">
        <v>-0.8</v>
      </c>
      <c r="D8" s="8">
        <v>100</v>
      </c>
    </row>
    <row r="9" spans="1:26" ht="15" x14ac:dyDescent="0.2">
      <c r="A9" s="7">
        <v>7</v>
      </c>
      <c r="B9" s="7">
        <v>11</v>
      </c>
      <c r="C9" s="7">
        <v>-0.3</v>
      </c>
      <c r="D9" s="7">
        <v>105</v>
      </c>
    </row>
    <row r="10" spans="1:26" ht="15" x14ac:dyDescent="0.2">
      <c r="A10" s="8">
        <v>8</v>
      </c>
      <c r="B10" s="8">
        <v>0</v>
      </c>
      <c r="C10" s="15">
        <v>-10</v>
      </c>
      <c r="D10" s="8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4F85-5F13-4E40-BB24-6694A7B82B38}">
  <dimension ref="B1:H1"/>
  <sheetViews>
    <sheetView workbookViewId="0">
      <selection activeCell="E31" sqref="E31"/>
    </sheetView>
  </sheetViews>
  <sheetFormatPr defaultRowHeight="12.75" x14ac:dyDescent="0.2"/>
  <sheetData>
    <row r="1" spans="2:8" x14ac:dyDescent="0.2"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14</v>
      </c>
      <c r="H1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15C1-4CB9-4DD7-B6E4-10F8FAF3EAA1}">
  <dimension ref="A1:H3"/>
  <sheetViews>
    <sheetView workbookViewId="0">
      <selection activeCell="D13" sqref="D13"/>
    </sheetView>
  </sheetViews>
  <sheetFormatPr defaultColWidth="8.7109375" defaultRowHeight="12.75" x14ac:dyDescent="0.2"/>
  <cols>
    <col min="1" max="1" width="1.85546875" style="3" bestFit="1" customWidth="1"/>
    <col min="2" max="2" width="3.5703125" style="3" bestFit="1" customWidth="1"/>
    <col min="3" max="3" width="11.5703125" style="3" bestFit="1" customWidth="1"/>
    <col min="4" max="4" width="10.85546875" style="3" bestFit="1" customWidth="1"/>
    <col min="5" max="5" width="6.85546875" style="3" bestFit="1" customWidth="1"/>
    <col min="6" max="6" width="7.5703125" style="3" bestFit="1" customWidth="1"/>
    <col min="7" max="7" width="5.85546875" style="3" bestFit="1" customWidth="1"/>
    <col min="8" max="8" width="5" style="3" bestFit="1" customWidth="1"/>
    <col min="9" max="16384" width="8.7109375" style="3"/>
  </cols>
  <sheetData>
    <row r="1" spans="1:8" x14ac:dyDescent="0.2">
      <c r="B1" s="3" t="s">
        <v>11</v>
      </c>
      <c r="C1" s="3" t="s">
        <v>12</v>
      </c>
      <c r="D1" s="3" t="s">
        <v>13</v>
      </c>
      <c r="E1" s="3" t="s">
        <v>15</v>
      </c>
      <c r="F1" s="3" t="s">
        <v>16</v>
      </c>
      <c r="G1" s="3" t="s">
        <v>14</v>
      </c>
      <c r="H1" s="3" t="s">
        <v>23</v>
      </c>
    </row>
    <row r="2" spans="1:8" x14ac:dyDescent="0.2">
      <c r="A2" s="3">
        <v>0</v>
      </c>
      <c r="B2" s="3">
        <v>20</v>
      </c>
      <c r="C2" s="3">
        <v>0</v>
      </c>
      <c r="D2" s="3">
        <v>8</v>
      </c>
      <c r="E2" s="3" t="s">
        <v>17</v>
      </c>
      <c r="F2" s="3">
        <v>-200</v>
      </c>
      <c r="G2" s="3">
        <v>0.5</v>
      </c>
      <c r="H2" s="3" t="s">
        <v>29</v>
      </c>
    </row>
    <row r="3" spans="1:8" x14ac:dyDescent="0.2">
      <c r="A3" s="3">
        <v>1</v>
      </c>
      <c r="B3" s="3">
        <v>10</v>
      </c>
      <c r="C3" s="3">
        <v>0</v>
      </c>
      <c r="D3" s="3">
        <v>8</v>
      </c>
      <c r="E3" s="3" t="s">
        <v>17</v>
      </c>
      <c r="F3" s="3">
        <v>-180</v>
      </c>
      <c r="G3" s="3">
        <v>0.3</v>
      </c>
      <c r="H3" s="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BF70-3B44-43C9-BAAF-3331A4D75E51}">
  <dimension ref="A1:AG39"/>
  <sheetViews>
    <sheetView topLeftCell="L1" workbookViewId="0">
      <selection activeCell="Z37" sqref="Z37:AG39"/>
    </sheetView>
  </sheetViews>
  <sheetFormatPr defaultRowHeight="12.75" x14ac:dyDescent="0.2"/>
  <cols>
    <col min="1" max="1" width="7.7109375" bestFit="1" customWidth="1"/>
    <col min="2" max="2" width="6.5703125" bestFit="1" customWidth="1"/>
    <col min="3" max="25" width="6.140625" bestFit="1" customWidth="1"/>
  </cols>
  <sheetData>
    <row r="1" spans="1:25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25" x14ac:dyDescent="0.2">
      <c r="A2" t="s">
        <v>6</v>
      </c>
      <c r="B2" s="9">
        <f>SUM(re!C2:C5)</f>
        <v>-5.7937160117768798</v>
      </c>
      <c r="C2" s="9">
        <f>SUM(re!D2:D5)</f>
        <v>-5.8515381736875227</v>
      </c>
      <c r="D2" s="9">
        <f>SUM(re!E2:E5)</f>
        <v>-6.0622842820757015</v>
      </c>
      <c r="E2" s="9">
        <f>SUM(re!F2:F5)</f>
        <v>-5.7609938786870014</v>
      </c>
      <c r="F2" s="9">
        <f>SUM(re!G2:G5)</f>
        <v>-4.8806047820757019</v>
      </c>
      <c r="G2" s="9">
        <f>SUM(re!H2:H5)</f>
        <v>-6.8806047820757019</v>
      </c>
      <c r="H2" s="9">
        <f>SUM(re!I2:I5)</f>
        <v>-7.1924256083881799</v>
      </c>
      <c r="I2" s="9">
        <f>SUM(re!J2:J5)</f>
        <v>-7.051538173687522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x14ac:dyDescent="0.2">
      <c r="A3" t="s">
        <v>4</v>
      </c>
      <c r="B3">
        <f>SUM(chp_max!$C:$C)</f>
        <v>-19.984000000000002</v>
      </c>
      <c r="C3">
        <f>SUM(chp_max!$C:$C)</f>
        <v>-19.984000000000002</v>
      </c>
      <c r="D3">
        <f>SUM(chp_max!$C:$C)</f>
        <v>-19.984000000000002</v>
      </c>
      <c r="E3">
        <f>SUM(chp_max!$C:$C)</f>
        <v>-19.984000000000002</v>
      </c>
      <c r="F3">
        <f>SUM(chp_max!$C:$C)</f>
        <v>-19.984000000000002</v>
      </c>
      <c r="G3">
        <f>SUM(chp_max!$C:$C)</f>
        <v>-19.984000000000002</v>
      </c>
      <c r="H3">
        <f>SUM(chp_max!$C:$C)</f>
        <v>-19.984000000000002</v>
      </c>
      <c r="I3">
        <f>SUM(chp_max!$C:$C)</f>
        <v>-19.984000000000002</v>
      </c>
    </row>
    <row r="4" spans="1:25" x14ac:dyDescent="0.2">
      <c r="A4" t="s">
        <v>3</v>
      </c>
      <c r="B4">
        <f>SUM(loads!C2:C20)</f>
        <v>8.5</v>
      </c>
      <c r="C4">
        <f>SUM(loads!D2:D20)</f>
        <v>8.5</v>
      </c>
      <c r="D4">
        <f>SUM(loads!E2:E20)</f>
        <v>8.5</v>
      </c>
      <c r="E4">
        <f>SUM(loads!F2:F20)</f>
        <v>8.5</v>
      </c>
      <c r="F4">
        <f>SUM(loads!G2:G20)</f>
        <v>8.5</v>
      </c>
      <c r="G4">
        <f>SUM(loads!H2:H20)</f>
        <v>8.5</v>
      </c>
      <c r="H4">
        <f>SUM(loads!I2:I20)</f>
        <v>8.5</v>
      </c>
      <c r="I4">
        <f>SUM(loads!J2:J20)</f>
        <v>8.5</v>
      </c>
    </row>
    <row r="6" spans="1:25" x14ac:dyDescent="0.2">
      <c r="A6" t="s">
        <v>24</v>
      </c>
      <c r="B6" s="9">
        <f>B4+B2</f>
        <v>2.7062839882231202</v>
      </c>
      <c r="C6" s="9">
        <f t="shared" ref="C6:Y6" si="0">C4+C2</f>
        <v>2.6484618263124773</v>
      </c>
      <c r="D6" s="9">
        <f t="shared" si="0"/>
        <v>2.4377157179242985</v>
      </c>
      <c r="E6" s="9">
        <f t="shared" si="0"/>
        <v>2.7390061213129986</v>
      </c>
      <c r="F6" s="9">
        <f t="shared" si="0"/>
        <v>3.6193952179242981</v>
      </c>
      <c r="G6" s="9">
        <f t="shared" si="0"/>
        <v>1.6193952179242981</v>
      </c>
      <c r="H6" s="9">
        <f t="shared" si="0"/>
        <v>1.3075743916118201</v>
      </c>
      <c r="I6" s="9">
        <f t="shared" si="0"/>
        <v>1.448461826312478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">
      <c r="A7" t="s">
        <v>27</v>
      </c>
    </row>
    <row r="8" spans="1:25" x14ac:dyDescent="0.2">
      <c r="A8" t="s">
        <v>25</v>
      </c>
      <c r="B8" s="9">
        <f>B6+B3</f>
        <v>-17.277716011776882</v>
      </c>
      <c r="C8" s="9">
        <f t="shared" ref="C8:Y8" si="1">C6+C3</f>
        <v>-17.335538173687524</v>
      </c>
      <c r="D8" s="9">
        <f t="shared" si="1"/>
        <v>-17.546284282075703</v>
      </c>
      <c r="E8" s="9">
        <f t="shared" si="1"/>
        <v>-17.244993878687005</v>
      </c>
      <c r="F8" s="9">
        <f t="shared" si="1"/>
        <v>-16.364604782075702</v>
      </c>
      <c r="G8" s="9">
        <f t="shared" si="1"/>
        <v>-18.364604782075702</v>
      </c>
      <c r="H8" s="9">
        <f t="shared" si="1"/>
        <v>-18.676425608388183</v>
      </c>
      <c r="I8" s="9">
        <f t="shared" si="1"/>
        <v>-18.535538173687524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x14ac:dyDescent="0.2">
      <c r="A9" t="s">
        <v>26</v>
      </c>
    </row>
    <row r="20" spans="7:33" ht="15" x14ac:dyDescent="0.25">
      <c r="Z20" s="16">
        <v>0.6</v>
      </c>
      <c r="AA20">
        <v>0.6</v>
      </c>
      <c r="AB20">
        <v>1.1000000000000001</v>
      </c>
      <c r="AC20">
        <v>1</v>
      </c>
      <c r="AD20">
        <v>1.2</v>
      </c>
      <c r="AE20">
        <v>1.5</v>
      </c>
      <c r="AF20">
        <v>1.2</v>
      </c>
      <c r="AG20">
        <v>0.8</v>
      </c>
    </row>
    <row r="24" spans="7:33" x14ac:dyDescent="0.2">
      <c r="Z24">
        <f>-Z20*0.35</f>
        <v>-0.21</v>
      </c>
      <c r="AA24">
        <f t="shared" ref="AA24:AH24" si="2">-AA20*0.35</f>
        <v>-0.21</v>
      </c>
      <c r="AB24">
        <f t="shared" si="2"/>
        <v>-0.38500000000000001</v>
      </c>
      <c r="AC24">
        <f t="shared" si="2"/>
        <v>-0.35</v>
      </c>
      <c r="AD24">
        <f t="shared" si="2"/>
        <v>-0.42</v>
      </c>
      <c r="AE24">
        <f t="shared" si="2"/>
        <v>-0.52499999999999991</v>
      </c>
      <c r="AF24">
        <f t="shared" si="2"/>
        <v>-0.42</v>
      </c>
      <c r="AG24">
        <f>-AG20*0.35</f>
        <v>-0.27999999999999997</v>
      </c>
    </row>
    <row r="25" spans="7:33" x14ac:dyDescent="0.2">
      <c r="Z25">
        <f>-Z20*0.15</f>
        <v>-0.09</v>
      </c>
      <c r="AA25">
        <f t="shared" ref="AA25:AH25" si="3">-AA20*0.15</f>
        <v>-0.09</v>
      </c>
      <c r="AB25">
        <f t="shared" si="3"/>
        <v>-0.16500000000000001</v>
      </c>
      <c r="AC25">
        <f t="shared" si="3"/>
        <v>-0.15</v>
      </c>
      <c r="AD25">
        <f t="shared" si="3"/>
        <v>-0.18</v>
      </c>
      <c r="AE25">
        <f t="shared" si="3"/>
        <v>-0.22499999999999998</v>
      </c>
      <c r="AF25">
        <f t="shared" si="3"/>
        <v>-0.18</v>
      </c>
      <c r="AG25">
        <f>-AG20*0.15</f>
        <v>-0.12</v>
      </c>
    </row>
    <row r="26" spans="7:33" x14ac:dyDescent="0.2">
      <c r="I26">
        <v>0</v>
      </c>
      <c r="J26">
        <v>1</v>
      </c>
      <c r="K26">
        <v>0</v>
      </c>
      <c r="L26">
        <v>24</v>
      </c>
      <c r="M26" t="s">
        <v>17</v>
      </c>
      <c r="N26">
        <v>-400</v>
      </c>
      <c r="O26">
        <v>50</v>
      </c>
      <c r="P26" t="s">
        <v>3</v>
      </c>
      <c r="Z26">
        <f>-Z20*0.07</f>
        <v>-4.2000000000000003E-2</v>
      </c>
      <c r="AA26">
        <f t="shared" ref="AA26:AH26" si="4">-AA20*0.07</f>
        <v>-4.2000000000000003E-2</v>
      </c>
      <c r="AB26">
        <f t="shared" si="4"/>
        <v>-7.7000000000000013E-2</v>
      </c>
      <c r="AC26">
        <f t="shared" si="4"/>
        <v>-7.0000000000000007E-2</v>
      </c>
      <c r="AD26">
        <f t="shared" si="4"/>
        <v>-8.4000000000000005E-2</v>
      </c>
      <c r="AE26">
        <f t="shared" si="4"/>
        <v>-0.10500000000000001</v>
      </c>
      <c r="AF26">
        <f t="shared" si="4"/>
        <v>-8.4000000000000005E-2</v>
      </c>
      <c r="AG26">
        <f>-AG20*0.07</f>
        <v>-5.6000000000000008E-2</v>
      </c>
    </row>
    <row r="28" spans="7:33" x14ac:dyDescent="0.2">
      <c r="Z28">
        <f>-0.03*Z20</f>
        <v>-1.7999999999999999E-2</v>
      </c>
      <c r="AA28">
        <f t="shared" ref="AA28:AH28" si="5">-0.03*AA20</f>
        <v>-1.7999999999999999E-2</v>
      </c>
      <c r="AB28">
        <f t="shared" si="5"/>
        <v>-3.3000000000000002E-2</v>
      </c>
      <c r="AC28">
        <f t="shared" si="5"/>
        <v>-0.03</v>
      </c>
      <c r="AD28">
        <f t="shared" si="5"/>
        <v>-3.5999999999999997E-2</v>
      </c>
      <c r="AE28">
        <f t="shared" si="5"/>
        <v>-4.4999999999999998E-2</v>
      </c>
      <c r="AF28">
        <f t="shared" si="5"/>
        <v>-3.5999999999999997E-2</v>
      </c>
      <c r="AG28">
        <f>-0.03*AG20</f>
        <v>-2.4E-2</v>
      </c>
    </row>
    <row r="29" spans="7:33" x14ac:dyDescent="0.2">
      <c r="Z29">
        <f>Z28*2</f>
        <v>-3.5999999999999997E-2</v>
      </c>
      <c r="AA29">
        <f t="shared" ref="AA29:AH29" si="6">AA28*2</f>
        <v>-3.5999999999999997E-2</v>
      </c>
      <c r="AB29">
        <f t="shared" si="6"/>
        <v>-6.6000000000000003E-2</v>
      </c>
      <c r="AC29">
        <f t="shared" si="6"/>
        <v>-0.06</v>
      </c>
      <c r="AD29">
        <f t="shared" si="6"/>
        <v>-7.1999999999999995E-2</v>
      </c>
      <c r="AE29">
        <f t="shared" si="6"/>
        <v>-0.09</v>
      </c>
      <c r="AF29">
        <f t="shared" si="6"/>
        <v>-7.1999999999999995E-2</v>
      </c>
      <c r="AG29">
        <f>AG28*2</f>
        <v>-4.8000000000000001E-2</v>
      </c>
    </row>
    <row r="30" spans="7:33" x14ac:dyDescent="0.2">
      <c r="Z30">
        <f>Z28*0.9</f>
        <v>-1.6199999999999999E-2</v>
      </c>
      <c r="AA30">
        <f t="shared" ref="AA30:AH30" si="7">AA28*0.9</f>
        <v>-1.6199999999999999E-2</v>
      </c>
      <c r="AB30">
        <f t="shared" si="7"/>
        <v>-2.9700000000000001E-2</v>
      </c>
      <c r="AC30">
        <f t="shared" si="7"/>
        <v>-2.7E-2</v>
      </c>
      <c r="AD30">
        <f t="shared" si="7"/>
        <v>-3.2399999999999998E-2</v>
      </c>
      <c r="AE30">
        <f t="shared" si="7"/>
        <v>-4.0500000000000001E-2</v>
      </c>
      <c r="AF30">
        <f t="shared" si="7"/>
        <v>-3.2399999999999998E-2</v>
      </c>
      <c r="AG30">
        <f>AG28*0.9</f>
        <v>-2.1600000000000001E-2</v>
      </c>
    </row>
    <row r="31" spans="7:33" x14ac:dyDescent="0.2">
      <c r="G31" s="1">
        <v>0</v>
      </c>
      <c r="H31">
        <v>0</v>
      </c>
      <c r="I31">
        <v>0</v>
      </c>
      <c r="J31">
        <v>8</v>
      </c>
      <c r="K31" t="s">
        <v>17</v>
      </c>
      <c r="L31">
        <v>-200</v>
      </c>
      <c r="M31">
        <v>1</v>
      </c>
      <c r="N31" t="s">
        <v>3</v>
      </c>
    </row>
    <row r="32" spans="7:33" x14ac:dyDescent="0.2">
      <c r="G32" s="1">
        <v>1</v>
      </c>
      <c r="H32">
        <v>3</v>
      </c>
      <c r="I32">
        <v>0</v>
      </c>
      <c r="J32">
        <v>8</v>
      </c>
      <c r="K32" t="s">
        <v>17</v>
      </c>
      <c r="L32">
        <v>-200</v>
      </c>
      <c r="M32">
        <v>1</v>
      </c>
      <c r="N32" t="s">
        <v>3</v>
      </c>
      <c r="Z32">
        <f>0.0085*-Z20</f>
        <v>-5.1000000000000004E-3</v>
      </c>
      <c r="AA32">
        <f t="shared" ref="AA32:AG33" si="8">0.0085*-AA20</f>
        <v>-5.1000000000000004E-3</v>
      </c>
      <c r="AB32">
        <f t="shared" si="8"/>
        <v>-9.3500000000000007E-3</v>
      </c>
      <c r="AC32">
        <f t="shared" si="8"/>
        <v>-8.5000000000000006E-3</v>
      </c>
      <c r="AD32">
        <f t="shared" si="8"/>
        <v>-1.0200000000000001E-2</v>
      </c>
      <c r="AE32">
        <f t="shared" si="8"/>
        <v>-1.2750000000000001E-2</v>
      </c>
      <c r="AF32">
        <f t="shared" si="8"/>
        <v>-1.0200000000000001E-2</v>
      </c>
      <c r="AG32">
        <f t="shared" si="8"/>
        <v>-6.8000000000000005E-3</v>
      </c>
    </row>
    <row r="33" spans="26:33" x14ac:dyDescent="0.2">
      <c r="Z33">
        <v>-5.1000000000000004E-3</v>
      </c>
      <c r="AA33">
        <v>-5.1000000000000004E-3</v>
      </c>
      <c r="AB33">
        <v>-9.3500000000000007E-3</v>
      </c>
      <c r="AC33">
        <v>-8.5000000000000006E-3</v>
      </c>
      <c r="AD33">
        <v>-1.0200000000000001E-2</v>
      </c>
      <c r="AE33">
        <v>-1.2750000000000001E-2</v>
      </c>
      <c r="AF33">
        <v>-1.0200000000000001E-2</v>
      </c>
      <c r="AG33">
        <v>-6.8000000000000005E-3</v>
      </c>
    </row>
    <row r="35" spans="26:33" x14ac:dyDescent="0.2">
      <c r="Z35">
        <f>-0.12*Z20</f>
        <v>-7.1999999999999995E-2</v>
      </c>
      <c r="AA35">
        <f t="shared" ref="AA35:AG35" si="9">-0.12*AA20</f>
        <v>-7.1999999999999995E-2</v>
      </c>
      <c r="AB35">
        <f t="shared" si="9"/>
        <v>-0.13200000000000001</v>
      </c>
      <c r="AC35">
        <f t="shared" si="9"/>
        <v>-0.12</v>
      </c>
      <c r="AD35">
        <f t="shared" si="9"/>
        <v>-0.14399999999999999</v>
      </c>
      <c r="AE35">
        <f t="shared" si="9"/>
        <v>-0.18</v>
      </c>
      <c r="AF35">
        <f t="shared" si="9"/>
        <v>-0.14399999999999999</v>
      </c>
      <c r="AG35">
        <f t="shared" si="9"/>
        <v>-9.6000000000000002E-2</v>
      </c>
    </row>
    <row r="37" spans="26:33" x14ac:dyDescent="0.2">
      <c r="Z37">
        <f>Z35*0.3333333</f>
        <v>-2.39999976E-2</v>
      </c>
      <c r="AA37">
        <f t="shared" ref="AA37:AG39" si="10">AA35*0.3333333</f>
        <v>-2.39999976E-2</v>
      </c>
      <c r="AB37">
        <f t="shared" si="10"/>
        <v>-4.3999995600000001E-2</v>
      </c>
      <c r="AC37">
        <f t="shared" si="10"/>
        <v>-3.9999995999999996E-2</v>
      </c>
      <c r="AD37">
        <f t="shared" si="10"/>
        <v>-4.7999995199999999E-2</v>
      </c>
      <c r="AE37">
        <f t="shared" si="10"/>
        <v>-5.9999994000000001E-2</v>
      </c>
      <c r="AF37">
        <f t="shared" si="10"/>
        <v>-4.7999995199999999E-2</v>
      </c>
      <c r="AG37">
        <f t="shared" si="10"/>
        <v>-3.19999968E-2</v>
      </c>
    </row>
    <row r="38" spans="26:33" x14ac:dyDescent="0.2">
      <c r="Z38">
        <v>-2.39999976E-2</v>
      </c>
      <c r="AA38">
        <v>-2.39999976E-2</v>
      </c>
      <c r="AB38">
        <v>-4.3999995600000001E-2</v>
      </c>
      <c r="AC38">
        <v>-3.9999995999999996E-2</v>
      </c>
      <c r="AD38">
        <v>-4.7999995199999999E-2</v>
      </c>
      <c r="AE38">
        <v>-5.9999994000000001E-2</v>
      </c>
      <c r="AF38">
        <v>-4.7999995199999999E-2</v>
      </c>
      <c r="AG38">
        <v>-3.19999968E-2</v>
      </c>
    </row>
    <row r="39" spans="26:33" x14ac:dyDescent="0.2">
      <c r="Z39">
        <v>-2.39999976E-2</v>
      </c>
      <c r="AA39">
        <v>-2.39999976E-2</v>
      </c>
      <c r="AB39">
        <v>-4.3999995600000001E-2</v>
      </c>
      <c r="AC39">
        <v>-3.9999995999999996E-2</v>
      </c>
      <c r="AD39">
        <v>-4.7999995199999999E-2</v>
      </c>
      <c r="AE39">
        <v>-5.9999994000000001E-2</v>
      </c>
      <c r="AF39">
        <v>-4.7999995199999999E-2</v>
      </c>
      <c r="AG39">
        <v>-3.19999968E-2</v>
      </c>
    </row>
  </sheetData>
  <conditionalFormatting sqref="B6:Y6">
    <cfRule type="cellIs" dxfId="5" priority="6" operator="greaterThan">
      <formula>0</formula>
    </cfRule>
    <cfRule type="cellIs" dxfId="4" priority="7" operator="lessThan">
      <formula>0</formula>
    </cfRule>
    <cfRule type="expression" dxfId="3" priority="8">
      <formula>"&lt;0"</formula>
    </cfRule>
  </conditionalFormatting>
  <conditionalFormatting sqref="B8:Y8">
    <cfRule type="cellIs" dxfId="2" priority="1" operator="greaterThan">
      <formula>0</formula>
    </cfRule>
    <cfRule type="cellIs" dxfId="1" priority="2" operator="lessThan">
      <formula>0</formula>
    </cfRule>
    <cfRule type="expression" dxfId="0" priority="3">
      <formula>"&lt;0"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e118e09-08be-4360-a815-3fc29828016d}" enabled="1" method="Standard" siteId="{15b734ef-4a07-47e7-90f4-22cc84a7af2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title_page</vt:lpstr>
      <vt:lpstr>lines</vt:lpstr>
      <vt:lpstr>loads</vt:lpstr>
      <vt:lpstr>re</vt:lpstr>
      <vt:lpstr>chp_max</vt:lpstr>
      <vt:lpstr>CBC</vt:lpstr>
      <vt:lpstr>RD</vt:lpstr>
      <vt:lpstr>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Schelven, Joep van</dc:creator>
  <cp:lastModifiedBy>Schelven, Joep van</cp:lastModifiedBy>
  <dcterms:created xsi:type="dcterms:W3CDTF">2024-12-19T09:17:17Z</dcterms:created>
  <dcterms:modified xsi:type="dcterms:W3CDTF">2025-02-17T19:06:02Z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118e09-08be-4360-a815-3fc29828016d_Enabled">
    <vt:lpwstr>true</vt:lpwstr>
  </property>
  <property fmtid="{D5CDD505-2E9C-101B-9397-08002B2CF9AE}" pid="3" name="MSIP_Label_6e118e09-08be-4360-a815-3fc29828016d_SetDate">
    <vt:lpwstr>2024-12-19T09:17:33Z</vt:lpwstr>
  </property>
  <property fmtid="{D5CDD505-2E9C-101B-9397-08002B2CF9AE}" pid="4" name="MSIP_Label_6e118e09-08be-4360-a815-3fc29828016d_Method">
    <vt:lpwstr>Standard</vt:lpwstr>
  </property>
  <property fmtid="{D5CDD505-2E9C-101B-9397-08002B2CF9AE}" pid="5" name="MSIP_Label_6e118e09-08be-4360-a815-3fc29828016d_Name">
    <vt:lpwstr>Internal</vt:lpwstr>
  </property>
  <property fmtid="{D5CDD505-2E9C-101B-9397-08002B2CF9AE}" pid="6" name="MSIP_Label_6e118e09-08be-4360-a815-3fc29828016d_SiteId">
    <vt:lpwstr>15b734ef-4a07-47e7-90f4-22cc84a7af23</vt:lpwstr>
  </property>
  <property fmtid="{D5CDD505-2E9C-101B-9397-08002B2CF9AE}" pid="7" name="MSIP_Label_6e118e09-08be-4360-a815-3fc29828016d_ActionId">
    <vt:lpwstr>7fca4580-cd42-4f7b-b28f-0616811d10a5</vt:lpwstr>
  </property>
  <property fmtid="{D5CDD505-2E9C-101B-9397-08002B2CF9AE}" pid="8" name="MSIP_Label_6e118e09-08be-4360-a815-3fc29828016d_ContentBits">
    <vt:lpwstr>0</vt:lpwstr>
  </property>
</Properties>
</file>