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E2FAF8D5-EE23-49E0-A687-B026ACA8EFBE}" xr6:coauthVersionLast="47" xr6:coauthVersionMax="47" xr10:uidLastSave="{00000000-0000-0000-0000-000000000000}"/>
  <bookViews>
    <workbookView xWindow="-120" yWindow="-120" windowWidth="29040" windowHeight="15720" activeTab="3" xr2:uid="{4D1B5A0D-1CEB-45D9-8796-95763D14CA6B}"/>
  </bookViews>
  <sheets>
    <sheet name="title_page" sheetId="1" r:id="rId1"/>
    <sheet name="lines" sheetId="2" r:id="rId2"/>
    <sheet name="loads" sheetId="3" r:id="rId3"/>
    <sheet name="re" sheetId="4" r:id="rId4"/>
    <sheet name="chp_max" sheetId="5" r:id="rId5"/>
    <sheet name="CBC" sheetId="6" r:id="rId6"/>
    <sheet name="RD" sheetId="7" r:id="rId7"/>
    <sheet name="Check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3" i="8"/>
  <c r="D3" i="8"/>
  <c r="E3" i="8"/>
  <c r="F3" i="8"/>
  <c r="G3" i="8"/>
  <c r="B3" i="8"/>
  <c r="G4" i="8"/>
  <c r="C4" i="8"/>
  <c r="D4" i="8"/>
  <c r="E4" i="8"/>
  <c r="F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2" i="8"/>
  <c r="D2" i="8"/>
  <c r="E2" i="8"/>
  <c r="F2" i="8"/>
  <c r="B2" i="8"/>
  <c r="B6" i="8" l="1"/>
  <c r="B8" i="8" s="1"/>
  <c r="R6" i="8"/>
  <c r="R8" i="8" s="1"/>
  <c r="J6" i="8"/>
  <c r="J8" i="8" s="1"/>
  <c r="Y6" i="8"/>
  <c r="Y8" i="8" s="1"/>
  <c r="Q6" i="8"/>
  <c r="Q8" i="8" s="1"/>
  <c r="I6" i="8"/>
  <c r="I8" i="8" s="1"/>
  <c r="X6" i="8"/>
  <c r="X8" i="8" s="1"/>
  <c r="W6" i="8"/>
  <c r="W8" i="8" s="1"/>
  <c r="O6" i="8"/>
  <c r="O8" i="8" s="1"/>
  <c r="F6" i="8"/>
  <c r="F8" i="8" s="1"/>
  <c r="V6" i="8"/>
  <c r="V8" i="8" s="1"/>
  <c r="N6" i="8"/>
  <c r="N8" i="8" s="1"/>
  <c r="E6" i="8"/>
  <c r="E8" i="8" s="1"/>
  <c r="P6" i="8"/>
  <c r="P8" i="8" s="1"/>
  <c r="U6" i="8"/>
  <c r="U8" i="8" s="1"/>
  <c r="M6" i="8"/>
  <c r="M8" i="8" s="1"/>
  <c r="D6" i="8"/>
  <c r="D8" i="8" s="1"/>
  <c r="T6" i="8"/>
  <c r="T8" i="8" s="1"/>
  <c r="L6" i="8"/>
  <c r="L8" i="8" s="1"/>
  <c r="C6" i="8"/>
  <c r="C8" i="8" s="1"/>
  <c r="S6" i="8"/>
  <c r="S8" i="8" s="1"/>
  <c r="K6" i="8"/>
  <c r="K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<sst xmlns="http://schemas.openxmlformats.org/spreadsheetml/2006/main" count="50" uniqueCount="29">
  <si>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</si>
  <si>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</si>
  <si>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</si>
  <si>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</si>
  <si>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</si>
  <si>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</si>
  <si>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</si>
  <si>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</si>
  <si>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</si>
  <si>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</si>
  <si>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</si>
  <si>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</si>
  <si>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</si>
  <si>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</si>
  <si>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</si>
  <si>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</si>
  <si>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</si>
  <si>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buy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</si>
  <si>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</si>
  <si>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</si>
  <si>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</si>
  <si>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</si>
  <si>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</si>
  <si>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#IMPORTANT: in the RD page include at most one upward and one downward bid per bus</t>
  </si>
  <si>
    <t>type</t>
  </si>
  <si>
    <t>load-RE</t>
  </si>
  <si>
    <t>remainder - chp</t>
  </si>
  <si>
    <t>should be nagative</t>
  </si>
  <si>
    <t>should be positve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</si>
</sst>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24"/>
  <sheetViews>
    <sheetView workbookViewId="0">
      <selection activeCell="E53" sqref="E53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19</v>
      </c>
      <c r="G21" s="4" t="s">
        <v>22</v>
      </c>
    </row>
    <row r="22" spans="1:7" x14ac:dyDescent="0.2">
      <c r="A22" t="s">
        <v>20</v>
      </c>
      <c r="G22" s="4" t="s">
        <v>21</v>
      </c>
    </row>
    <row r="24" spans="1:7" x14ac:dyDescent="0.2">
      <c r="A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15"/>
  <sheetViews>
    <sheetView workbookViewId="0">
      <selection activeCell="B2" sqref="B2:B3"/>
    </sheetView>
  </sheetViews>
  <sheetFormatPr defaultRowHeight="12.75" x14ac:dyDescent="0.2"/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">
        <v>0</v>
      </c>
      <c r="B2">
        <v>0</v>
      </c>
      <c r="C2">
        <v>1</v>
      </c>
      <c r="D2">
        <v>5</v>
      </c>
      <c r="E2">
        <v>9999</v>
      </c>
    </row>
    <row r="3" spans="1:5" x14ac:dyDescent="0.2">
      <c r="A3" s="1">
        <v>1</v>
      </c>
      <c r="B3">
        <v>1</v>
      </c>
      <c r="C3">
        <v>2</v>
      </c>
      <c r="D3">
        <v>5</v>
      </c>
      <c r="E3">
        <v>9999</v>
      </c>
    </row>
    <row r="4" spans="1:5" x14ac:dyDescent="0.2">
      <c r="A4" s="1">
        <v>2</v>
      </c>
      <c r="B4">
        <v>2</v>
      </c>
      <c r="C4">
        <v>3</v>
      </c>
      <c r="D4">
        <v>3</v>
      </c>
      <c r="E4">
        <v>9999</v>
      </c>
    </row>
    <row r="5" spans="1:5" x14ac:dyDescent="0.2">
      <c r="A5" s="1">
        <v>3</v>
      </c>
      <c r="B5">
        <v>0</v>
      </c>
      <c r="C5">
        <v>3</v>
      </c>
      <c r="D5">
        <v>8</v>
      </c>
      <c r="E5">
        <v>1</v>
      </c>
    </row>
    <row r="6" spans="1:5" x14ac:dyDescent="0.2">
      <c r="A6" s="1">
        <v>4</v>
      </c>
      <c r="B6">
        <v>3</v>
      </c>
      <c r="C6">
        <v>4</v>
      </c>
      <c r="D6">
        <v>10</v>
      </c>
      <c r="E6">
        <v>9999</v>
      </c>
    </row>
    <row r="7" spans="1:5" x14ac:dyDescent="0.2">
      <c r="A7" s="1">
        <v>5</v>
      </c>
      <c r="B7">
        <v>4</v>
      </c>
      <c r="C7">
        <v>5</v>
      </c>
      <c r="D7">
        <v>7</v>
      </c>
      <c r="E7">
        <v>9999</v>
      </c>
    </row>
    <row r="8" spans="1:5" x14ac:dyDescent="0.2">
      <c r="A8" s="1">
        <v>6</v>
      </c>
      <c r="B8">
        <v>5</v>
      </c>
      <c r="C8">
        <v>6</v>
      </c>
      <c r="D8">
        <v>3</v>
      </c>
      <c r="E8">
        <v>9999</v>
      </c>
    </row>
    <row r="9" spans="1:5" x14ac:dyDescent="0.2">
      <c r="A9" s="1">
        <v>7</v>
      </c>
      <c r="B9">
        <v>6</v>
      </c>
      <c r="C9">
        <v>7</v>
      </c>
      <c r="D9">
        <v>4</v>
      </c>
      <c r="E9">
        <v>9999</v>
      </c>
    </row>
    <row r="10" spans="1:5" x14ac:dyDescent="0.2">
      <c r="A10" s="1">
        <v>8</v>
      </c>
      <c r="B10">
        <v>7</v>
      </c>
      <c r="C10">
        <v>8</v>
      </c>
      <c r="D10">
        <v>6</v>
      </c>
      <c r="E10">
        <v>9999</v>
      </c>
    </row>
    <row r="11" spans="1:5" x14ac:dyDescent="0.2">
      <c r="A11" s="1">
        <v>9</v>
      </c>
      <c r="B11">
        <v>7</v>
      </c>
      <c r="C11">
        <v>11</v>
      </c>
      <c r="D11">
        <v>6</v>
      </c>
      <c r="E11">
        <v>9999</v>
      </c>
    </row>
    <row r="12" spans="1:5" x14ac:dyDescent="0.2">
      <c r="A12" s="1">
        <v>10</v>
      </c>
      <c r="B12">
        <v>7</v>
      </c>
      <c r="C12">
        <v>9</v>
      </c>
      <c r="D12">
        <v>5</v>
      </c>
      <c r="E12">
        <v>9999</v>
      </c>
    </row>
    <row r="13" spans="1:5" x14ac:dyDescent="0.2">
      <c r="A13" s="1">
        <v>11</v>
      </c>
      <c r="B13">
        <v>9</v>
      </c>
      <c r="C13">
        <v>10</v>
      </c>
      <c r="D13">
        <v>1</v>
      </c>
      <c r="E13">
        <v>9999</v>
      </c>
    </row>
    <row r="14" spans="1:5" x14ac:dyDescent="0.2">
      <c r="A14" s="1">
        <v>12</v>
      </c>
      <c r="B14">
        <v>10</v>
      </c>
      <c r="C14">
        <v>11</v>
      </c>
      <c r="D14">
        <v>6</v>
      </c>
      <c r="E14">
        <v>9999</v>
      </c>
    </row>
    <row r="15" spans="1:5" x14ac:dyDescent="0.2">
      <c r="A15" s="1">
        <v>13</v>
      </c>
      <c r="B15">
        <v>2</v>
      </c>
      <c r="C15">
        <v>11</v>
      </c>
      <c r="D15">
        <v>4</v>
      </c>
      <c r="E15"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12"/>
  <sheetViews>
    <sheetView workbookViewId="0">
      <selection activeCell="K12" sqref="K12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0</v>
      </c>
      <c r="B2" s="1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26" x14ac:dyDescent="0.2">
      <c r="A3" s="1">
        <v>1</v>
      </c>
      <c r="B3" s="1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6" x14ac:dyDescent="0.2">
      <c r="A4" s="1">
        <v>2</v>
      </c>
      <c r="B4" s="1">
        <v>5</v>
      </c>
      <c r="C4">
        <v>1.7</v>
      </c>
      <c r="D4">
        <v>1.7</v>
      </c>
      <c r="E4">
        <v>1.7</v>
      </c>
      <c r="F4">
        <v>1.7</v>
      </c>
      <c r="G4">
        <v>1.7</v>
      </c>
      <c r="H4">
        <v>1.7</v>
      </c>
      <c r="I4">
        <v>1.7</v>
      </c>
      <c r="J4">
        <v>1.7</v>
      </c>
      <c r="K4">
        <v>1.7</v>
      </c>
    </row>
    <row r="5" spans="1:26" x14ac:dyDescent="0.2">
      <c r="A5" s="1">
        <v>3</v>
      </c>
      <c r="B5" s="1">
        <v>6</v>
      </c>
      <c r="C5">
        <v>1.2</v>
      </c>
      <c r="D5">
        <v>1.2</v>
      </c>
      <c r="E5">
        <v>1.2</v>
      </c>
      <c r="F5">
        <v>1.2</v>
      </c>
      <c r="G5">
        <v>1.2</v>
      </c>
      <c r="H5">
        <v>1.2</v>
      </c>
      <c r="I5">
        <v>1.2</v>
      </c>
      <c r="J5">
        <v>1.2</v>
      </c>
      <c r="K5">
        <v>1.2</v>
      </c>
    </row>
    <row r="6" spans="1:26" x14ac:dyDescent="0.2">
      <c r="A6" s="1">
        <v>4</v>
      </c>
      <c r="B6" s="1">
        <v>9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26" x14ac:dyDescent="0.2">
      <c r="A7" s="1">
        <v>5</v>
      </c>
      <c r="B7" s="1">
        <v>10</v>
      </c>
      <c r="C7">
        <v>4.4000000000000004</v>
      </c>
      <c r="D7">
        <v>4.4000000000000004</v>
      </c>
      <c r="E7">
        <v>4.4000000000000004</v>
      </c>
      <c r="F7">
        <v>4.4000000000000004</v>
      </c>
      <c r="G7">
        <v>4.4000000000000004</v>
      </c>
      <c r="H7">
        <v>4.4000000000000004</v>
      </c>
      <c r="I7">
        <v>4.4000000000000004</v>
      </c>
      <c r="J7">
        <v>4.4000000000000004</v>
      </c>
      <c r="K7">
        <v>4.4000000000000004</v>
      </c>
    </row>
    <row r="8" spans="1:26" x14ac:dyDescent="0.2">
      <c r="A8" s="1"/>
      <c r="B8" s="1"/>
    </row>
    <row r="9" spans="1:26" x14ac:dyDescent="0.2">
      <c r="A9" s="1"/>
      <c r="B9" s="1"/>
    </row>
    <row r="10" spans="1:26" x14ac:dyDescent="0.2">
      <c r="A10" s="1"/>
      <c r="B10" s="1"/>
    </row>
    <row r="11" spans="1:26" x14ac:dyDescent="0.2">
      <c r="A11" s="1"/>
    </row>
    <row r="12" spans="1:26" x14ac:dyDescent="0.2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0"/>
  <sheetViews>
    <sheetView tabSelected="1" workbookViewId="0">
      <selection activeCell="I4" sqref="I4:K4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6" max="36" width="3.5703125" bestFit="1" customWidth="1"/>
    <col min="39" max="39" width="5" bestFit="1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5" x14ac:dyDescent="0.2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K2">
        <v>-1.068568270298822</v>
      </c>
      <c r="AJ2" s="7"/>
    </row>
    <row r="3" spans="1:36" ht="15" x14ac:dyDescent="0.2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-1.0107461083881799</v>
      </c>
      <c r="K3">
        <v>-2</v>
      </c>
      <c r="AJ3" s="7"/>
    </row>
    <row r="4" spans="1:36" ht="15" x14ac:dyDescent="0.2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K4">
        <v>-3.1816795</v>
      </c>
      <c r="AJ4" s="7"/>
    </row>
    <row r="5" spans="1:36" x14ac:dyDescent="0.2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  <c r="K5">
        <v>-0.8012904033887005</v>
      </c>
    </row>
    <row r="6" spans="1:36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C7" s="5"/>
      <c r="D7" s="5"/>
      <c r="E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C10" s="5"/>
      <c r="D10" s="5"/>
      <c r="E10" s="5"/>
      <c r="F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9"/>
  <sheetViews>
    <sheetView workbookViewId="0">
      <selection activeCell="K10" sqref="K10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6" bestFit="1" customWidth="1"/>
    <col min="5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60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 s="8">
        <v>85</v>
      </c>
    </row>
    <row r="6" spans="1:26" ht="15" x14ac:dyDescent="0.2">
      <c r="A6" s="7">
        <v>4</v>
      </c>
      <c r="B6" s="7">
        <v>7</v>
      </c>
      <c r="C6">
        <v>-0.6</v>
      </c>
      <c r="D6" s="8">
        <v>88</v>
      </c>
    </row>
    <row r="7" spans="1:26" ht="15" x14ac:dyDescent="0.2">
      <c r="A7" s="7">
        <v>5</v>
      </c>
      <c r="B7" s="7">
        <v>8</v>
      </c>
      <c r="C7">
        <v>-0.5</v>
      </c>
      <c r="D7" s="8">
        <v>90</v>
      </c>
    </row>
    <row r="8" spans="1:26" ht="15" x14ac:dyDescent="0.2">
      <c r="A8" s="7">
        <v>6</v>
      </c>
      <c r="B8" s="7">
        <v>2</v>
      </c>
      <c r="C8">
        <v>-0.8</v>
      </c>
      <c r="D8" s="8">
        <v>100</v>
      </c>
    </row>
    <row r="9" spans="1:26" ht="15" x14ac:dyDescent="0.2">
      <c r="A9" s="8">
        <v>7</v>
      </c>
      <c r="B9" s="8">
        <v>0</v>
      </c>
      <c r="C9">
        <v>-10</v>
      </c>
      <c r="D9" s="8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H3"/>
  <sheetViews>
    <sheetView workbookViewId="0">
      <selection activeCell="D2" sqref="D2"/>
    </sheetView>
  </sheetViews>
  <sheetFormatPr defaultRowHeight="12.75" x14ac:dyDescent="0.2"/>
  <sheetData>
    <row r="1" spans="1:8" x14ac:dyDescent="0.2"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24</v>
      </c>
    </row>
    <row r="2" spans="1:8" x14ac:dyDescent="0.2">
      <c r="A2" s="1">
        <v>0</v>
      </c>
      <c r="B2">
        <v>0</v>
      </c>
      <c r="C2">
        <v>0</v>
      </c>
      <c r="D2">
        <v>8</v>
      </c>
      <c r="E2" t="s">
        <v>18</v>
      </c>
      <c r="F2">
        <v>-200</v>
      </c>
      <c r="G2">
        <v>1</v>
      </c>
      <c r="H2" t="s">
        <v>3</v>
      </c>
    </row>
    <row r="3" spans="1:8" x14ac:dyDescent="0.2">
      <c r="A3" s="1">
        <v>1</v>
      </c>
      <c r="B3">
        <v>3</v>
      </c>
      <c r="C3">
        <v>0</v>
      </c>
      <c r="D3">
        <v>8</v>
      </c>
      <c r="E3" t="s">
        <v>18</v>
      </c>
      <c r="F3">
        <v>-200</v>
      </c>
      <c r="G3">
        <v>1</v>
      </c>
      <c r="H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3"/>
  <sheetViews>
    <sheetView workbookViewId="0">
      <selection activeCell="D9" sqref="D9"/>
    </sheetView>
  </sheetViews>
  <sheetFormatPr defaultColWidth="8.7109375" defaultRowHeight="12.75" x14ac:dyDescent="0.2"/>
  <cols>
    <col min="1" max="1" width="1.8554687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7.5703125" style="3" bestFit="1" customWidth="1"/>
    <col min="7" max="7" width="5.85546875" style="3" bestFit="1" customWidth="1"/>
    <col min="8" max="8" width="5" style="3" bestFit="1" customWidth="1"/>
    <col min="9" max="16384" width="8.7109375" style="3"/>
  </cols>
  <sheetData>
    <row r="1" spans="1:8" x14ac:dyDescent="0.2"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24</v>
      </c>
    </row>
    <row r="2" spans="1:8" x14ac:dyDescent="0.2">
      <c r="A2" s="3">
        <v>0</v>
      </c>
      <c r="B2" s="3">
        <v>4</v>
      </c>
      <c r="C2" s="3">
        <v>0</v>
      </c>
      <c r="D2" s="3">
        <v>8</v>
      </c>
      <c r="E2" s="3" t="s">
        <v>18</v>
      </c>
      <c r="F2" s="3">
        <v>-10</v>
      </c>
      <c r="G2" s="3">
        <v>9000</v>
      </c>
      <c r="H2" s="3" t="s">
        <v>3</v>
      </c>
    </row>
    <row r="3" spans="1:8" x14ac:dyDescent="0.2">
      <c r="A3" s="3">
        <v>1</v>
      </c>
      <c r="B3" s="3">
        <v>3</v>
      </c>
      <c r="C3" s="3">
        <v>0</v>
      </c>
      <c r="D3" s="3">
        <v>8</v>
      </c>
      <c r="E3" s="3" t="s">
        <v>17</v>
      </c>
      <c r="F3" s="3">
        <v>105</v>
      </c>
      <c r="G3" s="3">
        <v>9000</v>
      </c>
      <c r="H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Y26"/>
  <sheetViews>
    <sheetView workbookViewId="0">
      <selection activeCell="B4" sqref="B4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6</v>
      </c>
      <c r="B2" s="9" t="e">
        <f>SUM(re!#REF!)</f>
        <v>#REF!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-6.0622842820757015</v>
      </c>
      <c r="J2" s="9">
        <f>SUM(re!K2:K5)</f>
        <v>-7.051538173687522</v>
      </c>
      <c r="K2" s="9">
        <f>SUM(re!L2:L5)</f>
        <v>0</v>
      </c>
      <c r="L2" s="9">
        <f>SUM(re!M2:M5)</f>
        <v>0</v>
      </c>
      <c r="M2" s="9">
        <f>SUM(re!N2:N5)</f>
        <v>0</v>
      </c>
      <c r="N2" s="9">
        <f>SUM(re!O2:O5)</f>
        <v>0</v>
      </c>
      <c r="O2" s="9">
        <f>SUM(re!P2:P5)</f>
        <v>0</v>
      </c>
      <c r="P2" s="9">
        <f>SUM(re!Q2:Q5)</f>
        <v>0</v>
      </c>
      <c r="Q2" s="9">
        <f>SUM(re!C2:C5)</f>
        <v>-5.7937160117768798</v>
      </c>
      <c r="R2" s="9">
        <f>SUM(re!S2:S5)</f>
        <v>0</v>
      </c>
      <c r="S2" s="9">
        <f>SUM(re!T2:T5)</f>
        <v>0</v>
      </c>
      <c r="T2" s="9">
        <f>SUM(re!U2:U5)</f>
        <v>0</v>
      </c>
      <c r="U2" s="9">
        <f>SUM(re!V2:V5)</f>
        <v>0</v>
      </c>
      <c r="V2" s="9">
        <f>SUM(re!W2:W5)</f>
        <v>0</v>
      </c>
      <c r="W2" s="9">
        <f>SUM(re!X2:X5)</f>
        <v>0</v>
      </c>
      <c r="X2" s="9">
        <f>SUM(re!Y2:Y5)</f>
        <v>0</v>
      </c>
      <c r="Y2" s="9">
        <f>SUM(re!Z2:Z5)</f>
        <v>0</v>
      </c>
    </row>
    <row r="3" spans="1:25" x14ac:dyDescent="0.2">
      <c r="A3" t="s">
        <v>4</v>
      </c>
      <c r="B3">
        <f>SUM(chp_max!$C:$C)</f>
        <v>-19.684000000000001</v>
      </c>
      <c r="C3">
        <f>SUM(chp_max!$C:$C)</f>
        <v>-19.684000000000001</v>
      </c>
      <c r="D3">
        <f>SUM(chp_max!$C:$C)</f>
        <v>-19.684000000000001</v>
      </c>
      <c r="E3">
        <f>SUM(chp_max!$C:$C)</f>
        <v>-19.684000000000001</v>
      </c>
      <c r="F3">
        <f>SUM(chp_max!$C:$C)</f>
        <v>-19.684000000000001</v>
      </c>
      <c r="G3">
        <f>SUM(chp_max!$C:$C)</f>
        <v>-19.684000000000001</v>
      </c>
      <c r="H3">
        <f>SUM(chp_max!$C:$C)</f>
        <v>-19.684000000000001</v>
      </c>
      <c r="I3">
        <f>SUM(chp_max!$C:$C)</f>
        <v>-19.684000000000001</v>
      </c>
      <c r="J3">
        <f>SUM(chp_max!$C:$C)</f>
        <v>-19.684000000000001</v>
      </c>
      <c r="K3">
        <f>SUM(chp_max!$C:$C)</f>
        <v>-19.684000000000001</v>
      </c>
      <c r="L3">
        <f>SUM(chp_max!$C:$C)</f>
        <v>-19.684000000000001</v>
      </c>
      <c r="M3">
        <f>SUM(chp_max!$C:$C)</f>
        <v>-19.684000000000001</v>
      </c>
      <c r="N3">
        <f>SUM(chp_max!$C:$C)</f>
        <v>-19.684000000000001</v>
      </c>
      <c r="O3">
        <f>SUM(chp_max!$C:$C)</f>
        <v>-19.684000000000001</v>
      </c>
      <c r="P3">
        <f>SUM(chp_max!$C:$C)</f>
        <v>-19.684000000000001</v>
      </c>
      <c r="Q3">
        <f>SUM(chp_max!$C:$C)</f>
        <v>-19.684000000000001</v>
      </c>
      <c r="R3">
        <f>SUM(chp_max!$C:$C)</f>
        <v>-19.684000000000001</v>
      </c>
      <c r="S3">
        <f>SUM(chp_max!$C:$C)</f>
        <v>-19.684000000000001</v>
      </c>
      <c r="T3">
        <f>SUM(chp_max!$C:$C)</f>
        <v>-19.684000000000001</v>
      </c>
      <c r="U3">
        <f>SUM(chp_max!$C:$C)</f>
        <v>-19.684000000000001</v>
      </c>
      <c r="V3">
        <f>SUM(chp_max!$C:$C)</f>
        <v>-19.684000000000001</v>
      </c>
      <c r="W3">
        <f>SUM(chp_max!$C:$C)</f>
        <v>-19.684000000000001</v>
      </c>
      <c r="X3">
        <f>SUM(chp_max!$C:$C)</f>
        <v>-19.684000000000001</v>
      </c>
      <c r="Y3">
        <f>SUM(chp_max!$C:$C)</f>
        <v>-19.684000000000001</v>
      </c>
    </row>
    <row r="4" spans="1:25" x14ac:dyDescent="0.2">
      <c r="A4" t="s">
        <v>3</v>
      </c>
      <c r="B4" t="e">
        <f>SUM(loads!#REF!)</f>
        <v>#REF!</v>
      </c>
      <c r="C4">
        <f>SUM(loads!D2:D7)</f>
        <v>11.3</v>
      </c>
      <c r="D4">
        <f>SUM(loads!E2:E7)</f>
        <v>11.3</v>
      </c>
      <c r="E4">
        <f>SUM(loads!F2:F7)</f>
        <v>11.3</v>
      </c>
      <c r="F4">
        <f>SUM(loads!G2:G7)</f>
        <v>11.3</v>
      </c>
      <c r="G4">
        <f>SUM(loads!H2:H7)</f>
        <v>11.3</v>
      </c>
      <c r="H4">
        <f>SUM(loads!I2:I7)</f>
        <v>11.3</v>
      </c>
      <c r="I4">
        <f>SUM(loads!J2:J7)</f>
        <v>11.3</v>
      </c>
      <c r="J4">
        <f>SUM(loads!K2:K7)</f>
        <v>11.3</v>
      </c>
      <c r="K4">
        <f>SUM(loads!L2:L7)</f>
        <v>0</v>
      </c>
      <c r="L4">
        <f>SUM(loads!M2:M7)</f>
        <v>0</v>
      </c>
      <c r="M4">
        <f>SUM(loads!N2:N7)</f>
        <v>0</v>
      </c>
      <c r="N4">
        <f>SUM(loads!O2:O7)</f>
        <v>0</v>
      </c>
      <c r="O4">
        <f>SUM(loads!P2:P7)</f>
        <v>0</v>
      </c>
      <c r="P4">
        <f>SUM(loads!Q2:Q7)</f>
        <v>0</v>
      </c>
      <c r="Q4">
        <f>SUM(loads!C2:C7)</f>
        <v>11.3</v>
      </c>
      <c r="R4">
        <f>SUM(loads!S2:S7)</f>
        <v>0</v>
      </c>
      <c r="S4">
        <f>SUM(loads!T2:T7)</f>
        <v>0</v>
      </c>
      <c r="T4">
        <f>SUM(loads!U2:U7)</f>
        <v>0</v>
      </c>
      <c r="U4">
        <f>SUM(loads!V2:V7)</f>
        <v>0</v>
      </c>
      <c r="V4">
        <f>SUM(loads!W2:W7)</f>
        <v>0</v>
      </c>
      <c r="W4">
        <f>SUM(loads!X2:X7)</f>
        <v>0</v>
      </c>
      <c r="X4">
        <f>SUM(loads!Y2:Y7)</f>
        <v>0</v>
      </c>
      <c r="Y4">
        <f>SUM(loads!Z2:Z7)</f>
        <v>0</v>
      </c>
    </row>
    <row r="6" spans="1:25" x14ac:dyDescent="0.2">
      <c r="A6" t="s">
        <v>25</v>
      </c>
      <c r="B6" s="9" t="e">
        <f>B4+B2</f>
        <v>#REF!</v>
      </c>
      <c r="C6" s="9">
        <f t="shared" ref="C6:Y6" si="0">C4+C2</f>
        <v>5.448461826312478</v>
      </c>
      <c r="D6" s="9">
        <f t="shared" si="0"/>
        <v>5.2377157179242992</v>
      </c>
      <c r="E6" s="9">
        <f t="shared" si="0"/>
        <v>5.5390061213129993</v>
      </c>
      <c r="F6" s="9">
        <f t="shared" si="0"/>
        <v>6.4193952179242988</v>
      </c>
      <c r="G6" s="9">
        <f t="shared" si="0"/>
        <v>4.4193952179242988</v>
      </c>
      <c r="H6" s="9">
        <f t="shared" si="0"/>
        <v>4.1075743916118208</v>
      </c>
      <c r="I6" s="9">
        <f t="shared" si="0"/>
        <v>5.2377157179242992</v>
      </c>
      <c r="J6" s="9">
        <f t="shared" si="0"/>
        <v>4.2484618263124787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5.5062839882231209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</row>
    <row r="7" spans="1:25" x14ac:dyDescent="0.2">
      <c r="A7" t="s">
        <v>28</v>
      </c>
    </row>
    <row r="8" spans="1:25" x14ac:dyDescent="0.2">
      <c r="A8" t="s">
        <v>26</v>
      </c>
      <c r="B8" s="9" t="e">
        <f>B6+B3</f>
        <v>#REF!</v>
      </c>
      <c r="C8" s="9">
        <f t="shared" ref="C8:Y8" si="1">C6+C3</f>
        <v>-14.235538173687523</v>
      </c>
      <c r="D8" s="9">
        <f t="shared" si="1"/>
        <v>-14.446284282075702</v>
      </c>
      <c r="E8" s="9">
        <f t="shared" si="1"/>
        <v>-14.144993878687002</v>
      </c>
      <c r="F8" s="9">
        <f t="shared" si="1"/>
        <v>-13.264604782075702</v>
      </c>
      <c r="G8" s="9">
        <f t="shared" si="1"/>
        <v>-15.264604782075702</v>
      </c>
      <c r="H8" s="9">
        <f t="shared" si="1"/>
        <v>-15.576425608388181</v>
      </c>
      <c r="I8" s="9">
        <f t="shared" si="1"/>
        <v>-14.446284282075702</v>
      </c>
      <c r="J8" s="9">
        <f t="shared" si="1"/>
        <v>-15.435538173687522</v>
      </c>
      <c r="K8" s="9">
        <f t="shared" si="1"/>
        <v>-19.684000000000001</v>
      </c>
      <c r="L8" s="9">
        <f t="shared" si="1"/>
        <v>-19.684000000000001</v>
      </c>
      <c r="M8" s="9">
        <f t="shared" si="1"/>
        <v>-19.684000000000001</v>
      </c>
      <c r="N8" s="9">
        <f t="shared" si="1"/>
        <v>-19.684000000000001</v>
      </c>
      <c r="O8" s="9">
        <f t="shared" si="1"/>
        <v>-19.684000000000001</v>
      </c>
      <c r="P8" s="9">
        <f t="shared" si="1"/>
        <v>-19.684000000000001</v>
      </c>
      <c r="Q8" s="9">
        <f t="shared" si="1"/>
        <v>-14.17771601177688</v>
      </c>
      <c r="R8" s="9">
        <f t="shared" si="1"/>
        <v>-19.684000000000001</v>
      </c>
      <c r="S8" s="9">
        <f t="shared" si="1"/>
        <v>-19.684000000000001</v>
      </c>
      <c r="T8" s="9">
        <f t="shared" si="1"/>
        <v>-19.684000000000001</v>
      </c>
      <c r="U8" s="9">
        <f t="shared" si="1"/>
        <v>-19.684000000000001</v>
      </c>
      <c r="V8" s="9">
        <f t="shared" si="1"/>
        <v>-19.684000000000001</v>
      </c>
      <c r="W8" s="9">
        <f t="shared" si="1"/>
        <v>-19.684000000000001</v>
      </c>
      <c r="X8" s="9">
        <f t="shared" si="1"/>
        <v>-19.684000000000001</v>
      </c>
      <c r="Y8" s="9">
        <f t="shared" si="1"/>
        <v>-19.684000000000001</v>
      </c>
    </row>
    <row r="9" spans="1:25" x14ac:dyDescent="0.2">
      <c r="A9" t="s">
        <v>27</v>
      </c>
    </row>
    <row r="26" spans="9:16" x14ac:dyDescent="0.2">
      <c r="I26">
        <v>0</v>
      </c>
      <c r="J26">
        <v>1</v>
      </c>
      <c r="K26">
        <v>0</v>
      </c>
      <c r="L26">
        <v>24</v>
      </c>
      <c r="M26" t="s">
        <v>18</v>
      </c>
      <c r="N26">
        <v>-400</v>
      </c>
      <c r="O26">
        <v>50</v>
      </c>
      <c r="P26" t="s">
        <v>3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title_page</vt:lpstr>
      <vt:lpstr>lines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2025-02-14T16:40:55Z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