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4723\Documents\GitHub\CBC_RD_thesis\"/>
    </mc:Choice>
  </mc:AlternateContent>
  <xr:revisionPtr revIDLastSave="0" documentId="13_ncr:1_{D7EDCBE6-C127-4CE7-A406-013BF24F074C}" xr6:coauthVersionLast="47" xr6:coauthVersionMax="47" xr10:uidLastSave="{00000000-0000-0000-0000-000000000000}"/>
  <bookViews>
    <workbookView xWindow="-120" yWindow="-120" windowWidth="29040" windowHeight="15720" activeTab="2" xr2:uid="{4D1B5A0D-1CEB-45D9-8796-95763D14CA6B}"/>
  </bookViews>
  <sheets>
    <sheet name="title_page" sheetId="1" r:id="rId1"/>
    <sheet name="lines" sheetId="2" r:id="rId2"/>
    <sheet name="congestion scenarios" sheetId="9" r:id="rId3"/>
    <sheet name="loads" sheetId="3" r:id="rId4"/>
    <sheet name="re" sheetId="4" r:id="rId5"/>
    <sheet name="chp_max" sheetId="5" r:id="rId6"/>
    <sheet name="CBC" sheetId="6" r:id="rId7"/>
    <sheet name="RD" sheetId="7" r:id="rId8"/>
    <sheet name="Check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8" l="1"/>
  <c r="AA37" i="8"/>
  <c r="AB37" i="8"/>
  <c r="AC37" i="8"/>
  <c r="AD37" i="8"/>
  <c r="AE37" i="8"/>
  <c r="AF37" i="8"/>
  <c r="AG37" i="8"/>
  <c r="Z37" i="8"/>
  <c r="AA35" i="8"/>
  <c r="AB35" i="8"/>
  <c r="AC35" i="8"/>
  <c r="AD35" i="8"/>
  <c r="AE35" i="8"/>
  <c r="AF35" i="8"/>
  <c r="AG35" i="8"/>
  <c r="Z35" i="8"/>
  <c r="AA32" i="8"/>
  <c r="AB32" i="8"/>
  <c r="AC32" i="8"/>
  <c r="AD32" i="8"/>
  <c r="AE32" i="8"/>
  <c r="AF32" i="8"/>
  <c r="AG32" i="8"/>
  <c r="Z32" i="8"/>
  <c r="Z30" i="8"/>
  <c r="Z29" i="8"/>
  <c r="AA28" i="8"/>
  <c r="AA29" i="8" s="1"/>
  <c r="AB28" i="8"/>
  <c r="AB29" i="8" s="1"/>
  <c r="AC28" i="8"/>
  <c r="AC30" i="8" s="1"/>
  <c r="AD28" i="8"/>
  <c r="AD30" i="8" s="1"/>
  <c r="AE28" i="8"/>
  <c r="AE30" i="8" s="1"/>
  <c r="AF28" i="8"/>
  <c r="AF30" i="8" s="1"/>
  <c r="AG28" i="8"/>
  <c r="AG29" i="8" s="1"/>
  <c r="Z28" i="8"/>
  <c r="C2" i="8"/>
  <c r="D2" i="8"/>
  <c r="E2" i="8"/>
  <c r="F2" i="8"/>
  <c r="G2" i="8"/>
  <c r="H2" i="8"/>
  <c r="I2" i="8"/>
  <c r="C3" i="8"/>
  <c r="D3" i="8"/>
  <c r="E3" i="8"/>
  <c r="F3" i="8"/>
  <c r="G3" i="8"/>
  <c r="H3" i="8"/>
  <c r="I3" i="8"/>
  <c r="C4" i="8"/>
  <c r="D4" i="8"/>
  <c r="E4" i="8"/>
  <c r="F4" i="8"/>
  <c r="G4" i="8"/>
  <c r="H4" i="8"/>
  <c r="I4" i="8"/>
  <c r="AA24" i="8"/>
  <c r="AB24" i="8"/>
  <c r="AC24" i="8"/>
  <c r="AD24" i="8"/>
  <c r="AE24" i="8"/>
  <c r="AF24" i="8"/>
  <c r="AG24" i="8"/>
  <c r="AA25" i="8"/>
  <c r="AB25" i="8"/>
  <c r="AC25" i="8"/>
  <c r="AD25" i="8"/>
  <c r="AE25" i="8"/>
  <c r="AF25" i="8"/>
  <c r="AG25" i="8"/>
  <c r="AA26" i="8"/>
  <c r="AB26" i="8"/>
  <c r="AC26" i="8"/>
  <c r="AD26" i="8"/>
  <c r="AE26" i="8"/>
  <c r="AF26" i="8"/>
  <c r="AG26" i="8"/>
  <c r="Z26" i="8"/>
  <c r="Z25" i="8"/>
  <c r="Z24" i="8"/>
  <c r="B4" i="8"/>
  <c r="B3" i="8"/>
  <c r="B2" i="8"/>
  <c r="AB30" i="8" l="1"/>
  <c r="AA30" i="8"/>
  <c r="AG30" i="8"/>
  <c r="AF29" i="8"/>
  <c r="AE29" i="8"/>
  <c r="AD29" i="8"/>
  <c r="AC29" i="8"/>
  <c r="B6" i="8"/>
  <c r="B8" i="8" s="1"/>
  <c r="I6" i="8"/>
  <c r="I8" i="8" s="1"/>
  <c r="F6" i="8"/>
  <c r="F8" i="8" s="1"/>
  <c r="E6" i="8"/>
  <c r="E8" i="8" s="1"/>
  <c r="D6" i="8"/>
  <c r="D8" i="8" s="1"/>
  <c r="C6" i="8"/>
  <c r="C8" i="8" s="1"/>
  <c r="H6" i="8"/>
  <c r="H8" i="8" s="1"/>
  <c r="G6" i="8"/>
  <c r="G8" i="8" s="1"/>
</calcChain>
</file>

<file path=xl/sharedStrings.xml><?xml version="1.0" encoding="utf-8"?>
<sst xmlns="http://schemas.openxmlformats.org/spreadsheetml/2006/main" count="80" uniqueCount="51">
  <si>
    <t>Info &amp; case description</t>
  </si>
  <si>
    <t>line</t>
  </si>
  <si>
    <t>node</t>
  </si>
  <si>
    <t>load</t>
  </si>
  <si>
    <t>CHP</t>
  </si>
  <si>
    <t>len</t>
  </si>
  <si>
    <t>RE</t>
  </si>
  <si>
    <t>max</t>
  </si>
  <si>
    <t>from_bus</t>
  </si>
  <si>
    <t>to_bus</t>
  </si>
  <si>
    <t>capacity</t>
  </si>
  <si>
    <t>bus</t>
  </si>
  <si>
    <t>delivery_start</t>
  </si>
  <si>
    <t>delivery_end</t>
  </si>
  <si>
    <t>power</t>
  </si>
  <si>
    <t>buy/sell</t>
  </si>
  <si>
    <t>price</t>
  </si>
  <si>
    <t>sell</t>
  </si>
  <si>
    <t>A buy order corresponds with consuming more or generating less</t>
  </si>
  <si>
    <t>A sell order corresponds with consuming less are generating more</t>
  </si>
  <si>
    <t>=lower load</t>
  </si>
  <si>
    <t>=higher load</t>
  </si>
  <si>
    <t>type</t>
  </si>
  <si>
    <t>load-RE</t>
  </si>
  <si>
    <t>remainder - chp</t>
  </si>
  <si>
    <t>should be nagative</t>
  </si>
  <si>
    <t>should be positve</t>
  </si>
  <si>
    <t>A negative flow indicates a flow from bus with lower index to bus with higher index</t>
  </si>
  <si>
    <t>asset</t>
  </si>
  <si>
    <t>negative prices indicate TSO gets money, positive, not (Both for buy and sell orders)</t>
  </si>
  <si>
    <t>CBC:</t>
  </si>
  <si>
    <t>All renewable generation is offered against D-1 price prognosis</t>
  </si>
  <si>
    <t>Can add manualy for industry to bid sell orders (use less) againt high positive prices</t>
  </si>
  <si>
    <t>RD:</t>
  </si>
  <si>
    <t>All renewable generation is offered for almost free (buy order)</t>
  </si>
  <si>
    <t>All CHP generatio is offered for negaive price(P fuel) (buy order)</t>
  </si>
  <si>
    <t>All CHP remaining CHP power is offered against their original bidding pirce +premium</t>
  </si>
  <si>
    <t>Can add manually indstry buy orders against low negative price (using more)</t>
  </si>
  <si>
    <t>Total load:</t>
  </si>
  <si>
    <t>buy</t>
  </si>
  <si>
    <t>Industry</t>
  </si>
  <si>
    <t>Power is in MW</t>
  </si>
  <si>
    <t>Medium congetoin</t>
  </si>
  <si>
    <t>2 critical lines per pocket</t>
  </si>
  <si>
    <t xml:space="preserve">Low congestion </t>
  </si>
  <si>
    <t>1 critical line per pocket</t>
  </si>
  <si>
    <t>High congestion</t>
  </si>
  <si>
    <t>Specific for alt</t>
  </si>
  <si>
    <t>Congstion problem specifically solvable by alt strategy</t>
  </si>
  <si>
    <t>Can add manually industry sell orders against high price (using less TYPE = Industry)</t>
  </si>
  <si>
    <t>2 or more critical lines per pocket, also higher congestion, should also have problems not solvable by just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</si>
</sst>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quotePrefix="1"/>
    <xf numFmtId="1" fontId="0" fillId="0" borderId="0" xfId="0" applyNumberFormat="1"/>
    <xf numFmtId="164" fontId="0" fillId="0" borderId="0" xfId="0" applyNumberFormat="1"/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2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Border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475377</xdr:colOff>
      <xdr:row>1</xdr:row>
      <xdr:rowOff>136960</xdr:rowOff>
    </xdr:from>
    <xdr:to>
      <xdr:col>20</xdr:col>
      <xdr:colOff>275074</xdr:colOff>
      <xdr:row>64</xdr:row>
      <xdr:rowOff>2302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578292-0A6C-6425-00C2-C96245106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3201" y="293842"/>
          <a:ext cx="7150755" cy="9748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A4D4-96EF-411F-9568-177C13F4F889}">
  <dimension ref="A1:G45"/>
  <sheetViews>
    <sheetView topLeftCell="A4" zoomScale="55" zoomScaleNormal="55" workbookViewId="0">
      <selection activeCell="A42" sqref="A42"/>
    </sheetView>
  </sheetViews>
  <sheetFormatPr defaultRowHeight="12.5" x14ac:dyDescent="0.25"/>
  <cols>
    <col min="6" max="6" width="10.1796875" customWidth="1"/>
  </cols>
  <sheetData>
    <row r="1" spans="1:1" x14ac:dyDescent="0.25">
      <c r="A1" t="s">
        <v>0</v>
      </c>
    </row>
    <row r="21" spans="1:7" x14ac:dyDescent="0.25">
      <c r="A21" t="s">
        <v>18</v>
      </c>
      <c r="G21" s="4" t="s">
        <v>21</v>
      </c>
    </row>
    <row r="22" spans="1:7" x14ac:dyDescent="0.25">
      <c r="A22" t="s">
        <v>19</v>
      </c>
      <c r="G22" s="4" t="s">
        <v>20</v>
      </c>
    </row>
    <row r="27" spans="1:7" x14ac:dyDescent="0.25">
      <c r="A27" t="s">
        <v>27</v>
      </c>
    </row>
    <row r="30" spans="1:7" x14ac:dyDescent="0.25">
      <c r="A30" t="s">
        <v>29</v>
      </c>
    </row>
    <row r="32" spans="1:7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6" spans="1:1" x14ac:dyDescent="0.25">
      <c r="A36" t="s">
        <v>33</v>
      </c>
    </row>
    <row r="37" spans="1:1" x14ac:dyDescent="0.25">
      <c r="A37" t="s">
        <v>34</v>
      </c>
    </row>
    <row r="38" spans="1:1" x14ac:dyDescent="0.25">
      <c r="A38" t="s">
        <v>35</v>
      </c>
    </row>
    <row r="39" spans="1:1" x14ac:dyDescent="0.25">
      <c r="A39" t="s">
        <v>36</v>
      </c>
    </row>
    <row r="40" spans="1:1" x14ac:dyDescent="0.25">
      <c r="A40" t="s">
        <v>37</v>
      </c>
    </row>
    <row r="41" spans="1:1" x14ac:dyDescent="0.25">
      <c r="A41" t="s">
        <v>49</v>
      </c>
    </row>
    <row r="45" spans="1:1" x14ac:dyDescent="0.25">
      <c r="A45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CD40-7FC0-47C6-AA2A-34706E0CB1A0}">
  <dimension ref="A1:E44"/>
  <sheetViews>
    <sheetView topLeftCell="A13" workbookViewId="0">
      <selection activeCell="F38" sqref="F38"/>
    </sheetView>
  </sheetViews>
  <sheetFormatPr defaultRowHeight="12.5" x14ac:dyDescent="0.25"/>
  <cols>
    <col min="5" max="5" width="9.1796875" customWidth="1"/>
  </cols>
  <sheetData>
    <row r="1" spans="1:5" ht="13" x14ac:dyDescent="0.3">
      <c r="A1" s="1" t="s">
        <v>1</v>
      </c>
      <c r="B1" s="1" t="s">
        <v>8</v>
      </c>
      <c r="C1" s="1" t="s">
        <v>9</v>
      </c>
      <c r="D1" s="1" t="s">
        <v>5</v>
      </c>
      <c r="E1" s="1" t="s">
        <v>10</v>
      </c>
    </row>
    <row r="2" spans="1:5" ht="13" x14ac:dyDescent="0.3">
      <c r="A2" s="11">
        <v>0</v>
      </c>
      <c r="B2" s="12">
        <v>0</v>
      </c>
      <c r="C2" s="12">
        <v>1</v>
      </c>
      <c r="D2" s="12">
        <v>5</v>
      </c>
      <c r="E2" s="12">
        <v>9999</v>
      </c>
    </row>
    <row r="3" spans="1:5" ht="13" x14ac:dyDescent="0.3">
      <c r="A3" s="11">
        <v>1</v>
      </c>
      <c r="B3" s="12">
        <v>1</v>
      </c>
      <c r="C3" s="12">
        <v>2</v>
      </c>
      <c r="D3" s="12">
        <v>5</v>
      </c>
      <c r="E3" s="12">
        <v>9999</v>
      </c>
    </row>
    <row r="4" spans="1:5" ht="13" x14ac:dyDescent="0.3">
      <c r="A4" s="11">
        <v>2</v>
      </c>
      <c r="B4" s="12">
        <v>2</v>
      </c>
      <c r="C4" s="12">
        <v>3</v>
      </c>
      <c r="D4" s="12">
        <v>3</v>
      </c>
      <c r="E4" s="12">
        <v>9999</v>
      </c>
    </row>
    <row r="5" spans="1:5" ht="13" x14ac:dyDescent="0.3">
      <c r="A5" s="11">
        <v>3</v>
      </c>
      <c r="B5" s="12">
        <v>0</v>
      </c>
      <c r="C5" s="12">
        <v>3</v>
      </c>
      <c r="D5" s="12">
        <v>8</v>
      </c>
      <c r="E5" s="12">
        <v>9999</v>
      </c>
    </row>
    <row r="6" spans="1:5" ht="13" x14ac:dyDescent="0.3">
      <c r="A6" s="11">
        <v>4</v>
      </c>
      <c r="B6" s="12">
        <v>3</v>
      </c>
      <c r="C6" s="12">
        <v>4</v>
      </c>
      <c r="D6" s="12">
        <v>10</v>
      </c>
      <c r="E6" s="12">
        <v>9999</v>
      </c>
    </row>
    <row r="7" spans="1:5" ht="13" x14ac:dyDescent="0.3">
      <c r="A7" s="11">
        <v>5</v>
      </c>
      <c r="B7" s="12">
        <v>4</v>
      </c>
      <c r="C7" s="12">
        <v>5</v>
      </c>
      <c r="D7" s="12">
        <v>7</v>
      </c>
      <c r="E7" s="12">
        <v>9999</v>
      </c>
    </row>
    <row r="8" spans="1:5" ht="13" x14ac:dyDescent="0.3">
      <c r="A8" s="11">
        <v>6</v>
      </c>
      <c r="B8" s="12">
        <v>5</v>
      </c>
      <c r="C8" s="12">
        <v>6</v>
      </c>
      <c r="D8" s="12">
        <v>3</v>
      </c>
      <c r="E8" s="12">
        <v>9999</v>
      </c>
    </row>
    <row r="9" spans="1:5" ht="13" x14ac:dyDescent="0.3">
      <c r="A9" s="11">
        <v>7</v>
      </c>
      <c r="B9" s="12">
        <v>6</v>
      </c>
      <c r="C9" s="12">
        <v>7</v>
      </c>
      <c r="D9" s="12">
        <v>4</v>
      </c>
      <c r="E9" s="12">
        <v>9999</v>
      </c>
    </row>
    <row r="10" spans="1:5" ht="13" x14ac:dyDescent="0.3">
      <c r="A10" s="11">
        <v>8</v>
      </c>
      <c r="B10" s="12">
        <v>7</v>
      </c>
      <c r="C10" s="12">
        <v>8</v>
      </c>
      <c r="D10" s="12">
        <v>6</v>
      </c>
      <c r="E10" s="12">
        <v>9999</v>
      </c>
    </row>
    <row r="11" spans="1:5" ht="13" x14ac:dyDescent="0.3">
      <c r="A11" s="11">
        <v>9</v>
      </c>
      <c r="B11" s="12">
        <v>7</v>
      </c>
      <c r="C11" s="12">
        <v>11</v>
      </c>
      <c r="D11" s="12">
        <v>6</v>
      </c>
      <c r="E11" s="12">
        <v>9999</v>
      </c>
    </row>
    <row r="12" spans="1:5" ht="13" x14ac:dyDescent="0.3">
      <c r="A12" s="11">
        <v>10</v>
      </c>
      <c r="B12" s="12">
        <v>7</v>
      </c>
      <c r="C12" s="12">
        <v>9</v>
      </c>
      <c r="D12" s="12">
        <v>5</v>
      </c>
      <c r="E12" s="12">
        <v>9999</v>
      </c>
    </row>
    <row r="13" spans="1:5" ht="13" x14ac:dyDescent="0.3">
      <c r="A13" s="11">
        <v>11</v>
      </c>
      <c r="B13" s="12">
        <v>9</v>
      </c>
      <c r="C13" s="12">
        <v>10</v>
      </c>
      <c r="D13" s="12">
        <v>1</v>
      </c>
      <c r="E13" s="12">
        <v>9999</v>
      </c>
    </row>
    <row r="14" spans="1:5" ht="13" x14ac:dyDescent="0.3">
      <c r="A14" s="11">
        <v>12</v>
      </c>
      <c r="B14" s="12">
        <v>10</v>
      </c>
      <c r="C14" s="12">
        <v>11</v>
      </c>
      <c r="D14" s="12">
        <v>6</v>
      </c>
      <c r="E14" s="12">
        <v>9999</v>
      </c>
    </row>
    <row r="15" spans="1:5" ht="13" x14ac:dyDescent="0.3">
      <c r="A15" s="11">
        <v>13</v>
      </c>
      <c r="B15" s="12">
        <v>2</v>
      </c>
      <c r="C15" s="12">
        <v>11</v>
      </c>
      <c r="D15" s="12">
        <v>4</v>
      </c>
      <c r="E15" s="12">
        <v>9999</v>
      </c>
    </row>
    <row r="16" spans="1:5" ht="13" x14ac:dyDescent="0.3">
      <c r="A16" s="13">
        <v>14</v>
      </c>
      <c r="B16" s="14">
        <v>0</v>
      </c>
      <c r="C16" s="14">
        <v>12</v>
      </c>
      <c r="D16" s="14">
        <v>1</v>
      </c>
      <c r="E16" s="14">
        <v>1.9</v>
      </c>
    </row>
    <row r="17" spans="1:5" ht="13" x14ac:dyDescent="0.3">
      <c r="A17" s="13">
        <v>15</v>
      </c>
      <c r="B17" s="14">
        <v>12</v>
      </c>
      <c r="C17" s="14">
        <v>13</v>
      </c>
      <c r="D17" s="14">
        <v>1</v>
      </c>
      <c r="E17" s="14">
        <v>0.5</v>
      </c>
    </row>
    <row r="18" spans="1:5" ht="13" x14ac:dyDescent="0.3">
      <c r="A18" s="13">
        <v>16</v>
      </c>
      <c r="B18" s="14">
        <v>3</v>
      </c>
      <c r="C18" s="14">
        <v>12</v>
      </c>
      <c r="D18" s="14">
        <v>1</v>
      </c>
      <c r="E18" s="14">
        <v>0.6</v>
      </c>
    </row>
    <row r="19" spans="1:5" ht="13" x14ac:dyDescent="0.3">
      <c r="A19" s="13">
        <v>17</v>
      </c>
      <c r="B19" s="14">
        <v>13</v>
      </c>
      <c r="C19" s="14">
        <v>14</v>
      </c>
      <c r="D19" s="14">
        <v>1</v>
      </c>
      <c r="E19" s="14">
        <v>9999</v>
      </c>
    </row>
    <row r="20" spans="1:5" ht="13" x14ac:dyDescent="0.3">
      <c r="A20" s="13">
        <v>18</v>
      </c>
      <c r="B20" s="14">
        <v>14</v>
      </c>
      <c r="C20" s="14">
        <v>15</v>
      </c>
      <c r="D20" s="14">
        <v>1</v>
      </c>
      <c r="E20" s="14">
        <v>9999</v>
      </c>
    </row>
    <row r="21" spans="1:5" ht="13" x14ac:dyDescent="0.3">
      <c r="A21" s="13">
        <v>19</v>
      </c>
      <c r="B21" s="14">
        <v>12</v>
      </c>
      <c r="C21" s="14">
        <v>15</v>
      </c>
      <c r="D21" s="14">
        <v>1</v>
      </c>
      <c r="E21" s="14">
        <v>9999</v>
      </c>
    </row>
    <row r="22" spans="1:5" ht="13" x14ac:dyDescent="0.3">
      <c r="A22" s="13">
        <v>20</v>
      </c>
      <c r="B22" s="14">
        <v>16</v>
      </c>
      <c r="C22" s="14">
        <v>17</v>
      </c>
      <c r="D22" s="14">
        <v>1</v>
      </c>
      <c r="E22" s="14">
        <v>9999</v>
      </c>
    </row>
    <row r="23" spans="1:5" ht="13" x14ac:dyDescent="0.3">
      <c r="A23" s="13">
        <v>21</v>
      </c>
      <c r="B23" s="14">
        <v>17</v>
      </c>
      <c r="C23" s="14">
        <v>18</v>
      </c>
      <c r="D23" s="14">
        <v>1</v>
      </c>
      <c r="E23" s="14">
        <v>9999</v>
      </c>
    </row>
    <row r="24" spans="1:5" ht="13" x14ac:dyDescent="0.3">
      <c r="A24" s="13">
        <v>22</v>
      </c>
      <c r="B24" s="14">
        <v>18</v>
      </c>
      <c r="C24" s="14">
        <v>19</v>
      </c>
      <c r="D24" s="14">
        <v>1</v>
      </c>
      <c r="E24" s="14">
        <v>9999</v>
      </c>
    </row>
    <row r="25" spans="1:5" ht="13" x14ac:dyDescent="0.3">
      <c r="A25" s="13">
        <v>23</v>
      </c>
      <c r="B25" s="14">
        <v>16</v>
      </c>
      <c r="C25" s="14">
        <v>19</v>
      </c>
      <c r="D25" s="14">
        <v>1</v>
      </c>
      <c r="E25" s="14">
        <v>0.35</v>
      </c>
    </row>
    <row r="26" spans="1:5" ht="13" x14ac:dyDescent="0.3">
      <c r="A26" s="13">
        <v>24</v>
      </c>
      <c r="B26" s="14">
        <v>5</v>
      </c>
      <c r="C26" s="14">
        <v>20</v>
      </c>
      <c r="D26" s="14">
        <v>1</v>
      </c>
      <c r="E26" s="14">
        <v>9999</v>
      </c>
    </row>
    <row r="27" spans="1:5" ht="13" x14ac:dyDescent="0.3">
      <c r="A27" s="13">
        <v>25</v>
      </c>
      <c r="B27" s="14">
        <v>5</v>
      </c>
      <c r="C27" s="14">
        <v>21</v>
      </c>
      <c r="D27" s="14">
        <v>1</v>
      </c>
      <c r="E27" s="14">
        <v>9999</v>
      </c>
    </row>
    <row r="28" spans="1:5" ht="13" x14ac:dyDescent="0.3">
      <c r="A28" s="13">
        <v>26</v>
      </c>
      <c r="B28" s="14">
        <v>21</v>
      </c>
      <c r="C28" s="14">
        <v>22</v>
      </c>
      <c r="D28" s="14">
        <v>1</v>
      </c>
      <c r="E28" s="14">
        <v>9999</v>
      </c>
    </row>
    <row r="29" spans="1:5" ht="13" x14ac:dyDescent="0.3">
      <c r="A29" s="13">
        <v>27</v>
      </c>
      <c r="B29" s="14">
        <v>20</v>
      </c>
      <c r="C29" s="14">
        <v>21</v>
      </c>
      <c r="D29" s="14">
        <v>1</v>
      </c>
      <c r="E29" s="14">
        <v>9999</v>
      </c>
    </row>
    <row r="30" spans="1:5" ht="13" x14ac:dyDescent="0.3">
      <c r="A30" s="13">
        <v>28</v>
      </c>
      <c r="B30" s="14">
        <v>20</v>
      </c>
      <c r="C30" s="14">
        <v>22</v>
      </c>
      <c r="D30" s="14">
        <v>1</v>
      </c>
      <c r="E30" s="14">
        <v>9999</v>
      </c>
    </row>
    <row r="31" spans="1:5" ht="13" x14ac:dyDescent="0.3">
      <c r="A31" s="13">
        <v>29</v>
      </c>
      <c r="B31" s="14">
        <v>7</v>
      </c>
      <c r="C31" s="14">
        <v>23</v>
      </c>
      <c r="D31" s="14">
        <v>1</v>
      </c>
      <c r="E31" s="14">
        <v>1.3</v>
      </c>
    </row>
    <row r="32" spans="1:5" ht="13" x14ac:dyDescent="0.3">
      <c r="A32" s="13">
        <v>30</v>
      </c>
      <c r="B32" s="14">
        <v>23</v>
      </c>
      <c r="C32" s="14">
        <v>24</v>
      </c>
      <c r="D32" s="14">
        <v>1</v>
      </c>
      <c r="E32" s="14">
        <v>1.1000000000000001</v>
      </c>
    </row>
    <row r="33" spans="1:5" ht="13" x14ac:dyDescent="0.3">
      <c r="A33" s="13">
        <v>31</v>
      </c>
      <c r="B33" s="14">
        <v>24</v>
      </c>
      <c r="C33" s="14">
        <v>25</v>
      </c>
      <c r="D33" s="14">
        <v>1</v>
      </c>
      <c r="E33" s="14">
        <v>9999</v>
      </c>
    </row>
    <row r="34" spans="1:5" ht="13" x14ac:dyDescent="0.3">
      <c r="A34" s="13">
        <v>32</v>
      </c>
      <c r="B34" s="14">
        <v>6</v>
      </c>
      <c r="C34" s="14">
        <v>25</v>
      </c>
      <c r="D34" s="14">
        <v>1</v>
      </c>
      <c r="E34" s="14">
        <v>0.7</v>
      </c>
    </row>
    <row r="35" spans="1:5" ht="13" x14ac:dyDescent="0.3">
      <c r="A35" s="13">
        <v>33</v>
      </c>
      <c r="B35" s="14">
        <v>11</v>
      </c>
      <c r="C35" s="14">
        <v>26</v>
      </c>
      <c r="D35" s="14">
        <v>1</v>
      </c>
      <c r="E35" s="14">
        <v>9999</v>
      </c>
    </row>
    <row r="36" spans="1:5" ht="13" x14ac:dyDescent="0.3">
      <c r="A36" s="13">
        <v>34</v>
      </c>
      <c r="B36" s="14">
        <v>26</v>
      </c>
      <c r="C36" s="14">
        <v>27</v>
      </c>
      <c r="D36" s="14">
        <v>1</v>
      </c>
      <c r="E36" s="14">
        <v>9999</v>
      </c>
    </row>
    <row r="37" spans="1:5" ht="13" x14ac:dyDescent="0.3">
      <c r="A37" s="13">
        <v>35</v>
      </c>
      <c r="B37" s="14">
        <v>7</v>
      </c>
      <c r="C37" s="14">
        <v>27</v>
      </c>
      <c r="D37" s="14">
        <v>1</v>
      </c>
      <c r="E37" s="14">
        <v>9999</v>
      </c>
    </row>
    <row r="38" spans="1:5" ht="13" x14ac:dyDescent="0.3">
      <c r="A38" s="13">
        <v>36</v>
      </c>
      <c r="B38" s="14">
        <v>27</v>
      </c>
      <c r="C38" s="14">
        <v>28</v>
      </c>
      <c r="D38" s="14">
        <v>1</v>
      </c>
      <c r="E38" s="14">
        <v>1</v>
      </c>
    </row>
    <row r="39" spans="1:5" ht="13" x14ac:dyDescent="0.3">
      <c r="A39" s="13">
        <v>37</v>
      </c>
      <c r="B39" s="14">
        <v>9</v>
      </c>
      <c r="C39" s="14">
        <v>28</v>
      </c>
      <c r="D39" s="14">
        <v>1</v>
      </c>
      <c r="E39" s="14">
        <v>9999</v>
      </c>
    </row>
    <row r="40" spans="1:5" ht="13" x14ac:dyDescent="0.3">
      <c r="A40" s="13">
        <v>38</v>
      </c>
      <c r="B40" s="14">
        <v>10</v>
      </c>
      <c r="C40" s="14">
        <v>28</v>
      </c>
      <c r="D40" s="14">
        <v>1</v>
      </c>
      <c r="E40" s="14">
        <v>9999</v>
      </c>
    </row>
    <row r="41" spans="1:5" ht="13" x14ac:dyDescent="0.3">
      <c r="A41" s="13">
        <v>39</v>
      </c>
      <c r="B41" s="14">
        <v>26</v>
      </c>
      <c r="C41" s="14">
        <v>28</v>
      </c>
      <c r="D41" s="14">
        <v>1</v>
      </c>
      <c r="E41" s="14">
        <v>9999</v>
      </c>
    </row>
    <row r="42" spans="1:5" ht="13" x14ac:dyDescent="0.3">
      <c r="A42" s="13">
        <v>40</v>
      </c>
      <c r="B42" s="14">
        <v>1</v>
      </c>
      <c r="C42" s="14">
        <v>15</v>
      </c>
      <c r="D42" s="14">
        <v>1</v>
      </c>
      <c r="E42" s="14">
        <v>9999</v>
      </c>
    </row>
    <row r="43" spans="1:5" ht="13" x14ac:dyDescent="0.3">
      <c r="A43" s="13">
        <v>41</v>
      </c>
      <c r="B43" s="14">
        <v>2</v>
      </c>
      <c r="C43" s="14">
        <v>16</v>
      </c>
      <c r="D43" s="14">
        <v>1</v>
      </c>
      <c r="E43" s="14">
        <v>0.9</v>
      </c>
    </row>
    <row r="44" spans="1:5" ht="13" x14ac:dyDescent="0.3">
      <c r="A44" s="13">
        <v>42</v>
      </c>
      <c r="B44" s="14">
        <v>4</v>
      </c>
      <c r="C44" s="14">
        <v>18</v>
      </c>
      <c r="D44" s="14">
        <v>1</v>
      </c>
      <c r="E44" s="14">
        <v>0.27500000000000002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C86F-438E-4DA1-8BEB-F41FA669B78F}">
  <dimension ref="A1:H46"/>
  <sheetViews>
    <sheetView tabSelected="1" workbookViewId="0">
      <selection activeCell="E3" sqref="E3"/>
    </sheetView>
  </sheetViews>
  <sheetFormatPr defaultRowHeight="12.5" x14ac:dyDescent="0.25"/>
  <cols>
    <col min="1" max="1" width="9.1796875" customWidth="1"/>
    <col min="3" max="3" width="10.54296875" customWidth="1"/>
    <col min="5" max="5" width="16.7265625" customWidth="1"/>
  </cols>
  <sheetData>
    <row r="1" spans="1:8" x14ac:dyDescent="0.25">
      <c r="B1" t="s">
        <v>44</v>
      </c>
      <c r="D1" t="s">
        <v>42</v>
      </c>
      <c r="F1" t="s">
        <v>46</v>
      </c>
      <c r="H1" t="s">
        <v>47</v>
      </c>
    </row>
    <row r="2" spans="1:8" s="18" customFormat="1" ht="175" x14ac:dyDescent="0.25">
      <c r="B2" s="18" t="s">
        <v>45</v>
      </c>
      <c r="D2" s="18" t="s">
        <v>43</v>
      </c>
      <c r="F2" s="18" t="s">
        <v>50</v>
      </c>
      <c r="H2" s="18" t="s">
        <v>48</v>
      </c>
    </row>
    <row r="3" spans="1:8" ht="13" x14ac:dyDescent="0.3">
      <c r="A3" s="1" t="s">
        <v>1</v>
      </c>
      <c r="B3" s="1" t="s">
        <v>10</v>
      </c>
      <c r="D3" s="1" t="s">
        <v>10</v>
      </c>
      <c r="F3" s="1" t="s">
        <v>10</v>
      </c>
      <c r="H3" s="1" t="s">
        <v>10</v>
      </c>
    </row>
    <row r="4" spans="1:8" ht="13" x14ac:dyDescent="0.3">
      <c r="A4" s="11">
        <v>0</v>
      </c>
      <c r="B4" s="12">
        <v>9999</v>
      </c>
      <c r="D4" s="12">
        <v>9999</v>
      </c>
      <c r="F4" s="12">
        <v>9999</v>
      </c>
      <c r="H4" s="12">
        <v>9999</v>
      </c>
    </row>
    <row r="5" spans="1:8" ht="13" x14ac:dyDescent="0.3">
      <c r="A5" s="11">
        <v>1</v>
      </c>
      <c r="B5" s="12">
        <v>9999</v>
      </c>
      <c r="D5" s="12">
        <v>9999</v>
      </c>
      <c r="F5" s="12">
        <v>9999</v>
      </c>
      <c r="H5" s="12">
        <v>9999</v>
      </c>
    </row>
    <row r="6" spans="1:8" ht="13" x14ac:dyDescent="0.3">
      <c r="A6" s="11">
        <v>2</v>
      </c>
      <c r="B6" s="12">
        <v>9999</v>
      </c>
      <c r="D6" s="12">
        <v>9999</v>
      </c>
      <c r="F6" s="12">
        <v>9999</v>
      </c>
      <c r="H6" s="12">
        <v>9999</v>
      </c>
    </row>
    <row r="7" spans="1:8" ht="13" x14ac:dyDescent="0.3">
      <c r="A7" s="11">
        <v>3</v>
      </c>
      <c r="B7" s="12">
        <v>9999</v>
      </c>
      <c r="D7" s="12">
        <v>9999</v>
      </c>
      <c r="F7" s="12">
        <v>9999</v>
      </c>
      <c r="H7" s="12">
        <v>9999</v>
      </c>
    </row>
    <row r="8" spans="1:8" ht="13" x14ac:dyDescent="0.3">
      <c r="A8" s="11">
        <v>4</v>
      </c>
      <c r="B8" s="12">
        <v>9999</v>
      </c>
      <c r="D8" s="12">
        <v>9999</v>
      </c>
      <c r="F8" s="12">
        <v>9999</v>
      </c>
      <c r="H8" s="12">
        <v>9999</v>
      </c>
    </row>
    <row r="9" spans="1:8" ht="13" x14ac:dyDescent="0.3">
      <c r="A9" s="11">
        <v>5</v>
      </c>
      <c r="B9" s="12">
        <v>9999</v>
      </c>
      <c r="D9" s="12">
        <v>9999</v>
      </c>
      <c r="F9" s="12">
        <v>9999</v>
      </c>
      <c r="H9" s="12">
        <v>9999</v>
      </c>
    </row>
    <row r="10" spans="1:8" ht="13" x14ac:dyDescent="0.3">
      <c r="A10" s="11">
        <v>6</v>
      </c>
      <c r="B10" s="12">
        <v>9999</v>
      </c>
      <c r="D10" s="12">
        <v>9999</v>
      </c>
      <c r="F10" s="12">
        <v>9999</v>
      </c>
      <c r="H10" s="12">
        <v>9999</v>
      </c>
    </row>
    <row r="11" spans="1:8" ht="13" x14ac:dyDescent="0.3">
      <c r="A11" s="11">
        <v>7</v>
      </c>
      <c r="B11" s="12">
        <v>9999</v>
      </c>
      <c r="D11" s="12">
        <v>9999</v>
      </c>
      <c r="F11" s="12">
        <v>9999</v>
      </c>
      <c r="H11" s="12">
        <v>9999</v>
      </c>
    </row>
    <row r="12" spans="1:8" ht="13" x14ac:dyDescent="0.3">
      <c r="A12" s="11">
        <v>8</v>
      </c>
      <c r="B12" s="12">
        <v>9999</v>
      </c>
      <c r="D12" s="12">
        <v>9999</v>
      </c>
      <c r="F12" s="12">
        <v>9999</v>
      </c>
      <c r="H12" s="12">
        <v>9999</v>
      </c>
    </row>
    <row r="13" spans="1:8" ht="13" x14ac:dyDescent="0.3">
      <c r="A13" s="11">
        <v>9</v>
      </c>
      <c r="B13" s="12">
        <v>9999</v>
      </c>
      <c r="D13" s="12">
        <v>9999</v>
      </c>
      <c r="F13" s="12">
        <v>9999</v>
      </c>
      <c r="H13" s="12">
        <v>9999</v>
      </c>
    </row>
    <row r="14" spans="1:8" ht="13" x14ac:dyDescent="0.3">
      <c r="A14" s="11">
        <v>10</v>
      </c>
      <c r="B14" s="12">
        <v>9999</v>
      </c>
      <c r="D14" s="12">
        <v>9999</v>
      </c>
      <c r="F14" s="12">
        <v>9999</v>
      </c>
      <c r="H14" s="12">
        <v>9999</v>
      </c>
    </row>
    <row r="15" spans="1:8" ht="13" x14ac:dyDescent="0.3">
      <c r="A15" s="11">
        <v>11</v>
      </c>
      <c r="B15" s="12">
        <v>9999</v>
      </c>
      <c r="D15" s="12">
        <v>9999</v>
      </c>
      <c r="F15" s="12">
        <v>9999</v>
      </c>
      <c r="H15" s="12">
        <v>9999</v>
      </c>
    </row>
    <row r="16" spans="1:8" ht="13" x14ac:dyDescent="0.3">
      <c r="A16" s="11">
        <v>12</v>
      </c>
      <c r="B16" s="12">
        <v>9999</v>
      </c>
      <c r="D16" s="12">
        <v>9999</v>
      </c>
      <c r="F16" s="12">
        <v>9999</v>
      </c>
      <c r="H16" s="12">
        <v>9999</v>
      </c>
    </row>
    <row r="17" spans="1:8" ht="13" x14ac:dyDescent="0.3">
      <c r="A17" s="11">
        <v>13</v>
      </c>
      <c r="B17" s="12">
        <v>9999</v>
      </c>
      <c r="D17" s="12">
        <v>9999</v>
      </c>
      <c r="F17" s="12">
        <v>9999</v>
      </c>
      <c r="H17" s="12">
        <v>9999</v>
      </c>
    </row>
    <row r="18" spans="1:8" ht="13" x14ac:dyDescent="0.3">
      <c r="A18" s="13">
        <v>14</v>
      </c>
      <c r="B18" s="14">
        <v>9999</v>
      </c>
      <c r="D18" s="14">
        <v>2</v>
      </c>
      <c r="F18" s="14">
        <v>2</v>
      </c>
      <c r="H18" s="14">
        <v>2</v>
      </c>
    </row>
    <row r="19" spans="1:8" ht="13" x14ac:dyDescent="0.3">
      <c r="A19" s="13">
        <v>15</v>
      </c>
      <c r="B19" s="14">
        <v>9999</v>
      </c>
      <c r="D19" s="14">
        <v>9999</v>
      </c>
      <c r="F19" s="14">
        <v>9999</v>
      </c>
      <c r="H19" s="14">
        <v>9999</v>
      </c>
    </row>
    <row r="20" spans="1:8" ht="13" x14ac:dyDescent="0.3">
      <c r="A20" s="13">
        <v>16</v>
      </c>
      <c r="B20" s="14">
        <v>0.6</v>
      </c>
      <c r="D20" s="14">
        <v>0.6</v>
      </c>
      <c r="F20" s="14">
        <v>0.6</v>
      </c>
      <c r="H20" s="14">
        <v>0.6</v>
      </c>
    </row>
    <row r="21" spans="1:8" ht="13" x14ac:dyDescent="0.3">
      <c r="A21" s="13">
        <v>17</v>
      </c>
      <c r="B21" s="14">
        <v>9999</v>
      </c>
      <c r="D21" s="14">
        <v>9999</v>
      </c>
      <c r="F21" s="14">
        <v>9999</v>
      </c>
      <c r="H21" s="14">
        <v>9999</v>
      </c>
    </row>
    <row r="22" spans="1:8" ht="13" x14ac:dyDescent="0.3">
      <c r="A22" s="13">
        <v>18</v>
      </c>
      <c r="B22" s="14">
        <v>9999</v>
      </c>
      <c r="D22" s="14">
        <v>9999</v>
      </c>
      <c r="F22" s="14">
        <v>9999</v>
      </c>
      <c r="H22" s="14">
        <v>9999</v>
      </c>
    </row>
    <row r="23" spans="1:8" ht="13" x14ac:dyDescent="0.3">
      <c r="A23" s="13">
        <v>19</v>
      </c>
      <c r="B23" s="14">
        <v>9999</v>
      </c>
      <c r="D23" s="14">
        <v>9999</v>
      </c>
      <c r="F23" s="14">
        <v>9999</v>
      </c>
      <c r="H23" s="14">
        <v>9999</v>
      </c>
    </row>
    <row r="24" spans="1:8" ht="13" x14ac:dyDescent="0.3">
      <c r="A24" s="13">
        <v>20</v>
      </c>
      <c r="B24" s="14">
        <v>9999</v>
      </c>
      <c r="D24" s="14">
        <v>9999</v>
      </c>
      <c r="F24" s="14">
        <v>9999</v>
      </c>
      <c r="H24" s="14">
        <v>9999</v>
      </c>
    </row>
    <row r="25" spans="1:8" ht="13" x14ac:dyDescent="0.3">
      <c r="A25" s="13">
        <v>21</v>
      </c>
      <c r="B25" s="14">
        <v>9999</v>
      </c>
      <c r="D25" s="14">
        <v>9999</v>
      </c>
      <c r="F25" s="14">
        <v>9999</v>
      </c>
      <c r="H25" s="14">
        <v>9999</v>
      </c>
    </row>
    <row r="26" spans="1:8" ht="13" x14ac:dyDescent="0.3">
      <c r="A26" s="13">
        <v>22</v>
      </c>
      <c r="B26" s="14">
        <v>9999</v>
      </c>
      <c r="D26" s="14">
        <v>9999</v>
      </c>
      <c r="F26" s="14">
        <v>9999</v>
      </c>
      <c r="H26" s="14">
        <v>0.8</v>
      </c>
    </row>
    <row r="27" spans="1:8" ht="13" x14ac:dyDescent="0.3">
      <c r="A27" s="13">
        <v>23</v>
      </c>
      <c r="B27" s="14">
        <v>9999</v>
      </c>
      <c r="D27" s="14">
        <v>0.4</v>
      </c>
      <c r="F27" s="14">
        <v>0.4</v>
      </c>
      <c r="H27" s="14">
        <v>0.4</v>
      </c>
    </row>
    <row r="28" spans="1:8" ht="13" x14ac:dyDescent="0.3">
      <c r="A28" s="13">
        <v>24</v>
      </c>
      <c r="B28" s="14">
        <v>9999</v>
      </c>
      <c r="D28" s="14">
        <v>9999</v>
      </c>
      <c r="F28" s="14">
        <v>9999</v>
      </c>
      <c r="H28" s="14">
        <v>0.9</v>
      </c>
    </row>
    <row r="29" spans="1:8" ht="13" x14ac:dyDescent="0.3">
      <c r="A29" s="13">
        <v>25</v>
      </c>
      <c r="B29" s="14">
        <v>9999</v>
      </c>
      <c r="D29" s="14">
        <v>9999</v>
      </c>
      <c r="F29" s="14">
        <v>9999</v>
      </c>
      <c r="H29" s="14">
        <v>999</v>
      </c>
    </row>
    <row r="30" spans="1:8" ht="13" x14ac:dyDescent="0.3">
      <c r="A30" s="13">
        <v>26</v>
      </c>
      <c r="B30" s="14">
        <v>9999</v>
      </c>
      <c r="D30" s="14">
        <v>9999</v>
      </c>
      <c r="F30" s="14">
        <v>9999</v>
      </c>
      <c r="H30" s="14">
        <v>9999</v>
      </c>
    </row>
    <row r="31" spans="1:8" ht="13" x14ac:dyDescent="0.3">
      <c r="A31" s="13">
        <v>27</v>
      </c>
      <c r="B31" s="14">
        <v>9999</v>
      </c>
      <c r="D31" s="14">
        <v>9999</v>
      </c>
      <c r="F31" s="14">
        <v>9999</v>
      </c>
      <c r="H31" s="14">
        <v>9999</v>
      </c>
    </row>
    <row r="32" spans="1:8" ht="13" x14ac:dyDescent="0.3">
      <c r="A32" s="13">
        <v>28</v>
      </c>
      <c r="B32" s="14">
        <v>9999</v>
      </c>
      <c r="D32" s="14">
        <v>9999</v>
      </c>
      <c r="F32" s="14">
        <v>9999</v>
      </c>
      <c r="H32" s="14">
        <v>9999</v>
      </c>
    </row>
    <row r="33" spans="1:8" ht="13" x14ac:dyDescent="0.3">
      <c r="A33" s="13">
        <v>29</v>
      </c>
      <c r="B33" s="14">
        <v>1.3</v>
      </c>
      <c r="D33" s="14">
        <v>1.3</v>
      </c>
      <c r="F33" s="14">
        <v>1.3</v>
      </c>
      <c r="H33" s="14">
        <v>1.3</v>
      </c>
    </row>
    <row r="34" spans="1:8" ht="13" x14ac:dyDescent="0.3">
      <c r="A34" s="13">
        <v>30</v>
      </c>
      <c r="B34" s="14">
        <v>1.1000000000000001</v>
      </c>
      <c r="D34" s="14">
        <v>1.1000000000000001</v>
      </c>
      <c r="F34" s="14">
        <v>1.1000000000000001</v>
      </c>
      <c r="H34" s="14">
        <v>1.1000000000000001</v>
      </c>
    </row>
    <row r="35" spans="1:8" ht="13" x14ac:dyDescent="0.3">
      <c r="A35" s="13">
        <v>31</v>
      </c>
      <c r="B35" s="14">
        <v>9999</v>
      </c>
      <c r="D35" s="14">
        <v>9999</v>
      </c>
      <c r="F35" s="14">
        <v>9999</v>
      </c>
      <c r="H35" s="14">
        <v>9999</v>
      </c>
    </row>
    <row r="36" spans="1:8" ht="13" x14ac:dyDescent="0.3">
      <c r="A36" s="13">
        <v>32</v>
      </c>
      <c r="B36" s="14">
        <v>9999</v>
      </c>
      <c r="D36" s="14">
        <v>0.7</v>
      </c>
      <c r="F36" s="14">
        <v>0.7</v>
      </c>
      <c r="H36" s="14">
        <v>0.7</v>
      </c>
    </row>
    <row r="37" spans="1:8" ht="13" x14ac:dyDescent="0.3">
      <c r="A37" s="13">
        <v>33</v>
      </c>
      <c r="B37" s="14">
        <v>9999</v>
      </c>
      <c r="D37" s="14">
        <v>9999</v>
      </c>
      <c r="F37" s="14">
        <v>9999</v>
      </c>
      <c r="H37" s="14">
        <v>9999</v>
      </c>
    </row>
    <row r="38" spans="1:8" ht="13" x14ac:dyDescent="0.3">
      <c r="A38" s="13">
        <v>34</v>
      </c>
      <c r="B38" s="14">
        <v>9999</v>
      </c>
      <c r="D38" s="14">
        <v>9999</v>
      </c>
      <c r="F38" s="14">
        <v>9999</v>
      </c>
      <c r="H38" s="14">
        <v>9999</v>
      </c>
    </row>
    <row r="39" spans="1:8" ht="13" x14ac:dyDescent="0.3">
      <c r="A39" s="13">
        <v>35</v>
      </c>
      <c r="B39" s="14">
        <v>9999</v>
      </c>
      <c r="D39" s="14">
        <v>9999</v>
      </c>
      <c r="F39" s="14">
        <v>9999</v>
      </c>
      <c r="H39" s="14">
        <v>9999</v>
      </c>
    </row>
    <row r="40" spans="1:8" ht="13" x14ac:dyDescent="0.3">
      <c r="A40" s="13">
        <v>36</v>
      </c>
      <c r="B40" s="14">
        <v>9999</v>
      </c>
      <c r="D40" s="14">
        <v>9999</v>
      </c>
      <c r="F40" s="14">
        <v>9999</v>
      </c>
      <c r="H40" s="14">
        <v>9999</v>
      </c>
    </row>
    <row r="41" spans="1:8" ht="13" x14ac:dyDescent="0.3">
      <c r="A41" s="13">
        <v>37</v>
      </c>
      <c r="B41" s="14">
        <v>9999</v>
      </c>
      <c r="D41" s="14">
        <v>9999</v>
      </c>
      <c r="F41" s="14">
        <v>9999</v>
      </c>
      <c r="H41" s="14">
        <v>9999</v>
      </c>
    </row>
    <row r="42" spans="1:8" ht="13" x14ac:dyDescent="0.3">
      <c r="A42" s="13">
        <v>38</v>
      </c>
      <c r="B42" s="14">
        <v>9999</v>
      </c>
      <c r="D42" s="14">
        <v>9999</v>
      </c>
      <c r="F42" s="14">
        <v>9999</v>
      </c>
      <c r="H42" s="14">
        <v>9999</v>
      </c>
    </row>
    <row r="43" spans="1:8" ht="13" x14ac:dyDescent="0.3">
      <c r="A43" s="13">
        <v>39</v>
      </c>
      <c r="B43" s="14">
        <v>9999</v>
      </c>
      <c r="D43" s="14">
        <v>9999</v>
      </c>
      <c r="F43" s="14">
        <v>9999</v>
      </c>
      <c r="H43" s="14">
        <v>9999</v>
      </c>
    </row>
    <row r="44" spans="1:8" ht="13" x14ac:dyDescent="0.3">
      <c r="A44" s="13">
        <v>40</v>
      </c>
      <c r="B44" s="14">
        <v>9999</v>
      </c>
      <c r="D44" s="14">
        <v>9999</v>
      </c>
      <c r="F44" s="14">
        <v>9999</v>
      </c>
      <c r="H44" s="14">
        <v>9999</v>
      </c>
    </row>
    <row r="45" spans="1:8" ht="13" x14ac:dyDescent="0.3">
      <c r="A45" s="13">
        <v>41</v>
      </c>
      <c r="B45" s="14">
        <v>9999</v>
      </c>
      <c r="D45" s="14">
        <v>9999</v>
      </c>
      <c r="F45" s="14">
        <v>9999</v>
      </c>
      <c r="H45" s="14">
        <v>9999</v>
      </c>
    </row>
    <row r="46" spans="1:8" ht="13" x14ac:dyDescent="0.3">
      <c r="A46" s="13">
        <v>42</v>
      </c>
      <c r="B46" s="14">
        <v>0.27500000000000002</v>
      </c>
      <c r="D46" s="14">
        <v>0.27500000000000002</v>
      </c>
      <c r="F46" s="14">
        <v>0.27500000000000002</v>
      </c>
      <c r="H46" s="14">
        <v>0.27500000000000002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9800-6293-4D04-974E-A2660D60FC26}">
  <dimension ref="A1:Z23"/>
  <sheetViews>
    <sheetView workbookViewId="0">
      <selection activeCell="B26" sqref="B26:J26"/>
    </sheetView>
  </sheetViews>
  <sheetFormatPr defaultRowHeight="12.5" x14ac:dyDescent="0.25"/>
  <cols>
    <col min="1" max="1" width="5" bestFit="1" customWidth="1"/>
    <col min="2" max="2" width="5.54296875" bestFit="1" customWidth="1"/>
    <col min="3" max="26" width="6.26953125" bestFit="1" customWidth="1"/>
  </cols>
  <sheetData>
    <row r="1" spans="1:26" ht="13" x14ac:dyDescent="0.3">
      <c r="A1" s="1" t="s">
        <v>3</v>
      </c>
      <c r="B1" s="1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" x14ac:dyDescent="0.3">
      <c r="A2" s="1">
        <v>0</v>
      </c>
      <c r="B2" s="1">
        <v>0</v>
      </c>
      <c r="C2">
        <v>1.4</v>
      </c>
      <c r="D2">
        <v>1.1000000000000001</v>
      </c>
      <c r="E2">
        <v>1.1000000000000001</v>
      </c>
      <c r="F2">
        <v>1</v>
      </c>
      <c r="G2">
        <v>1</v>
      </c>
      <c r="H2">
        <v>1.2</v>
      </c>
      <c r="I2">
        <v>1.3</v>
      </c>
      <c r="J2">
        <v>1.3</v>
      </c>
    </row>
    <row r="3" spans="1:26" ht="13" x14ac:dyDescent="0.3">
      <c r="A3" s="1">
        <v>1</v>
      </c>
      <c r="B3" s="1">
        <v>16</v>
      </c>
      <c r="C3">
        <v>0.24</v>
      </c>
      <c r="D3">
        <v>0.18000000000000002</v>
      </c>
      <c r="E3">
        <v>0.18000000000000002</v>
      </c>
      <c r="F3">
        <v>0.17</v>
      </c>
      <c r="G3">
        <v>0.17</v>
      </c>
      <c r="H3">
        <v>0.2</v>
      </c>
      <c r="I3">
        <v>0.22999999999999998</v>
      </c>
      <c r="J3">
        <v>0.22999999999999998</v>
      </c>
    </row>
    <row r="4" spans="1:26" ht="13" x14ac:dyDescent="0.3">
      <c r="A4" s="1">
        <v>2</v>
      </c>
      <c r="B4">
        <v>17</v>
      </c>
      <c r="C4">
        <v>0.24</v>
      </c>
      <c r="D4">
        <v>0.18000000000000002</v>
      </c>
      <c r="E4">
        <v>0.18000000000000002</v>
      </c>
      <c r="F4">
        <v>0.17</v>
      </c>
      <c r="G4">
        <v>0.17</v>
      </c>
      <c r="H4">
        <v>0.2</v>
      </c>
      <c r="I4">
        <v>0.22999999999999998</v>
      </c>
      <c r="J4">
        <v>0.22999999999999998</v>
      </c>
    </row>
    <row r="5" spans="1:26" ht="13" x14ac:dyDescent="0.3">
      <c r="A5" s="1">
        <v>3</v>
      </c>
      <c r="B5" s="1">
        <v>18</v>
      </c>
      <c r="C5">
        <v>0.24</v>
      </c>
      <c r="D5">
        <v>0.18000000000000002</v>
      </c>
      <c r="E5">
        <v>0.18000000000000002</v>
      </c>
      <c r="F5">
        <v>0.17</v>
      </c>
      <c r="G5">
        <v>0.17</v>
      </c>
      <c r="H5">
        <v>0.2</v>
      </c>
      <c r="I5">
        <v>0.22999999999999998</v>
      </c>
      <c r="J5">
        <v>0.22999999999999998</v>
      </c>
    </row>
    <row r="6" spans="1:26" ht="13" x14ac:dyDescent="0.3">
      <c r="A6" s="1">
        <v>4</v>
      </c>
      <c r="B6" s="1">
        <v>19</v>
      </c>
      <c r="C6">
        <v>0.24</v>
      </c>
      <c r="D6">
        <v>0.18000000000000002</v>
      </c>
      <c r="E6">
        <v>0.18000000000000002</v>
      </c>
      <c r="F6">
        <v>0.17</v>
      </c>
      <c r="G6">
        <v>0.17</v>
      </c>
      <c r="H6">
        <v>0.2</v>
      </c>
      <c r="I6">
        <v>0.22999999999999998</v>
      </c>
      <c r="J6">
        <v>0.22999999999999998</v>
      </c>
    </row>
    <row r="7" spans="1:26" ht="13" x14ac:dyDescent="0.3">
      <c r="A7" s="1">
        <v>5</v>
      </c>
      <c r="B7" s="1">
        <v>2</v>
      </c>
      <c r="C7">
        <v>0.48</v>
      </c>
      <c r="D7">
        <v>0.36000000000000004</v>
      </c>
      <c r="E7">
        <v>0.36000000000000004</v>
      </c>
      <c r="F7">
        <v>0.34</v>
      </c>
      <c r="G7">
        <v>0.34</v>
      </c>
      <c r="H7">
        <v>0.4</v>
      </c>
      <c r="I7">
        <v>0.45999999999999996</v>
      </c>
      <c r="J7">
        <v>0.45999999999999996</v>
      </c>
    </row>
    <row r="8" spans="1:26" ht="13" x14ac:dyDescent="0.3">
      <c r="A8" s="1">
        <v>6</v>
      </c>
      <c r="B8" s="1">
        <v>20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26" ht="13" x14ac:dyDescent="0.3">
      <c r="A9" s="1">
        <v>7</v>
      </c>
      <c r="B9" s="1">
        <v>21</v>
      </c>
      <c r="C9">
        <v>0.42</v>
      </c>
      <c r="D9">
        <v>0.315</v>
      </c>
      <c r="E9">
        <v>0.315</v>
      </c>
      <c r="F9">
        <v>0.29749999999999999</v>
      </c>
      <c r="G9">
        <v>0.29749999999999999</v>
      </c>
      <c r="H9">
        <v>0.35</v>
      </c>
      <c r="I9">
        <v>0.40249999999999997</v>
      </c>
      <c r="J9">
        <v>0.40249999999999997</v>
      </c>
    </row>
    <row r="10" spans="1:26" ht="13" x14ac:dyDescent="0.3">
      <c r="A10" s="1">
        <v>8</v>
      </c>
      <c r="B10" s="1">
        <v>22</v>
      </c>
      <c r="C10">
        <v>0.42</v>
      </c>
      <c r="D10">
        <v>0.315</v>
      </c>
      <c r="E10">
        <v>0.315</v>
      </c>
      <c r="F10">
        <v>0.29749999999999999</v>
      </c>
      <c r="G10">
        <v>0.29749999999999999</v>
      </c>
      <c r="H10">
        <v>0.35</v>
      </c>
      <c r="I10">
        <v>0.40249999999999997</v>
      </c>
      <c r="J10">
        <v>0.40249999999999997</v>
      </c>
    </row>
    <row r="11" spans="1:26" ht="13" x14ac:dyDescent="0.3">
      <c r="A11" s="1">
        <v>9</v>
      </c>
      <c r="B11" s="1">
        <v>6</v>
      </c>
      <c r="C11">
        <v>0.36</v>
      </c>
      <c r="D11">
        <v>0.27</v>
      </c>
      <c r="E11">
        <v>0.27</v>
      </c>
      <c r="F11">
        <v>0.255</v>
      </c>
      <c r="G11">
        <v>0.255</v>
      </c>
      <c r="H11">
        <v>0.3</v>
      </c>
      <c r="I11">
        <v>0.34499999999999997</v>
      </c>
      <c r="J11">
        <v>0.34499999999999997</v>
      </c>
    </row>
    <row r="12" spans="1:26" ht="13" x14ac:dyDescent="0.3">
      <c r="A12" s="1">
        <v>10</v>
      </c>
      <c r="B12" s="1">
        <v>23</v>
      </c>
      <c r="C12">
        <v>0.36</v>
      </c>
      <c r="D12">
        <v>0.27</v>
      </c>
      <c r="E12">
        <v>0.27</v>
      </c>
      <c r="F12">
        <v>0.255</v>
      </c>
      <c r="G12">
        <v>0.255</v>
      </c>
      <c r="H12">
        <v>0.3</v>
      </c>
      <c r="I12">
        <v>0.34499999999999997</v>
      </c>
      <c r="J12">
        <v>0.34499999999999997</v>
      </c>
    </row>
    <row r="13" spans="1:26" ht="13" x14ac:dyDescent="0.3">
      <c r="A13" s="1">
        <v>11</v>
      </c>
      <c r="B13" s="1">
        <v>24</v>
      </c>
      <c r="C13">
        <v>0.36</v>
      </c>
      <c r="D13">
        <v>0.27</v>
      </c>
      <c r="E13">
        <v>0.27</v>
      </c>
      <c r="F13">
        <v>0.255</v>
      </c>
      <c r="G13">
        <v>0.255</v>
      </c>
      <c r="H13">
        <v>0.3</v>
      </c>
      <c r="I13">
        <v>0.34499999999999997</v>
      </c>
      <c r="J13">
        <v>0.34499999999999997</v>
      </c>
    </row>
    <row r="14" spans="1:26" ht="13" x14ac:dyDescent="0.3">
      <c r="A14" s="1">
        <v>12</v>
      </c>
      <c r="B14" s="1">
        <v>25</v>
      </c>
      <c r="C14">
        <v>0.36</v>
      </c>
      <c r="D14">
        <v>0.27</v>
      </c>
      <c r="E14">
        <v>0.27</v>
      </c>
      <c r="F14">
        <v>0.255</v>
      </c>
      <c r="G14">
        <v>0.255</v>
      </c>
      <c r="H14">
        <v>0.3</v>
      </c>
      <c r="I14">
        <v>0.34499999999999997</v>
      </c>
      <c r="J14">
        <v>0.34499999999999997</v>
      </c>
    </row>
    <row r="15" spans="1:26" ht="13" x14ac:dyDescent="0.3">
      <c r="A15" s="1">
        <v>13</v>
      </c>
      <c r="B15" s="1">
        <v>9</v>
      </c>
      <c r="C15">
        <v>0.89999999999999991</v>
      </c>
      <c r="D15">
        <v>0.67500000000000004</v>
      </c>
      <c r="E15">
        <v>0.67500000000000004</v>
      </c>
      <c r="F15">
        <v>0.63749999999999996</v>
      </c>
      <c r="G15">
        <v>0.63749999999999996</v>
      </c>
      <c r="H15">
        <v>0.75</v>
      </c>
      <c r="I15">
        <v>0.86249999999999993</v>
      </c>
      <c r="J15">
        <v>0.86249999999999993</v>
      </c>
    </row>
    <row r="16" spans="1:26" ht="13" x14ac:dyDescent="0.3">
      <c r="A16" s="1">
        <v>14</v>
      </c>
      <c r="B16" s="1">
        <v>26</v>
      </c>
      <c r="C16">
        <v>0.89999999999999991</v>
      </c>
      <c r="D16">
        <v>0.67500000000000004</v>
      </c>
      <c r="E16">
        <v>0.67500000000000004</v>
      </c>
      <c r="F16">
        <v>0.63749999999999996</v>
      </c>
      <c r="G16">
        <v>0.63749999999999996</v>
      </c>
      <c r="H16">
        <v>0.75</v>
      </c>
      <c r="I16">
        <v>0.86249999999999993</v>
      </c>
      <c r="J16">
        <v>0.86249999999999993</v>
      </c>
    </row>
    <row r="17" spans="1:10" ht="13" x14ac:dyDescent="0.3">
      <c r="A17" s="1">
        <v>15</v>
      </c>
      <c r="B17" s="1">
        <v>27</v>
      </c>
      <c r="C17">
        <v>0.89999999999999991</v>
      </c>
      <c r="D17">
        <v>0.67500000000000004</v>
      </c>
      <c r="E17">
        <v>0.67500000000000004</v>
      </c>
      <c r="F17">
        <v>0.63749999999999996</v>
      </c>
      <c r="G17">
        <v>0.63749999999999996</v>
      </c>
      <c r="H17">
        <v>0.75</v>
      </c>
      <c r="I17">
        <v>0.86249999999999993</v>
      </c>
      <c r="J17">
        <v>0.86249999999999993</v>
      </c>
    </row>
    <row r="18" spans="1:10" ht="13" x14ac:dyDescent="0.3">
      <c r="A18" s="1">
        <v>16</v>
      </c>
      <c r="B18" s="1">
        <v>28</v>
      </c>
      <c r="C18">
        <v>0.89999999999999991</v>
      </c>
      <c r="D18">
        <v>0.67500000000000004</v>
      </c>
      <c r="E18">
        <v>0.67500000000000004</v>
      </c>
      <c r="F18">
        <v>0.63749999999999996</v>
      </c>
      <c r="G18">
        <v>0.63749999999999996</v>
      </c>
      <c r="H18">
        <v>0.75</v>
      </c>
      <c r="I18">
        <v>0.86249999999999993</v>
      </c>
      <c r="J18">
        <v>0.86249999999999993</v>
      </c>
    </row>
    <row r="19" spans="1:10" ht="13" x14ac:dyDescent="0.3">
      <c r="A19" s="1">
        <v>17</v>
      </c>
      <c r="B19" s="1">
        <v>10</v>
      </c>
      <c r="C19">
        <v>0.96</v>
      </c>
      <c r="D19">
        <v>0.72000000000000008</v>
      </c>
      <c r="E19">
        <v>0.72000000000000008</v>
      </c>
      <c r="F19">
        <v>0.68</v>
      </c>
      <c r="G19">
        <v>0.68</v>
      </c>
      <c r="H19">
        <v>0.8</v>
      </c>
      <c r="I19">
        <v>0.91999999999999993</v>
      </c>
      <c r="J19">
        <v>0.91999999999999993</v>
      </c>
    </row>
    <row r="20" spans="1:10" ht="13" x14ac:dyDescent="0.3">
      <c r="A20" s="1">
        <v>18</v>
      </c>
      <c r="B20" s="1">
        <v>12</v>
      </c>
      <c r="C20">
        <v>0.432</v>
      </c>
      <c r="D20">
        <v>0.32400000000000007</v>
      </c>
      <c r="E20">
        <v>0.32400000000000007</v>
      </c>
      <c r="F20">
        <v>0.30600000000000005</v>
      </c>
      <c r="G20">
        <v>0.30600000000000005</v>
      </c>
      <c r="H20">
        <v>0.36000000000000004</v>
      </c>
      <c r="I20">
        <v>0.41399999999999998</v>
      </c>
      <c r="J20">
        <v>0.41399999999999998</v>
      </c>
    </row>
    <row r="21" spans="1:10" ht="13" x14ac:dyDescent="0.3">
      <c r="A21" s="1">
        <v>19</v>
      </c>
      <c r="B21" s="1">
        <v>13</v>
      </c>
      <c r="C21">
        <v>0.432</v>
      </c>
      <c r="D21">
        <v>0.32400000000000007</v>
      </c>
      <c r="E21">
        <v>0.32400000000000007</v>
      </c>
      <c r="F21">
        <v>0.30600000000000005</v>
      </c>
      <c r="G21">
        <v>0.30600000000000005</v>
      </c>
      <c r="H21">
        <v>0.36000000000000004</v>
      </c>
      <c r="I21">
        <v>0.41399999999999998</v>
      </c>
      <c r="J21">
        <v>0.41399999999999998</v>
      </c>
    </row>
    <row r="22" spans="1:10" ht="13" x14ac:dyDescent="0.3">
      <c r="A22" s="1">
        <v>20</v>
      </c>
      <c r="B22" s="1">
        <v>14</v>
      </c>
      <c r="C22">
        <v>0.432</v>
      </c>
      <c r="D22">
        <v>0.32400000000000007</v>
      </c>
      <c r="E22">
        <v>0.32400000000000007</v>
      </c>
      <c r="F22">
        <v>0.30600000000000005</v>
      </c>
      <c r="G22">
        <v>0.30600000000000005</v>
      </c>
      <c r="H22">
        <v>0.36000000000000004</v>
      </c>
      <c r="I22">
        <v>0.41399999999999998</v>
      </c>
      <c r="J22">
        <v>0.41399999999999998</v>
      </c>
    </row>
    <row r="23" spans="1:10" ht="13" x14ac:dyDescent="0.3">
      <c r="A23" s="1">
        <v>21</v>
      </c>
      <c r="B23" s="1">
        <v>15</v>
      </c>
      <c r="C23">
        <v>0.432</v>
      </c>
      <c r="D23">
        <v>0.32400000000000007</v>
      </c>
      <c r="E23">
        <v>0.32400000000000007</v>
      </c>
      <c r="F23">
        <v>0.30600000000000005</v>
      </c>
      <c r="G23">
        <v>0.30600000000000005</v>
      </c>
      <c r="H23">
        <v>0.36000000000000004</v>
      </c>
      <c r="I23">
        <v>0.41399999999999998</v>
      </c>
      <c r="J23">
        <v>0.41399999999999998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635E-F3CD-42BC-8B1B-E03EDBB3871B}">
  <dimension ref="A1:AJ16"/>
  <sheetViews>
    <sheetView workbookViewId="0">
      <selection activeCell="A2" sqref="A2"/>
    </sheetView>
  </sheetViews>
  <sheetFormatPr defaultColWidth="3.26953125" defaultRowHeight="12.5" x14ac:dyDescent="0.25"/>
  <cols>
    <col min="1" max="1" width="3.453125" bestFit="1" customWidth="1"/>
    <col min="2" max="2" width="8" bestFit="1" customWidth="1"/>
    <col min="3" max="3" width="8.54296875" bestFit="1" customWidth="1"/>
    <col min="4" max="5" width="5.7265625" bestFit="1" customWidth="1"/>
    <col min="6" max="6" width="8" bestFit="1" customWidth="1"/>
    <col min="7" max="26" width="5.7265625" bestFit="1" customWidth="1"/>
    <col min="35" max="50" width="6.54296875" customWidth="1"/>
  </cols>
  <sheetData>
    <row r="1" spans="1:36" ht="14.5" x14ac:dyDescent="0.3">
      <c r="A1" s="1" t="s">
        <v>6</v>
      </c>
      <c r="B1" s="2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J1" s="7"/>
    </row>
    <row r="2" spans="1:36" ht="14.5" x14ac:dyDescent="0.3">
      <c r="A2" s="1">
        <v>0</v>
      </c>
      <c r="B2" s="2">
        <v>0</v>
      </c>
      <c r="C2">
        <v>-0.8</v>
      </c>
      <c r="D2">
        <v>-1.068568270298822</v>
      </c>
      <c r="E2">
        <v>-1.068568270298822</v>
      </c>
      <c r="F2">
        <v>-1.068568270298822</v>
      </c>
      <c r="G2">
        <v>-1.068568270298822</v>
      </c>
      <c r="H2">
        <v>-1.068568270298822</v>
      </c>
      <c r="I2">
        <v>-2</v>
      </c>
      <c r="J2">
        <v>-1.068568270298822</v>
      </c>
      <c r="AJ2" s="7"/>
    </row>
    <row r="3" spans="1:36" ht="14.5" x14ac:dyDescent="0.3">
      <c r="A3" s="1">
        <v>1</v>
      </c>
      <c r="B3" s="1">
        <v>8</v>
      </c>
      <c r="C3">
        <v>-1.0107461083881799</v>
      </c>
      <c r="D3">
        <v>-0.8</v>
      </c>
      <c r="E3">
        <v>-1.0107461083881799</v>
      </c>
      <c r="F3">
        <v>-1.0107461083881799</v>
      </c>
      <c r="G3">
        <v>-1.0107461083881799</v>
      </c>
      <c r="H3">
        <v>-1.0107461083881799</v>
      </c>
      <c r="I3">
        <v>-1.0107461083881799</v>
      </c>
      <c r="J3">
        <v>-2</v>
      </c>
      <c r="AJ3" s="7"/>
    </row>
    <row r="4" spans="1:36" ht="14.5" x14ac:dyDescent="0.3">
      <c r="A4" s="1">
        <v>2</v>
      </c>
      <c r="B4" s="1">
        <v>10</v>
      </c>
      <c r="C4">
        <v>-3.1816795</v>
      </c>
      <c r="D4">
        <v>-3.1816795</v>
      </c>
      <c r="E4">
        <v>-3.1816795</v>
      </c>
      <c r="F4">
        <v>-3.1816795</v>
      </c>
      <c r="G4">
        <v>-2</v>
      </c>
      <c r="H4">
        <v>-4</v>
      </c>
      <c r="I4">
        <v>-3.1816795</v>
      </c>
      <c r="J4">
        <v>-3.1816795</v>
      </c>
      <c r="AJ4" s="7"/>
    </row>
    <row r="5" spans="1:36" ht="13" x14ac:dyDescent="0.3">
      <c r="A5" s="1">
        <v>3</v>
      </c>
      <c r="B5">
        <v>11</v>
      </c>
      <c r="C5">
        <v>-0.8012904033887005</v>
      </c>
      <c r="D5">
        <v>-0.8012904033887005</v>
      </c>
      <c r="E5">
        <v>-0.8012904033887005</v>
      </c>
      <c r="F5">
        <v>-0.5</v>
      </c>
      <c r="G5">
        <v>-0.8012904033887005</v>
      </c>
      <c r="H5">
        <v>-0.8012904033887005</v>
      </c>
      <c r="I5">
        <v>-1</v>
      </c>
      <c r="J5">
        <v>-0.8012904033887005</v>
      </c>
    </row>
    <row r="6" spans="1:36" ht="13" x14ac:dyDescent="0.3">
      <c r="A6" s="1">
        <v>4</v>
      </c>
      <c r="B6">
        <v>12</v>
      </c>
      <c r="C6">
        <v>-0.21</v>
      </c>
      <c r="D6">
        <v>-0.21</v>
      </c>
      <c r="E6">
        <v>-0.38500000000000001</v>
      </c>
      <c r="F6">
        <v>-0.35</v>
      </c>
      <c r="G6">
        <v>-0.42</v>
      </c>
      <c r="H6">
        <v>-0.52499999999999991</v>
      </c>
      <c r="I6">
        <v>-0.42</v>
      </c>
      <c r="J6">
        <v>-0.27999999999999997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36" ht="13" x14ac:dyDescent="0.3">
      <c r="A7" s="1">
        <v>5</v>
      </c>
      <c r="B7">
        <v>13</v>
      </c>
      <c r="C7">
        <v>-0.09</v>
      </c>
      <c r="D7">
        <v>-0.09</v>
      </c>
      <c r="E7">
        <v>-0.16500000000000001</v>
      </c>
      <c r="F7">
        <v>-0.15</v>
      </c>
      <c r="G7">
        <v>-0.18</v>
      </c>
      <c r="H7">
        <v>-0.22499999999999998</v>
      </c>
      <c r="I7">
        <v>-0.18</v>
      </c>
      <c r="J7">
        <v>-0.12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36" ht="13" x14ac:dyDescent="0.3">
      <c r="A8" s="1">
        <v>6</v>
      </c>
      <c r="B8">
        <v>15</v>
      </c>
      <c r="C8">
        <v>-4.2000000000000003E-2</v>
      </c>
      <c r="D8">
        <v>-4.2000000000000003E-2</v>
      </c>
      <c r="E8">
        <v>-7.7000000000000013E-2</v>
      </c>
      <c r="F8">
        <v>-7.0000000000000007E-2</v>
      </c>
      <c r="G8">
        <v>-8.4000000000000005E-2</v>
      </c>
      <c r="H8">
        <v>-0.10500000000000001</v>
      </c>
      <c r="I8">
        <v>-8.4000000000000005E-2</v>
      </c>
      <c r="J8">
        <v>-5.6000000000000008E-2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36" ht="13" x14ac:dyDescent="0.3">
      <c r="A9" s="1">
        <v>7</v>
      </c>
      <c r="B9">
        <v>16</v>
      </c>
      <c r="C9">
        <v>-1.7999999999999999E-2</v>
      </c>
      <c r="D9">
        <v>-1.7999999999999999E-2</v>
      </c>
      <c r="E9">
        <v>-3.3000000000000002E-2</v>
      </c>
      <c r="F9">
        <v>-0.03</v>
      </c>
      <c r="G9">
        <v>-3.5999999999999997E-2</v>
      </c>
      <c r="H9">
        <v>-4.4999999999999998E-2</v>
      </c>
      <c r="I9">
        <v>-3.5999999999999997E-2</v>
      </c>
      <c r="J9">
        <v>-2.4E-2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36" ht="13" x14ac:dyDescent="0.3">
      <c r="A10" s="1">
        <v>8</v>
      </c>
      <c r="B10">
        <v>17</v>
      </c>
      <c r="C10">
        <v>-3.5999999999999997E-2</v>
      </c>
      <c r="D10">
        <v>-3.5999999999999997E-2</v>
      </c>
      <c r="E10">
        <v>-6.6000000000000003E-2</v>
      </c>
      <c r="F10">
        <v>-0.06</v>
      </c>
      <c r="G10">
        <v>-7.1999999999999995E-2</v>
      </c>
      <c r="H10">
        <v>-0.09</v>
      </c>
      <c r="I10">
        <v>-7.1999999999999995E-2</v>
      </c>
      <c r="J10">
        <v>-4.8000000000000001E-2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36" ht="13" x14ac:dyDescent="0.3">
      <c r="A11" s="1">
        <v>9</v>
      </c>
      <c r="B11">
        <v>18</v>
      </c>
      <c r="C11">
        <v>-1.6199999999999999E-2</v>
      </c>
      <c r="D11">
        <v>-1.6199999999999999E-2</v>
      </c>
      <c r="E11">
        <v>-2.9700000000000001E-2</v>
      </c>
      <c r="F11">
        <v>-2.7E-2</v>
      </c>
      <c r="G11">
        <v>-3.2399999999999998E-2</v>
      </c>
      <c r="H11">
        <v>-4.0500000000000001E-2</v>
      </c>
      <c r="I11">
        <v>-3.2399999999999998E-2</v>
      </c>
      <c r="J11">
        <v>-2.1600000000000001E-2</v>
      </c>
    </row>
    <row r="12" spans="1:36" ht="13" x14ac:dyDescent="0.3">
      <c r="A12" s="1">
        <v>10</v>
      </c>
      <c r="B12">
        <v>21</v>
      </c>
      <c r="C12">
        <v>-5.1000000000000004E-3</v>
      </c>
      <c r="D12">
        <v>-5.1000000000000004E-3</v>
      </c>
      <c r="E12">
        <v>-9.3500000000000007E-3</v>
      </c>
      <c r="F12">
        <v>-8.5000000000000006E-3</v>
      </c>
      <c r="G12">
        <v>-1.0200000000000001E-2</v>
      </c>
      <c r="H12">
        <v>-1.2750000000000001E-2</v>
      </c>
      <c r="I12">
        <v>-1.0200000000000001E-2</v>
      </c>
      <c r="J12">
        <v>-6.8000000000000005E-3</v>
      </c>
    </row>
    <row r="13" spans="1:36" ht="13" x14ac:dyDescent="0.3">
      <c r="A13" s="1">
        <v>11</v>
      </c>
      <c r="B13">
        <v>22</v>
      </c>
      <c r="C13">
        <v>-5.1000000000000004E-3</v>
      </c>
      <c r="D13">
        <v>-5.1000000000000004E-3</v>
      </c>
      <c r="E13">
        <v>-9.3500000000000007E-3</v>
      </c>
      <c r="F13">
        <v>-8.5000000000000006E-3</v>
      </c>
      <c r="G13">
        <v>-1.0200000000000001E-2</v>
      </c>
      <c r="H13">
        <v>-1.2750000000000001E-2</v>
      </c>
      <c r="I13">
        <v>-1.0200000000000001E-2</v>
      </c>
      <c r="J13">
        <v>-6.8000000000000005E-3</v>
      </c>
    </row>
    <row r="14" spans="1:36" ht="13" x14ac:dyDescent="0.3">
      <c r="A14" s="1">
        <v>12</v>
      </c>
      <c r="B14">
        <v>23</v>
      </c>
      <c r="C14">
        <v>-2.39999976E-2</v>
      </c>
      <c r="D14">
        <v>-2.39999976E-2</v>
      </c>
      <c r="E14">
        <v>-4.3999995600000001E-2</v>
      </c>
      <c r="F14">
        <v>-3.9999995999999996E-2</v>
      </c>
      <c r="G14">
        <v>-4.7999995199999999E-2</v>
      </c>
      <c r="H14">
        <v>-5.9999994000000001E-2</v>
      </c>
      <c r="I14">
        <v>-4.7999995199999999E-2</v>
      </c>
      <c r="J14">
        <v>-3.19999968E-2</v>
      </c>
    </row>
    <row r="15" spans="1:36" ht="13" x14ac:dyDescent="0.3">
      <c r="A15" s="1">
        <v>13</v>
      </c>
      <c r="B15">
        <v>24</v>
      </c>
      <c r="C15">
        <v>-2.39999976E-2</v>
      </c>
      <c r="D15">
        <v>-2.39999976E-2</v>
      </c>
      <c r="E15">
        <v>-4.3999995600000001E-2</v>
      </c>
      <c r="F15">
        <v>-3.9999995999999996E-2</v>
      </c>
      <c r="G15">
        <v>-4.7999995199999999E-2</v>
      </c>
      <c r="H15">
        <v>-5.9999994000000001E-2</v>
      </c>
      <c r="I15">
        <v>-4.7999995199999999E-2</v>
      </c>
      <c r="J15">
        <v>-3.19999968E-2</v>
      </c>
    </row>
    <row r="16" spans="1:36" ht="13" x14ac:dyDescent="0.3">
      <c r="A16" s="1">
        <v>14</v>
      </c>
      <c r="B16">
        <v>25</v>
      </c>
      <c r="C16">
        <v>-2.39999976E-2</v>
      </c>
      <c r="D16">
        <v>-2.39999976E-2</v>
      </c>
      <c r="E16">
        <v>-4.3999995600000001E-2</v>
      </c>
      <c r="F16">
        <v>-3.9999995999999996E-2</v>
      </c>
      <c r="G16">
        <v>-4.7999995199999999E-2</v>
      </c>
      <c r="H16">
        <v>-5.9999994000000001E-2</v>
      </c>
      <c r="I16">
        <v>-4.7999995199999999E-2</v>
      </c>
      <c r="J16">
        <v>-3.19999968E-2</v>
      </c>
    </row>
  </sheetData>
  <sortState xmlns:xlrd2="http://schemas.microsoft.com/office/spreadsheetml/2017/richdata2" ref="C2:L2">
    <sortCondition ref="C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4D64-A296-4AB8-B318-6B84CFC81D10}">
  <dimension ref="A1:Z10"/>
  <sheetViews>
    <sheetView workbookViewId="0">
      <selection activeCell="C10" sqref="C10"/>
    </sheetView>
  </sheetViews>
  <sheetFormatPr defaultRowHeight="12.5" x14ac:dyDescent="0.25"/>
  <cols>
    <col min="1" max="1" width="4.54296875" bestFit="1" customWidth="1"/>
    <col min="2" max="2" width="5.1796875" bestFit="1" customWidth="1"/>
    <col min="3" max="3" width="5.7265625" bestFit="1" customWidth="1"/>
    <col min="4" max="4" width="7.54296875" bestFit="1" customWidth="1"/>
    <col min="5" max="5" width="4.453125" bestFit="1" customWidth="1"/>
    <col min="6" max="6" width="6" bestFit="1" customWidth="1"/>
    <col min="7" max="10" width="4.453125" bestFit="1" customWidth="1"/>
    <col min="12" max="26" width="4.453125" bestFit="1" customWidth="1"/>
  </cols>
  <sheetData>
    <row r="1" spans="1:26" ht="13" x14ac:dyDescent="0.3">
      <c r="A1" s="1" t="s">
        <v>4</v>
      </c>
      <c r="B1" s="1" t="s">
        <v>2</v>
      </c>
      <c r="C1" s="1" t="s">
        <v>7</v>
      </c>
      <c r="D1" s="1" t="s">
        <v>16</v>
      </c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x14ac:dyDescent="0.25">
      <c r="A2" s="7">
        <v>0</v>
      </c>
      <c r="B2" s="7">
        <v>0</v>
      </c>
      <c r="C2">
        <v>-3.1</v>
      </c>
      <c r="D2">
        <v>60</v>
      </c>
    </row>
    <row r="3" spans="1:26" ht="14.5" x14ac:dyDescent="0.25">
      <c r="A3" s="7">
        <v>1</v>
      </c>
      <c r="B3" s="7">
        <v>9</v>
      </c>
      <c r="C3">
        <v>-1.77</v>
      </c>
      <c r="D3">
        <v>65</v>
      </c>
    </row>
    <row r="4" spans="1:26" ht="14.5" x14ac:dyDescent="0.25">
      <c r="A4" s="7">
        <v>2</v>
      </c>
      <c r="B4" s="7">
        <v>10</v>
      </c>
      <c r="C4">
        <v>-1.61</v>
      </c>
      <c r="D4">
        <v>80</v>
      </c>
    </row>
    <row r="5" spans="1:26" ht="14.5" x14ac:dyDescent="0.25">
      <c r="A5" s="7">
        <v>3</v>
      </c>
      <c r="B5" s="7">
        <v>5</v>
      </c>
      <c r="C5">
        <v>-1.304</v>
      </c>
      <c r="D5">
        <v>85</v>
      </c>
    </row>
    <row r="6" spans="1:26" ht="14.5" x14ac:dyDescent="0.25">
      <c r="A6" s="7">
        <v>4</v>
      </c>
      <c r="B6" s="7">
        <v>7</v>
      </c>
      <c r="C6">
        <v>-0.6</v>
      </c>
      <c r="D6">
        <v>88</v>
      </c>
    </row>
    <row r="7" spans="1:26" ht="14.5" x14ac:dyDescent="0.25">
      <c r="A7" s="7">
        <v>5</v>
      </c>
      <c r="B7" s="7">
        <v>8</v>
      </c>
      <c r="C7">
        <v>-0.5</v>
      </c>
      <c r="D7">
        <v>90</v>
      </c>
    </row>
    <row r="8" spans="1:26" ht="14.5" x14ac:dyDescent="0.25">
      <c r="A8" s="7">
        <v>6</v>
      </c>
      <c r="B8" s="7">
        <v>2</v>
      </c>
      <c r="C8">
        <v>-0.8</v>
      </c>
      <c r="D8">
        <v>100</v>
      </c>
    </row>
    <row r="9" spans="1:26" ht="14.5" x14ac:dyDescent="0.25">
      <c r="A9" s="7">
        <v>7</v>
      </c>
      <c r="B9" s="7">
        <v>11</v>
      </c>
      <c r="C9" s="7">
        <v>-0.3</v>
      </c>
      <c r="D9">
        <v>105</v>
      </c>
    </row>
    <row r="10" spans="1:26" ht="14.5" x14ac:dyDescent="0.25">
      <c r="A10" s="8">
        <v>8</v>
      </c>
      <c r="B10" s="8">
        <v>0</v>
      </c>
      <c r="C10" s="15">
        <v>-5.0999999999999996</v>
      </c>
      <c r="D10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4F85-5F13-4E40-BB24-6694A7B82B38}">
  <dimension ref="A1:I122"/>
  <sheetViews>
    <sheetView workbookViewId="0">
      <selection activeCell="E5" sqref="E5"/>
    </sheetView>
  </sheetViews>
  <sheetFormatPr defaultRowHeight="12.5" x14ac:dyDescent="0.25"/>
  <sheetData>
    <row r="1" spans="1:9" x14ac:dyDescent="0.25">
      <c r="A1" t="s">
        <v>28</v>
      </c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14</v>
      </c>
      <c r="H1" t="s">
        <v>22</v>
      </c>
    </row>
    <row r="2" spans="1:9" ht="14.5" x14ac:dyDescent="0.25">
      <c r="A2" s="17">
        <v>0</v>
      </c>
      <c r="B2" s="17">
        <v>10</v>
      </c>
      <c r="C2" s="17">
        <v>0</v>
      </c>
      <c r="D2" s="17">
        <v>8</v>
      </c>
      <c r="E2" s="17" t="s">
        <v>39</v>
      </c>
      <c r="F2" s="17">
        <v>300</v>
      </c>
      <c r="G2" s="17">
        <v>0.6</v>
      </c>
      <c r="H2" s="17" t="s">
        <v>40</v>
      </c>
      <c r="I2" s="17"/>
    </row>
    <row r="3" spans="1:9" ht="14.5" x14ac:dyDescent="0.25">
      <c r="A3" s="17">
        <v>1</v>
      </c>
      <c r="B3" s="17">
        <v>20</v>
      </c>
      <c r="C3" s="17">
        <v>0</v>
      </c>
      <c r="D3" s="17">
        <v>8</v>
      </c>
      <c r="E3" s="17" t="s">
        <v>39</v>
      </c>
      <c r="F3" s="17">
        <v>330</v>
      </c>
      <c r="G3" s="17">
        <v>1</v>
      </c>
      <c r="H3" s="17" t="s">
        <v>40</v>
      </c>
    </row>
    <row r="4" spans="1:9" ht="14.5" x14ac:dyDescent="0.25">
      <c r="A4" s="17">
        <v>2</v>
      </c>
      <c r="B4" s="17">
        <v>20</v>
      </c>
      <c r="C4" s="17">
        <v>0</v>
      </c>
      <c r="D4" s="17">
        <v>8</v>
      </c>
      <c r="E4" s="17" t="s">
        <v>17</v>
      </c>
      <c r="F4" s="17">
        <v>330</v>
      </c>
      <c r="G4" s="17">
        <v>1</v>
      </c>
      <c r="H4" s="17" t="s">
        <v>40</v>
      </c>
    </row>
    <row r="5" spans="1:9" ht="14.5" x14ac:dyDescent="0.25">
      <c r="A5" s="17"/>
      <c r="B5" s="17"/>
      <c r="C5" s="17"/>
      <c r="D5" s="17"/>
      <c r="E5" s="17"/>
      <c r="F5" s="17"/>
      <c r="G5" s="17"/>
      <c r="H5" s="17"/>
    </row>
    <row r="6" spans="1:9" ht="14.5" x14ac:dyDescent="0.25">
      <c r="A6" s="17"/>
      <c r="B6" s="17"/>
      <c r="C6" s="17"/>
      <c r="D6" s="17"/>
      <c r="E6" s="17"/>
      <c r="F6" s="17"/>
      <c r="G6" s="17"/>
      <c r="H6" s="17"/>
    </row>
    <row r="7" spans="1:9" ht="14.5" x14ac:dyDescent="0.25">
      <c r="A7" s="17"/>
      <c r="B7" s="17"/>
      <c r="C7" s="17"/>
      <c r="D7" s="17"/>
      <c r="E7" s="17"/>
      <c r="F7" s="17"/>
      <c r="G7" s="17"/>
      <c r="H7" s="17"/>
    </row>
    <row r="8" spans="1:9" ht="14.5" x14ac:dyDescent="0.25">
      <c r="A8" s="17"/>
      <c r="B8" s="17"/>
      <c r="C8" s="17"/>
      <c r="D8" s="17"/>
      <c r="E8" s="17"/>
      <c r="F8" s="17"/>
      <c r="G8" s="17"/>
      <c r="H8" s="17"/>
    </row>
    <row r="9" spans="1:9" ht="14.5" x14ac:dyDescent="0.25">
      <c r="A9" s="17"/>
      <c r="B9" s="17"/>
      <c r="C9" s="17"/>
      <c r="D9" s="17"/>
      <c r="E9" s="17"/>
      <c r="F9" s="17"/>
      <c r="G9" s="17"/>
      <c r="H9" s="17"/>
    </row>
    <row r="10" spans="1:9" ht="14.5" x14ac:dyDescent="0.25">
      <c r="A10" s="17"/>
      <c r="B10" s="17"/>
      <c r="C10" s="17"/>
      <c r="D10" s="17"/>
      <c r="E10" s="17"/>
      <c r="F10" s="17"/>
      <c r="G10" s="17"/>
      <c r="H10" s="17"/>
    </row>
    <row r="11" spans="1:9" ht="14.5" x14ac:dyDescent="0.25">
      <c r="A11" s="17"/>
      <c r="B11" s="17"/>
      <c r="C11" s="17"/>
      <c r="D11" s="17"/>
      <c r="E11" s="17"/>
      <c r="F11" s="17"/>
      <c r="G11" s="17"/>
      <c r="H11" s="17"/>
    </row>
    <row r="12" spans="1:9" ht="14.5" x14ac:dyDescent="0.25">
      <c r="A12" s="17"/>
      <c r="B12" s="17"/>
      <c r="C12" s="17"/>
      <c r="D12" s="17"/>
      <c r="E12" s="17"/>
      <c r="F12" s="17"/>
      <c r="G12" s="17"/>
      <c r="H12" s="17"/>
    </row>
    <row r="13" spans="1:9" ht="14.5" x14ac:dyDescent="0.25">
      <c r="A13" s="17"/>
      <c r="B13" s="17"/>
      <c r="C13" s="17"/>
      <c r="D13" s="17"/>
      <c r="E13" s="17"/>
      <c r="F13" s="17"/>
      <c r="G13" s="17"/>
      <c r="H13" s="17"/>
    </row>
    <row r="14" spans="1:9" ht="14.5" x14ac:dyDescent="0.25">
      <c r="A14" s="17"/>
      <c r="B14" s="17"/>
      <c r="C14" s="17"/>
      <c r="D14" s="17"/>
      <c r="E14" s="17"/>
      <c r="F14" s="17"/>
      <c r="G14" s="17"/>
      <c r="H14" s="17"/>
    </row>
    <row r="15" spans="1:9" ht="14.5" x14ac:dyDescent="0.25">
      <c r="A15" s="17"/>
      <c r="B15" s="17"/>
      <c r="C15" s="17"/>
      <c r="D15" s="17"/>
      <c r="E15" s="17"/>
      <c r="F15" s="17"/>
      <c r="G15" s="17"/>
      <c r="H15" s="17"/>
    </row>
    <row r="16" spans="1:9" ht="14.5" x14ac:dyDescent="0.25">
      <c r="A16" s="17"/>
      <c r="B16" s="17"/>
      <c r="C16" s="17"/>
      <c r="D16" s="17"/>
      <c r="E16" s="17"/>
      <c r="F16" s="17"/>
      <c r="G16" s="17"/>
      <c r="H16" s="17"/>
    </row>
    <row r="17" spans="1:8" ht="14.5" x14ac:dyDescent="0.25">
      <c r="A17" s="17"/>
      <c r="B17" s="17"/>
      <c r="C17" s="17"/>
      <c r="D17" s="17"/>
      <c r="E17" s="17"/>
      <c r="F17" s="17"/>
      <c r="G17" s="17"/>
      <c r="H17" s="17"/>
    </row>
    <row r="18" spans="1:8" ht="14.5" x14ac:dyDescent="0.25">
      <c r="A18" s="17"/>
      <c r="B18" s="17"/>
      <c r="C18" s="17"/>
      <c r="D18" s="17"/>
      <c r="E18" s="17"/>
      <c r="F18" s="17"/>
      <c r="G18" s="17"/>
      <c r="H18" s="17"/>
    </row>
    <row r="19" spans="1:8" ht="14.5" x14ac:dyDescent="0.25">
      <c r="A19" s="17"/>
      <c r="B19" s="17"/>
      <c r="C19" s="17"/>
      <c r="D19" s="17"/>
      <c r="E19" s="17"/>
      <c r="F19" s="17"/>
      <c r="G19" s="17"/>
      <c r="H19" s="17"/>
    </row>
    <row r="20" spans="1:8" ht="14.5" x14ac:dyDescent="0.25">
      <c r="A20" s="17"/>
      <c r="B20" s="17"/>
      <c r="C20" s="17"/>
      <c r="D20" s="17"/>
      <c r="E20" s="17"/>
      <c r="F20" s="17"/>
      <c r="G20" s="17"/>
      <c r="H20" s="17"/>
    </row>
    <row r="21" spans="1:8" ht="14.5" x14ac:dyDescent="0.25">
      <c r="A21" s="17"/>
      <c r="B21" s="17"/>
      <c r="C21" s="17"/>
      <c r="D21" s="17"/>
      <c r="E21" s="17"/>
      <c r="F21" s="17"/>
      <c r="G21" s="17"/>
      <c r="H21" s="17"/>
    </row>
    <row r="22" spans="1:8" ht="14.5" x14ac:dyDescent="0.25">
      <c r="A22" s="17"/>
      <c r="B22" s="17"/>
      <c r="C22" s="17"/>
      <c r="D22" s="17"/>
      <c r="E22" s="17"/>
      <c r="F22" s="17"/>
      <c r="G22" s="17"/>
      <c r="H22" s="17"/>
    </row>
    <row r="23" spans="1:8" ht="14.5" x14ac:dyDescent="0.25">
      <c r="A23" s="17"/>
      <c r="B23" s="17"/>
      <c r="C23" s="17"/>
      <c r="D23" s="17"/>
      <c r="E23" s="17"/>
      <c r="F23" s="17"/>
      <c r="G23" s="17"/>
      <c r="H23" s="17"/>
    </row>
    <row r="24" spans="1:8" ht="14.5" x14ac:dyDescent="0.25">
      <c r="A24" s="17"/>
      <c r="B24" s="17"/>
      <c r="C24" s="17"/>
      <c r="D24" s="17"/>
      <c r="E24" s="17"/>
      <c r="F24" s="17"/>
      <c r="G24" s="17"/>
      <c r="H24" s="17"/>
    </row>
    <row r="25" spans="1:8" ht="14.5" x14ac:dyDescent="0.25">
      <c r="A25" s="17"/>
      <c r="B25" s="17"/>
      <c r="C25" s="17"/>
      <c r="D25" s="17"/>
      <c r="E25" s="17"/>
      <c r="F25" s="17"/>
      <c r="G25" s="17"/>
      <c r="H25" s="17"/>
    </row>
    <row r="26" spans="1:8" ht="14.5" x14ac:dyDescent="0.25">
      <c r="A26" s="17"/>
      <c r="B26" s="17"/>
      <c r="C26" s="17"/>
      <c r="D26" s="17"/>
      <c r="E26" s="17"/>
      <c r="F26" s="17"/>
      <c r="G26" s="17"/>
      <c r="H26" s="17"/>
    </row>
    <row r="27" spans="1:8" ht="14.5" x14ac:dyDescent="0.25">
      <c r="A27" s="17"/>
      <c r="B27" s="17"/>
      <c r="C27" s="17"/>
      <c r="D27" s="17"/>
      <c r="E27" s="17"/>
      <c r="F27" s="17"/>
      <c r="G27" s="17"/>
      <c r="H27" s="17"/>
    </row>
    <row r="28" spans="1:8" ht="14.5" x14ac:dyDescent="0.25">
      <c r="A28" s="17"/>
      <c r="B28" s="17"/>
      <c r="C28" s="17"/>
      <c r="D28" s="17"/>
      <c r="E28" s="17"/>
      <c r="F28" s="17"/>
      <c r="G28" s="17"/>
      <c r="H28" s="17"/>
    </row>
    <row r="29" spans="1:8" ht="14.5" x14ac:dyDescent="0.25">
      <c r="A29" s="17"/>
      <c r="B29" s="17"/>
      <c r="C29" s="17"/>
      <c r="D29" s="17"/>
      <c r="E29" s="17"/>
      <c r="F29" s="17"/>
      <c r="G29" s="17"/>
      <c r="H29" s="17"/>
    </row>
    <row r="30" spans="1:8" ht="14.5" x14ac:dyDescent="0.25">
      <c r="A30" s="17"/>
      <c r="B30" s="17"/>
      <c r="C30" s="17"/>
      <c r="D30" s="17"/>
      <c r="E30" s="17"/>
      <c r="F30" s="17"/>
      <c r="G30" s="17"/>
      <c r="H30" s="17"/>
    </row>
    <row r="31" spans="1:8" ht="14.5" x14ac:dyDescent="0.25">
      <c r="A31" s="17"/>
      <c r="B31" s="17"/>
      <c r="C31" s="17"/>
      <c r="D31" s="17"/>
      <c r="E31" s="17"/>
      <c r="F31" s="17"/>
      <c r="G31" s="17"/>
      <c r="H31" s="17"/>
    </row>
    <row r="32" spans="1:8" ht="14.5" x14ac:dyDescent="0.25">
      <c r="A32" s="17"/>
      <c r="B32" s="17"/>
      <c r="C32" s="17"/>
      <c r="D32" s="17"/>
      <c r="E32" s="17"/>
      <c r="F32" s="17"/>
      <c r="G32" s="17"/>
      <c r="H32" s="17"/>
    </row>
    <row r="33" spans="1:8" ht="14.5" x14ac:dyDescent="0.25">
      <c r="A33" s="17"/>
      <c r="B33" s="17"/>
      <c r="C33" s="17"/>
      <c r="D33" s="17"/>
      <c r="E33" s="17"/>
      <c r="F33" s="17"/>
      <c r="G33" s="17"/>
      <c r="H33" s="17"/>
    </row>
    <row r="34" spans="1:8" ht="14.5" x14ac:dyDescent="0.25">
      <c r="A34" s="17"/>
      <c r="B34" s="17"/>
      <c r="C34" s="17"/>
      <c r="D34" s="17"/>
      <c r="E34" s="17"/>
      <c r="F34" s="17"/>
      <c r="G34" s="17"/>
      <c r="H34" s="17"/>
    </row>
    <row r="35" spans="1:8" ht="14.5" x14ac:dyDescent="0.25">
      <c r="A35" s="17"/>
      <c r="B35" s="17"/>
      <c r="C35" s="17"/>
      <c r="D35" s="17"/>
      <c r="E35" s="17"/>
      <c r="F35" s="17"/>
      <c r="G35" s="17"/>
      <c r="H35" s="17"/>
    </row>
    <row r="36" spans="1:8" ht="14.5" x14ac:dyDescent="0.25">
      <c r="A36" s="17"/>
      <c r="B36" s="17"/>
      <c r="C36" s="17"/>
      <c r="D36" s="17"/>
      <c r="E36" s="17"/>
      <c r="F36" s="17"/>
      <c r="G36" s="17"/>
      <c r="H36" s="17"/>
    </row>
    <row r="37" spans="1:8" ht="14.5" x14ac:dyDescent="0.25">
      <c r="A37" s="17"/>
      <c r="B37" s="17"/>
      <c r="C37" s="17"/>
      <c r="D37" s="17"/>
      <c r="E37" s="17"/>
      <c r="F37" s="17"/>
      <c r="G37" s="17"/>
      <c r="H37" s="17"/>
    </row>
    <row r="38" spans="1:8" ht="14.5" x14ac:dyDescent="0.25">
      <c r="A38" s="17"/>
      <c r="B38" s="17"/>
      <c r="C38" s="17"/>
      <c r="D38" s="17"/>
      <c r="E38" s="17"/>
      <c r="F38" s="17"/>
      <c r="G38" s="17"/>
      <c r="H38" s="17"/>
    </row>
    <row r="39" spans="1:8" ht="14.5" x14ac:dyDescent="0.25">
      <c r="A39" s="17"/>
      <c r="B39" s="17"/>
      <c r="C39" s="17"/>
      <c r="D39" s="17"/>
      <c r="E39" s="17"/>
      <c r="F39" s="17"/>
      <c r="G39" s="17"/>
      <c r="H39" s="17"/>
    </row>
    <row r="40" spans="1:8" ht="14.5" x14ac:dyDescent="0.25">
      <c r="A40" s="17"/>
      <c r="B40" s="17"/>
      <c r="C40" s="17"/>
      <c r="D40" s="17"/>
      <c r="E40" s="17"/>
      <c r="F40" s="17"/>
      <c r="G40" s="17"/>
      <c r="H40" s="17"/>
    </row>
    <row r="41" spans="1:8" ht="14.5" x14ac:dyDescent="0.25">
      <c r="A41" s="17"/>
      <c r="B41" s="17"/>
      <c r="C41" s="17"/>
      <c r="D41" s="17"/>
      <c r="E41" s="17"/>
      <c r="F41" s="17"/>
      <c r="G41" s="17"/>
      <c r="H41" s="17"/>
    </row>
    <row r="42" spans="1:8" ht="14.5" x14ac:dyDescent="0.25">
      <c r="A42" s="17"/>
      <c r="B42" s="17"/>
      <c r="C42" s="17"/>
      <c r="D42" s="17"/>
      <c r="E42" s="17"/>
      <c r="F42" s="17"/>
      <c r="G42" s="17"/>
      <c r="H42" s="17"/>
    </row>
    <row r="43" spans="1:8" ht="14.5" x14ac:dyDescent="0.25">
      <c r="A43" s="17"/>
      <c r="B43" s="17"/>
      <c r="C43" s="17"/>
      <c r="D43" s="17"/>
      <c r="E43" s="17"/>
      <c r="F43" s="17"/>
      <c r="G43" s="17"/>
      <c r="H43" s="17"/>
    </row>
    <row r="44" spans="1:8" ht="14.5" x14ac:dyDescent="0.25">
      <c r="A44" s="17"/>
      <c r="B44" s="17"/>
      <c r="C44" s="17"/>
      <c r="D44" s="17"/>
      <c r="E44" s="17"/>
      <c r="F44" s="17"/>
      <c r="G44" s="17"/>
      <c r="H44" s="17"/>
    </row>
    <row r="45" spans="1:8" ht="14.5" x14ac:dyDescent="0.25">
      <c r="A45" s="17"/>
      <c r="B45" s="17"/>
      <c r="C45" s="17"/>
      <c r="D45" s="17"/>
      <c r="E45" s="17"/>
      <c r="F45" s="17"/>
      <c r="G45" s="17"/>
      <c r="H45" s="17"/>
    </row>
    <row r="46" spans="1:8" ht="14.5" x14ac:dyDescent="0.25">
      <c r="A46" s="17"/>
      <c r="B46" s="17"/>
      <c r="C46" s="17"/>
      <c r="D46" s="17"/>
      <c r="E46" s="17"/>
      <c r="F46" s="17"/>
      <c r="G46" s="17"/>
      <c r="H46" s="17"/>
    </row>
    <row r="47" spans="1:8" ht="14.5" x14ac:dyDescent="0.25">
      <c r="A47" s="17"/>
      <c r="B47" s="17"/>
      <c r="C47" s="17"/>
      <c r="D47" s="17"/>
      <c r="E47" s="17"/>
      <c r="F47" s="17"/>
      <c r="G47" s="17"/>
      <c r="H47" s="17"/>
    </row>
    <row r="48" spans="1:8" ht="14.5" x14ac:dyDescent="0.25">
      <c r="A48" s="17"/>
      <c r="B48" s="17"/>
      <c r="C48" s="17"/>
      <c r="D48" s="17"/>
      <c r="E48" s="17"/>
      <c r="F48" s="17"/>
      <c r="G48" s="17"/>
      <c r="H48" s="17"/>
    </row>
    <row r="49" spans="1:8" ht="14.5" x14ac:dyDescent="0.25">
      <c r="A49" s="17"/>
      <c r="B49" s="17"/>
      <c r="C49" s="17"/>
      <c r="D49" s="17"/>
      <c r="E49" s="17"/>
      <c r="F49" s="17"/>
      <c r="G49" s="17"/>
      <c r="H49" s="17"/>
    </row>
    <row r="50" spans="1:8" ht="14.5" x14ac:dyDescent="0.25">
      <c r="A50" s="17"/>
      <c r="B50" s="17"/>
      <c r="C50" s="17"/>
      <c r="D50" s="17"/>
      <c r="E50" s="17"/>
      <c r="F50" s="17"/>
      <c r="G50" s="17"/>
      <c r="H50" s="17"/>
    </row>
    <row r="51" spans="1:8" ht="14.5" x14ac:dyDescent="0.25">
      <c r="A51" s="17"/>
      <c r="B51" s="17"/>
      <c r="C51" s="17"/>
      <c r="D51" s="17"/>
      <c r="E51" s="17"/>
      <c r="F51" s="17"/>
      <c r="G51" s="17"/>
      <c r="H51" s="17"/>
    </row>
    <row r="52" spans="1:8" ht="14.5" x14ac:dyDescent="0.25">
      <c r="A52" s="17"/>
      <c r="B52" s="17"/>
      <c r="C52" s="17"/>
      <c r="D52" s="17"/>
      <c r="E52" s="17"/>
      <c r="F52" s="17"/>
      <c r="G52" s="17"/>
      <c r="H52" s="17"/>
    </row>
    <row r="53" spans="1:8" ht="14.5" x14ac:dyDescent="0.25">
      <c r="A53" s="17"/>
      <c r="B53" s="17"/>
      <c r="C53" s="17"/>
      <c r="D53" s="17"/>
      <c r="E53" s="17"/>
      <c r="F53" s="17"/>
      <c r="G53" s="17"/>
      <c r="H53" s="17"/>
    </row>
    <row r="54" spans="1:8" ht="14.5" x14ac:dyDescent="0.25">
      <c r="A54" s="17"/>
      <c r="B54" s="17"/>
      <c r="C54" s="17"/>
      <c r="D54" s="17"/>
      <c r="E54" s="17"/>
      <c r="F54" s="17"/>
      <c r="G54" s="17"/>
      <c r="H54" s="17"/>
    </row>
    <row r="55" spans="1:8" ht="14.5" x14ac:dyDescent="0.25">
      <c r="A55" s="17"/>
      <c r="B55" s="17"/>
      <c r="C55" s="17"/>
      <c r="D55" s="17"/>
      <c r="E55" s="17"/>
      <c r="F55" s="17"/>
      <c r="G55" s="17"/>
      <c r="H55" s="17"/>
    </row>
    <row r="56" spans="1:8" ht="14.5" x14ac:dyDescent="0.25">
      <c r="A56" s="17"/>
      <c r="B56" s="17"/>
      <c r="C56" s="17"/>
      <c r="D56" s="17"/>
      <c r="E56" s="17"/>
      <c r="F56" s="17"/>
      <c r="G56" s="17"/>
      <c r="H56" s="17"/>
    </row>
    <row r="57" spans="1:8" ht="14.5" x14ac:dyDescent="0.25">
      <c r="A57" s="17"/>
      <c r="B57" s="17"/>
      <c r="C57" s="17"/>
      <c r="D57" s="17"/>
      <c r="E57" s="17"/>
      <c r="F57" s="17"/>
      <c r="G57" s="17"/>
      <c r="H57" s="17"/>
    </row>
    <row r="58" spans="1:8" ht="14.5" x14ac:dyDescent="0.25">
      <c r="A58" s="17"/>
      <c r="B58" s="17"/>
      <c r="C58" s="17"/>
      <c r="D58" s="17"/>
      <c r="E58" s="17"/>
      <c r="F58" s="17"/>
      <c r="G58" s="17"/>
      <c r="H58" s="17"/>
    </row>
    <row r="59" spans="1:8" ht="14.5" x14ac:dyDescent="0.25">
      <c r="A59" s="17"/>
      <c r="B59" s="17"/>
      <c r="C59" s="17"/>
      <c r="D59" s="17"/>
      <c r="E59" s="17"/>
      <c r="F59" s="17"/>
      <c r="G59" s="17"/>
      <c r="H59" s="17"/>
    </row>
    <row r="60" spans="1:8" ht="14.5" x14ac:dyDescent="0.25">
      <c r="A60" s="17"/>
      <c r="B60" s="17"/>
      <c r="C60" s="17"/>
      <c r="D60" s="17"/>
      <c r="E60" s="17"/>
      <c r="F60" s="17"/>
      <c r="G60" s="17"/>
      <c r="H60" s="17"/>
    </row>
    <row r="61" spans="1:8" ht="14.5" x14ac:dyDescent="0.25">
      <c r="A61" s="17"/>
      <c r="B61" s="17"/>
      <c r="C61" s="17"/>
      <c r="D61" s="17"/>
      <c r="E61" s="17"/>
      <c r="F61" s="17"/>
      <c r="G61" s="17"/>
      <c r="H61" s="17"/>
    </row>
    <row r="62" spans="1:8" ht="14.5" x14ac:dyDescent="0.25">
      <c r="A62" s="17"/>
      <c r="B62" s="17"/>
      <c r="C62" s="17"/>
      <c r="D62" s="17"/>
      <c r="E62" s="17"/>
      <c r="F62" s="17"/>
      <c r="G62" s="17"/>
      <c r="H62" s="17"/>
    </row>
    <row r="63" spans="1:8" ht="14.5" x14ac:dyDescent="0.25">
      <c r="A63" s="17"/>
      <c r="B63" s="17"/>
      <c r="C63" s="17"/>
      <c r="D63" s="17"/>
      <c r="E63" s="17"/>
      <c r="F63" s="17"/>
      <c r="G63" s="17"/>
      <c r="H63" s="17"/>
    </row>
    <row r="64" spans="1:8" ht="14.5" x14ac:dyDescent="0.25">
      <c r="A64" s="17"/>
      <c r="B64" s="17"/>
      <c r="C64" s="17"/>
      <c r="D64" s="17"/>
      <c r="E64" s="17"/>
      <c r="F64" s="17"/>
      <c r="G64" s="17"/>
      <c r="H64" s="17"/>
    </row>
    <row r="65" spans="1:8" ht="14.5" x14ac:dyDescent="0.25">
      <c r="A65" s="17"/>
      <c r="B65" s="17"/>
      <c r="C65" s="17"/>
      <c r="D65" s="17"/>
      <c r="E65" s="17"/>
      <c r="F65" s="17"/>
      <c r="G65" s="17"/>
      <c r="H65" s="17"/>
    </row>
    <row r="66" spans="1:8" ht="14.5" x14ac:dyDescent="0.25">
      <c r="A66" s="17"/>
      <c r="B66" s="17"/>
      <c r="C66" s="17"/>
      <c r="D66" s="17"/>
      <c r="E66" s="17"/>
      <c r="F66" s="17"/>
      <c r="G66" s="17"/>
      <c r="H66" s="17"/>
    </row>
    <row r="67" spans="1:8" ht="14.5" x14ac:dyDescent="0.25">
      <c r="A67" s="17"/>
      <c r="B67" s="17"/>
      <c r="C67" s="17"/>
      <c r="D67" s="17"/>
      <c r="E67" s="17"/>
      <c r="F67" s="17"/>
      <c r="G67" s="17"/>
      <c r="H67" s="17"/>
    </row>
    <row r="68" spans="1:8" ht="14.5" x14ac:dyDescent="0.25">
      <c r="A68" s="17"/>
      <c r="B68" s="17"/>
      <c r="C68" s="17"/>
      <c r="D68" s="17"/>
      <c r="E68" s="17"/>
      <c r="F68" s="17"/>
      <c r="G68" s="17"/>
      <c r="H68" s="17"/>
    </row>
    <row r="69" spans="1:8" ht="14.5" x14ac:dyDescent="0.25">
      <c r="A69" s="17"/>
      <c r="B69" s="17"/>
      <c r="C69" s="17"/>
      <c r="D69" s="17"/>
      <c r="E69" s="17"/>
      <c r="F69" s="17"/>
      <c r="G69" s="17"/>
      <c r="H69" s="17"/>
    </row>
    <row r="70" spans="1:8" ht="14.5" x14ac:dyDescent="0.25">
      <c r="A70" s="17"/>
      <c r="B70" s="17"/>
      <c r="C70" s="17"/>
      <c r="D70" s="17"/>
      <c r="E70" s="17"/>
      <c r="F70" s="17"/>
      <c r="G70" s="17"/>
      <c r="H70" s="17"/>
    </row>
    <row r="71" spans="1:8" ht="14.5" x14ac:dyDescent="0.25">
      <c r="A71" s="17"/>
      <c r="B71" s="17"/>
      <c r="C71" s="17"/>
      <c r="D71" s="17"/>
      <c r="E71" s="17"/>
      <c r="F71" s="17"/>
      <c r="G71" s="17"/>
      <c r="H71" s="17"/>
    </row>
    <row r="72" spans="1:8" ht="14.5" x14ac:dyDescent="0.25">
      <c r="A72" s="17"/>
      <c r="B72" s="17"/>
      <c r="C72" s="17"/>
      <c r="D72" s="17"/>
      <c r="E72" s="17"/>
      <c r="F72" s="17"/>
      <c r="G72" s="17"/>
      <c r="H72" s="17"/>
    </row>
    <row r="73" spans="1:8" ht="14.5" x14ac:dyDescent="0.25">
      <c r="A73" s="17"/>
      <c r="B73" s="17"/>
      <c r="C73" s="17"/>
      <c r="D73" s="17"/>
      <c r="E73" s="17"/>
      <c r="F73" s="17"/>
      <c r="G73" s="17"/>
      <c r="H73" s="17"/>
    </row>
    <row r="74" spans="1:8" ht="14.5" x14ac:dyDescent="0.25">
      <c r="A74" s="17"/>
      <c r="B74" s="17"/>
      <c r="C74" s="17"/>
      <c r="D74" s="17"/>
      <c r="E74" s="17"/>
      <c r="F74" s="17"/>
      <c r="G74" s="17"/>
      <c r="H74" s="17"/>
    </row>
    <row r="75" spans="1:8" ht="14.5" x14ac:dyDescent="0.25">
      <c r="A75" s="17"/>
      <c r="B75" s="17"/>
      <c r="C75" s="17"/>
      <c r="D75" s="17"/>
      <c r="E75" s="17"/>
      <c r="F75" s="17"/>
      <c r="G75" s="17"/>
      <c r="H75" s="17"/>
    </row>
    <row r="76" spans="1:8" ht="14.5" x14ac:dyDescent="0.25">
      <c r="A76" s="17"/>
      <c r="B76" s="17"/>
      <c r="C76" s="17"/>
      <c r="D76" s="17"/>
      <c r="E76" s="17"/>
      <c r="F76" s="17"/>
      <c r="G76" s="17"/>
      <c r="H76" s="17"/>
    </row>
    <row r="77" spans="1:8" ht="14.5" x14ac:dyDescent="0.25">
      <c r="A77" s="17"/>
      <c r="B77" s="17"/>
      <c r="C77" s="17"/>
      <c r="D77" s="17"/>
      <c r="E77" s="17"/>
      <c r="F77" s="17"/>
      <c r="G77" s="17"/>
      <c r="H77" s="17"/>
    </row>
    <row r="78" spans="1:8" ht="14.5" x14ac:dyDescent="0.25">
      <c r="A78" s="17"/>
      <c r="B78" s="17"/>
      <c r="C78" s="17"/>
      <c r="D78" s="17"/>
      <c r="E78" s="17"/>
      <c r="F78" s="17"/>
      <c r="G78" s="17"/>
      <c r="H78" s="17"/>
    </row>
    <row r="79" spans="1:8" ht="14.5" x14ac:dyDescent="0.25">
      <c r="A79" s="17"/>
      <c r="B79" s="17"/>
      <c r="C79" s="17"/>
      <c r="D79" s="17"/>
      <c r="E79" s="17"/>
      <c r="F79" s="17"/>
      <c r="G79" s="17"/>
      <c r="H79" s="17"/>
    </row>
    <row r="80" spans="1:8" ht="14.5" x14ac:dyDescent="0.25">
      <c r="A80" s="17"/>
      <c r="B80" s="17"/>
      <c r="C80" s="17"/>
      <c r="D80" s="17"/>
      <c r="E80" s="17"/>
      <c r="F80" s="17"/>
      <c r="G80" s="17"/>
      <c r="H80" s="17"/>
    </row>
    <row r="81" spans="1:8" ht="14.5" x14ac:dyDescent="0.25">
      <c r="A81" s="17"/>
      <c r="B81" s="17"/>
      <c r="C81" s="17"/>
      <c r="D81" s="17"/>
      <c r="E81" s="17"/>
      <c r="F81" s="17"/>
      <c r="G81" s="17"/>
      <c r="H81" s="17"/>
    </row>
    <row r="82" spans="1:8" ht="14.5" x14ac:dyDescent="0.25">
      <c r="A82" s="17"/>
      <c r="B82" s="17"/>
      <c r="C82" s="17"/>
      <c r="D82" s="17"/>
      <c r="E82" s="17"/>
      <c r="F82" s="17"/>
      <c r="G82" s="17"/>
      <c r="H82" s="17"/>
    </row>
    <row r="83" spans="1:8" ht="14.5" x14ac:dyDescent="0.25">
      <c r="A83" s="17"/>
      <c r="B83" s="17"/>
      <c r="C83" s="17"/>
      <c r="D83" s="17"/>
      <c r="E83" s="17"/>
      <c r="F83" s="17"/>
      <c r="G83" s="17"/>
      <c r="H83" s="17"/>
    </row>
    <row r="84" spans="1:8" ht="14.5" x14ac:dyDescent="0.25">
      <c r="A84" s="17"/>
      <c r="B84" s="17"/>
      <c r="C84" s="17"/>
      <c r="D84" s="17"/>
      <c r="E84" s="17"/>
      <c r="F84" s="17"/>
      <c r="G84" s="17"/>
      <c r="H84" s="17"/>
    </row>
    <row r="85" spans="1:8" ht="14.5" x14ac:dyDescent="0.25">
      <c r="A85" s="17"/>
      <c r="B85" s="17"/>
      <c r="C85" s="17"/>
      <c r="D85" s="17"/>
      <c r="E85" s="17"/>
      <c r="F85" s="17"/>
      <c r="G85" s="17"/>
      <c r="H85" s="17"/>
    </row>
    <row r="86" spans="1:8" ht="14.5" x14ac:dyDescent="0.25">
      <c r="A86" s="17"/>
      <c r="B86" s="17"/>
      <c r="C86" s="17"/>
      <c r="D86" s="17"/>
      <c r="E86" s="17"/>
      <c r="F86" s="17"/>
      <c r="G86" s="17"/>
      <c r="H86" s="17"/>
    </row>
    <row r="87" spans="1:8" ht="14.5" x14ac:dyDescent="0.25">
      <c r="A87" s="17"/>
      <c r="B87" s="17"/>
      <c r="C87" s="17"/>
      <c r="D87" s="17"/>
      <c r="E87" s="17"/>
      <c r="F87" s="17"/>
      <c r="G87" s="17"/>
      <c r="H87" s="17"/>
    </row>
    <row r="88" spans="1:8" ht="14.5" x14ac:dyDescent="0.25">
      <c r="A88" s="17"/>
      <c r="B88" s="17"/>
      <c r="C88" s="17"/>
      <c r="D88" s="17"/>
      <c r="E88" s="17"/>
      <c r="F88" s="17"/>
      <c r="G88" s="17"/>
      <c r="H88" s="17"/>
    </row>
    <row r="89" spans="1:8" ht="14.5" x14ac:dyDescent="0.25">
      <c r="A89" s="17"/>
      <c r="B89" s="17"/>
      <c r="C89" s="17"/>
      <c r="D89" s="17"/>
      <c r="E89" s="17"/>
      <c r="F89" s="17"/>
      <c r="G89" s="17"/>
      <c r="H89" s="17"/>
    </row>
    <row r="90" spans="1:8" ht="14.5" x14ac:dyDescent="0.25">
      <c r="A90" s="17"/>
      <c r="B90" s="17"/>
      <c r="C90" s="17"/>
      <c r="D90" s="17"/>
      <c r="E90" s="17"/>
      <c r="F90" s="17"/>
      <c r="G90" s="17"/>
      <c r="H90" s="17"/>
    </row>
    <row r="91" spans="1:8" ht="14.5" x14ac:dyDescent="0.25">
      <c r="A91" s="17"/>
      <c r="B91" s="17"/>
      <c r="C91" s="17"/>
      <c r="D91" s="17"/>
      <c r="E91" s="17"/>
      <c r="F91" s="17"/>
      <c r="G91" s="17"/>
      <c r="H91" s="17"/>
    </row>
    <row r="92" spans="1:8" ht="14.5" x14ac:dyDescent="0.25">
      <c r="A92" s="17"/>
      <c r="B92" s="17"/>
      <c r="C92" s="17"/>
      <c r="D92" s="17"/>
      <c r="E92" s="17"/>
      <c r="F92" s="17"/>
      <c r="G92" s="17"/>
      <c r="H92" s="17"/>
    </row>
    <row r="93" spans="1:8" ht="14.5" x14ac:dyDescent="0.25">
      <c r="A93" s="17"/>
      <c r="B93" s="17"/>
      <c r="C93" s="17"/>
      <c r="D93" s="17"/>
      <c r="E93" s="17"/>
      <c r="F93" s="17"/>
      <c r="G93" s="17"/>
      <c r="H93" s="17"/>
    </row>
    <row r="94" spans="1:8" ht="14.5" x14ac:dyDescent="0.25">
      <c r="A94" s="17"/>
      <c r="B94" s="17"/>
      <c r="C94" s="17"/>
      <c r="D94" s="17"/>
      <c r="E94" s="17"/>
      <c r="F94" s="17"/>
      <c r="G94" s="17"/>
      <c r="H94" s="17"/>
    </row>
    <row r="95" spans="1:8" ht="14.5" x14ac:dyDescent="0.25">
      <c r="A95" s="17"/>
      <c r="B95" s="17"/>
      <c r="C95" s="17"/>
      <c r="D95" s="17"/>
      <c r="E95" s="17"/>
      <c r="F95" s="17"/>
      <c r="G95" s="17"/>
      <c r="H95" s="17"/>
    </row>
    <row r="96" spans="1:8" ht="14.5" x14ac:dyDescent="0.25">
      <c r="A96" s="17"/>
      <c r="B96" s="17"/>
      <c r="C96" s="17"/>
      <c r="D96" s="17"/>
      <c r="E96" s="17"/>
      <c r="F96" s="17"/>
      <c r="G96" s="17"/>
      <c r="H96" s="17"/>
    </row>
    <row r="97" spans="1:8" ht="14.5" x14ac:dyDescent="0.25">
      <c r="A97" s="17"/>
      <c r="B97" s="17"/>
      <c r="C97" s="17"/>
      <c r="D97" s="17"/>
      <c r="E97" s="17"/>
      <c r="F97" s="17"/>
      <c r="G97" s="17"/>
      <c r="H97" s="17"/>
    </row>
    <row r="98" spans="1:8" ht="14.5" x14ac:dyDescent="0.25">
      <c r="A98" s="17"/>
      <c r="B98" s="17"/>
      <c r="C98" s="17"/>
      <c r="D98" s="17"/>
      <c r="E98" s="17"/>
      <c r="F98" s="17"/>
      <c r="G98" s="17"/>
      <c r="H98" s="17"/>
    </row>
    <row r="99" spans="1:8" ht="14.5" x14ac:dyDescent="0.25">
      <c r="A99" s="17"/>
      <c r="B99" s="17"/>
      <c r="C99" s="17"/>
      <c r="D99" s="17"/>
      <c r="E99" s="17"/>
      <c r="F99" s="17"/>
      <c r="G99" s="17"/>
      <c r="H99" s="17"/>
    </row>
    <row r="100" spans="1:8" ht="14.5" x14ac:dyDescent="0.25">
      <c r="A100" s="17"/>
      <c r="B100" s="17"/>
      <c r="C100" s="17"/>
      <c r="D100" s="17"/>
      <c r="E100" s="17"/>
      <c r="F100" s="17"/>
      <c r="G100" s="17"/>
      <c r="H100" s="17"/>
    </row>
    <row r="101" spans="1:8" ht="14.5" x14ac:dyDescent="0.25">
      <c r="A101" s="17"/>
      <c r="B101" s="17"/>
      <c r="C101" s="17"/>
      <c r="D101" s="17"/>
      <c r="E101" s="17"/>
      <c r="F101" s="17"/>
      <c r="G101" s="17"/>
      <c r="H101" s="17"/>
    </row>
    <row r="102" spans="1:8" ht="14.5" x14ac:dyDescent="0.25">
      <c r="A102" s="17"/>
      <c r="B102" s="17"/>
      <c r="C102" s="17"/>
      <c r="D102" s="17"/>
      <c r="E102" s="17"/>
      <c r="F102" s="17"/>
      <c r="G102" s="17"/>
      <c r="H102" s="17"/>
    </row>
    <row r="103" spans="1:8" ht="14.5" x14ac:dyDescent="0.25">
      <c r="A103" s="17"/>
      <c r="B103" s="17"/>
      <c r="C103" s="17"/>
      <c r="D103" s="17"/>
      <c r="E103" s="17"/>
      <c r="F103" s="17"/>
      <c r="G103" s="17"/>
      <c r="H103" s="17"/>
    </row>
    <row r="104" spans="1:8" ht="14.5" x14ac:dyDescent="0.25">
      <c r="A104" s="17"/>
      <c r="B104" s="17"/>
      <c r="C104" s="17"/>
      <c r="D104" s="17"/>
      <c r="E104" s="17"/>
      <c r="F104" s="17"/>
      <c r="G104" s="17"/>
      <c r="H104" s="17"/>
    </row>
    <row r="105" spans="1:8" ht="14.5" x14ac:dyDescent="0.25">
      <c r="A105" s="17"/>
      <c r="B105" s="17"/>
      <c r="C105" s="17"/>
      <c r="D105" s="17"/>
      <c r="E105" s="17"/>
      <c r="F105" s="17"/>
      <c r="G105" s="17"/>
      <c r="H105" s="17"/>
    </row>
    <row r="106" spans="1:8" ht="14.5" x14ac:dyDescent="0.25">
      <c r="A106" s="17"/>
      <c r="B106" s="17"/>
      <c r="C106" s="17"/>
      <c r="D106" s="17"/>
      <c r="E106" s="17"/>
      <c r="F106" s="17"/>
      <c r="G106" s="17"/>
      <c r="H106" s="17"/>
    </row>
    <row r="107" spans="1:8" ht="14.5" x14ac:dyDescent="0.25">
      <c r="A107" s="17"/>
      <c r="B107" s="17"/>
      <c r="C107" s="17"/>
      <c r="D107" s="17"/>
      <c r="E107" s="17"/>
      <c r="F107" s="17"/>
      <c r="G107" s="17"/>
      <c r="H107" s="17"/>
    </row>
    <row r="108" spans="1:8" ht="14.5" x14ac:dyDescent="0.25">
      <c r="A108" s="17"/>
      <c r="B108" s="17"/>
      <c r="C108" s="17"/>
      <c r="D108" s="17"/>
      <c r="E108" s="17"/>
      <c r="F108" s="17"/>
      <c r="G108" s="17"/>
      <c r="H108" s="17"/>
    </row>
    <row r="109" spans="1:8" ht="14.5" x14ac:dyDescent="0.25">
      <c r="A109" s="17"/>
      <c r="B109" s="17"/>
      <c r="C109" s="17"/>
      <c r="D109" s="17"/>
      <c r="E109" s="17"/>
      <c r="F109" s="17"/>
      <c r="G109" s="17"/>
      <c r="H109" s="17"/>
    </row>
    <row r="110" spans="1:8" ht="14.5" x14ac:dyDescent="0.25">
      <c r="A110" s="17"/>
      <c r="B110" s="17"/>
      <c r="C110" s="17"/>
      <c r="D110" s="17"/>
      <c r="E110" s="17"/>
      <c r="F110" s="17"/>
      <c r="G110" s="17"/>
      <c r="H110" s="17"/>
    </row>
    <row r="111" spans="1:8" ht="14.5" x14ac:dyDescent="0.25">
      <c r="A111" s="17"/>
      <c r="B111" s="17"/>
      <c r="C111" s="17"/>
      <c r="D111" s="17"/>
      <c r="E111" s="17"/>
      <c r="F111" s="17"/>
      <c r="G111" s="17"/>
      <c r="H111" s="17"/>
    </row>
    <row r="112" spans="1:8" ht="14.5" x14ac:dyDescent="0.25">
      <c r="A112" s="17"/>
      <c r="B112" s="17"/>
      <c r="C112" s="17"/>
      <c r="D112" s="17"/>
      <c r="E112" s="17"/>
      <c r="F112" s="17"/>
      <c r="G112" s="17"/>
      <c r="H112" s="17"/>
    </row>
    <row r="113" spans="1:8" ht="14.5" x14ac:dyDescent="0.25">
      <c r="A113" s="17"/>
      <c r="B113" s="17"/>
      <c r="C113" s="17"/>
      <c r="D113" s="17"/>
      <c r="E113" s="17"/>
      <c r="F113" s="17"/>
      <c r="G113" s="17"/>
      <c r="H113" s="17"/>
    </row>
    <row r="114" spans="1:8" ht="14.5" x14ac:dyDescent="0.25">
      <c r="A114" s="17"/>
      <c r="B114" s="17"/>
      <c r="C114" s="17"/>
      <c r="D114" s="17"/>
      <c r="E114" s="17"/>
      <c r="F114" s="17"/>
      <c r="G114" s="17"/>
      <c r="H114" s="17"/>
    </row>
    <row r="115" spans="1:8" ht="14.5" x14ac:dyDescent="0.25">
      <c r="A115" s="17"/>
      <c r="B115" s="17"/>
      <c r="C115" s="17"/>
      <c r="D115" s="17"/>
      <c r="E115" s="17"/>
      <c r="F115" s="17"/>
      <c r="G115" s="17"/>
      <c r="H115" s="17"/>
    </row>
    <row r="116" spans="1:8" ht="14.5" x14ac:dyDescent="0.25">
      <c r="A116" s="17"/>
      <c r="B116" s="17"/>
      <c r="C116" s="17"/>
      <c r="D116" s="17"/>
      <c r="E116" s="17"/>
      <c r="F116" s="17"/>
      <c r="G116" s="17"/>
      <c r="H116" s="17"/>
    </row>
    <row r="117" spans="1:8" ht="14.5" x14ac:dyDescent="0.25">
      <c r="A117" s="17"/>
      <c r="B117" s="17"/>
      <c r="C117" s="17"/>
      <c r="D117" s="17"/>
      <c r="E117" s="17"/>
      <c r="F117" s="17"/>
      <c r="G117" s="17"/>
      <c r="H117" s="17"/>
    </row>
    <row r="118" spans="1:8" ht="14.5" x14ac:dyDescent="0.25">
      <c r="A118" s="17"/>
      <c r="B118" s="17"/>
      <c r="C118" s="17"/>
      <c r="D118" s="17"/>
      <c r="E118" s="17"/>
      <c r="F118" s="17"/>
      <c r="G118" s="17"/>
      <c r="H118" s="17"/>
    </row>
    <row r="119" spans="1:8" ht="14.5" x14ac:dyDescent="0.25">
      <c r="A119" s="17"/>
      <c r="B119" s="17"/>
      <c r="C119" s="17"/>
      <c r="D119" s="17"/>
      <c r="E119" s="17"/>
      <c r="F119" s="17"/>
      <c r="G119" s="17"/>
      <c r="H119" s="17"/>
    </row>
    <row r="120" spans="1:8" ht="14.5" x14ac:dyDescent="0.25">
      <c r="A120" s="17"/>
      <c r="B120" s="17"/>
      <c r="C120" s="17"/>
      <c r="D120" s="17"/>
      <c r="E120" s="17"/>
      <c r="F120" s="17"/>
      <c r="G120" s="17"/>
      <c r="H120" s="17"/>
    </row>
    <row r="121" spans="1:8" ht="14.5" x14ac:dyDescent="0.25">
      <c r="A121" s="17"/>
      <c r="B121" s="17"/>
      <c r="C121" s="17"/>
      <c r="D121" s="17"/>
      <c r="E121" s="17"/>
      <c r="F121" s="17"/>
      <c r="G121" s="17"/>
      <c r="H121" s="17"/>
    </row>
    <row r="122" spans="1:8" ht="14.5" x14ac:dyDescent="0.25">
      <c r="A122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15C1-4CB9-4DD7-B6E4-10F8FAF3EAA1}">
  <dimension ref="A1:H1"/>
  <sheetViews>
    <sheetView workbookViewId="0">
      <selection activeCell="H24" sqref="H24"/>
    </sheetView>
  </sheetViews>
  <sheetFormatPr defaultColWidth="8.7265625" defaultRowHeight="12.5" x14ac:dyDescent="0.25"/>
  <cols>
    <col min="1" max="1" width="5.1796875" style="3" bestFit="1" customWidth="1"/>
    <col min="2" max="2" width="3.54296875" style="3" bestFit="1" customWidth="1"/>
    <col min="3" max="3" width="11.54296875" style="3" bestFit="1" customWidth="1"/>
    <col min="4" max="4" width="10.81640625" style="3" bestFit="1" customWidth="1"/>
    <col min="5" max="5" width="6.81640625" style="3" bestFit="1" customWidth="1"/>
    <col min="6" max="6" width="4.7265625" style="3" bestFit="1" customWidth="1"/>
    <col min="7" max="7" width="5.81640625" style="3" bestFit="1" customWidth="1"/>
    <col min="8" max="8" width="7.1796875" style="3" bestFit="1" customWidth="1"/>
    <col min="9" max="16384" width="8.7265625" style="3"/>
  </cols>
  <sheetData>
    <row r="1" spans="1:8" x14ac:dyDescent="0.25">
      <c r="A1" s="3" t="s">
        <v>28</v>
      </c>
      <c r="B1" s="3" t="s">
        <v>11</v>
      </c>
      <c r="C1" s="3" t="s">
        <v>12</v>
      </c>
      <c r="D1" s="3" t="s">
        <v>13</v>
      </c>
      <c r="E1" s="3" t="s">
        <v>15</v>
      </c>
      <c r="F1" s="3" t="s">
        <v>16</v>
      </c>
      <c r="G1" s="3" t="s">
        <v>14</v>
      </c>
      <c r="H1" s="3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BF70-3B44-43C9-BAAF-3331A4D75E51}">
  <dimension ref="A1:AG65"/>
  <sheetViews>
    <sheetView workbookViewId="0">
      <selection activeCell="F60" sqref="F60"/>
    </sheetView>
  </sheetViews>
  <sheetFormatPr defaultRowHeight="12.5" x14ac:dyDescent="0.25"/>
  <cols>
    <col min="1" max="1" width="7.7265625" bestFit="1" customWidth="1"/>
    <col min="2" max="2" width="6.54296875" bestFit="1" customWidth="1"/>
    <col min="3" max="25" width="6.1796875" bestFit="1" customWidth="1"/>
  </cols>
  <sheetData>
    <row r="1" spans="1:25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25" x14ac:dyDescent="0.25">
      <c r="A2" t="s">
        <v>6</v>
      </c>
      <c r="B2" s="9">
        <f>SUM(re!C2:C5)</f>
        <v>-5.7937160117768798</v>
      </c>
      <c r="C2" s="9">
        <f>SUM(re!D2:D5)</f>
        <v>-5.8515381736875227</v>
      </c>
      <c r="D2" s="9">
        <f>SUM(re!E2:E5)</f>
        <v>-6.0622842820757015</v>
      </c>
      <c r="E2" s="9">
        <f>SUM(re!F2:F5)</f>
        <v>-5.7609938786870014</v>
      </c>
      <c r="F2" s="9">
        <f>SUM(re!G2:G5)</f>
        <v>-4.8806047820757019</v>
      </c>
      <c r="G2" s="9">
        <f>SUM(re!H2:H5)</f>
        <v>-6.8806047820757019</v>
      </c>
      <c r="H2" s="9">
        <f>SUM(re!I2:I5)</f>
        <v>-7.1924256083881799</v>
      </c>
      <c r="I2" s="9">
        <f>SUM(re!J2:J5)</f>
        <v>-7.051538173687522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5">
      <c r="A3" t="s">
        <v>4</v>
      </c>
      <c r="B3">
        <f>SUM(chp_max!$C:$C)</f>
        <v>-15.084000000000001</v>
      </c>
      <c r="C3">
        <f>SUM(chp_max!$C:$C)</f>
        <v>-15.084000000000001</v>
      </c>
      <c r="D3">
        <f>SUM(chp_max!$C:$C)</f>
        <v>-15.084000000000001</v>
      </c>
      <c r="E3">
        <f>SUM(chp_max!$C:$C)</f>
        <v>-15.084000000000001</v>
      </c>
      <c r="F3">
        <f>SUM(chp_max!$C:$C)</f>
        <v>-15.084000000000001</v>
      </c>
      <c r="G3">
        <f>SUM(chp_max!$C:$C)</f>
        <v>-15.084000000000001</v>
      </c>
      <c r="H3">
        <f>SUM(chp_max!$C:$C)</f>
        <v>-15.084000000000001</v>
      </c>
      <c r="I3">
        <f>SUM(chp_max!$C:$C)</f>
        <v>-15.084000000000001</v>
      </c>
    </row>
    <row r="4" spans="1:25" x14ac:dyDescent="0.25">
      <c r="A4" t="s">
        <v>3</v>
      </c>
      <c r="B4">
        <f>SUM(loads!C2:C8)</f>
        <v>3.8400000000000003</v>
      </c>
      <c r="C4">
        <f>SUM(loads!D2:D8)</f>
        <v>3.1799999999999997</v>
      </c>
      <c r="D4">
        <f>SUM(loads!E2:E8)</f>
        <v>3.1799999999999997</v>
      </c>
      <c r="E4">
        <f>SUM(loads!F2:F8)</f>
        <v>3.0199999999999996</v>
      </c>
      <c r="F4">
        <f>SUM(loads!G2:G8)</f>
        <v>3.0199999999999996</v>
      </c>
      <c r="G4">
        <f>SUM(loads!H2:H8)</f>
        <v>3.4</v>
      </c>
      <c r="H4">
        <f>SUM(loads!I2:I8)</f>
        <v>3.6799999999999997</v>
      </c>
      <c r="I4">
        <f>SUM(loads!J2:J8)</f>
        <v>3.6799999999999997</v>
      </c>
      <c r="M4" t="s">
        <v>38</v>
      </c>
    </row>
    <row r="5" spans="1:25" x14ac:dyDescent="0.25">
      <c r="M5">
        <f>SUM(loads!C2:J23)</f>
        <v>84.11999999999999</v>
      </c>
    </row>
    <row r="6" spans="1:25" x14ac:dyDescent="0.25">
      <c r="A6" t="s">
        <v>23</v>
      </c>
      <c r="B6" s="9">
        <f>B4+B2</f>
        <v>-1.9537160117768795</v>
      </c>
      <c r="C6" s="9">
        <f t="shared" ref="C6:I6" si="0">C4+C2</f>
        <v>-2.671538173687523</v>
      </c>
      <c r="D6" s="9">
        <f t="shared" si="0"/>
        <v>-2.8822842820757018</v>
      </c>
      <c r="E6" s="9">
        <f t="shared" si="0"/>
        <v>-2.7409938786870018</v>
      </c>
      <c r="F6" s="9">
        <f t="shared" si="0"/>
        <v>-1.8606047820757023</v>
      </c>
      <c r="G6" s="9">
        <f t="shared" si="0"/>
        <v>-3.480604782075702</v>
      </c>
      <c r="H6" s="9">
        <f t="shared" si="0"/>
        <v>-3.5124256083881802</v>
      </c>
      <c r="I6" s="9">
        <f t="shared" si="0"/>
        <v>-3.3715381736875223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A7" t="s">
        <v>26</v>
      </c>
    </row>
    <row r="8" spans="1:25" x14ac:dyDescent="0.25">
      <c r="A8" t="s">
        <v>24</v>
      </c>
      <c r="B8" s="9">
        <f>B6+B3</f>
        <v>-17.03771601177688</v>
      </c>
      <c r="C8" s="9">
        <f t="shared" ref="C8:I8" si="1">C6+C3</f>
        <v>-17.755538173687526</v>
      </c>
      <c r="D8" s="9">
        <f t="shared" si="1"/>
        <v>-17.966284282075705</v>
      </c>
      <c r="E8" s="9">
        <f t="shared" si="1"/>
        <v>-17.824993878687003</v>
      </c>
      <c r="F8" s="9">
        <f t="shared" si="1"/>
        <v>-16.944604782075704</v>
      </c>
      <c r="G8" s="9">
        <f t="shared" si="1"/>
        <v>-18.564604782075705</v>
      </c>
      <c r="H8" s="9">
        <f t="shared" si="1"/>
        <v>-18.596425608388181</v>
      </c>
      <c r="I8" s="9">
        <f t="shared" si="1"/>
        <v>-18.455538173687522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t="s">
        <v>25</v>
      </c>
    </row>
    <row r="20" spans="1:33" ht="14.5" x14ac:dyDescent="0.35">
      <c r="Z20" s="16">
        <v>0.6</v>
      </c>
      <c r="AA20">
        <v>0.6</v>
      </c>
      <c r="AB20">
        <v>1.1000000000000001</v>
      </c>
      <c r="AC20">
        <v>1</v>
      </c>
      <c r="AD20">
        <v>1.2</v>
      </c>
      <c r="AE20">
        <v>1.5</v>
      </c>
      <c r="AF20">
        <v>1.2</v>
      </c>
      <c r="AG20">
        <v>0.8</v>
      </c>
    </row>
    <row r="22" spans="1:33" ht="13" x14ac:dyDescent="0.3">
      <c r="A22" s="1" t="s">
        <v>10</v>
      </c>
    </row>
    <row r="23" spans="1:33" x14ac:dyDescent="0.25">
      <c r="A23" s="12">
        <v>9999</v>
      </c>
    </row>
    <row r="24" spans="1:33" x14ac:dyDescent="0.25">
      <c r="A24" s="12">
        <v>9999</v>
      </c>
      <c r="Z24">
        <f>-Z20*0.35</f>
        <v>-0.21</v>
      </c>
      <c r="AA24">
        <f t="shared" ref="AA24:AF24" si="2">-AA20*0.35</f>
        <v>-0.21</v>
      </c>
      <c r="AB24">
        <f t="shared" si="2"/>
        <v>-0.38500000000000001</v>
      </c>
      <c r="AC24">
        <f t="shared" si="2"/>
        <v>-0.35</v>
      </c>
      <c r="AD24">
        <f t="shared" si="2"/>
        <v>-0.42</v>
      </c>
      <c r="AE24">
        <f t="shared" si="2"/>
        <v>-0.52499999999999991</v>
      </c>
      <c r="AF24">
        <f t="shared" si="2"/>
        <v>-0.42</v>
      </c>
      <c r="AG24">
        <f>-AG20*0.35</f>
        <v>-0.27999999999999997</v>
      </c>
    </row>
    <row r="25" spans="1:33" x14ac:dyDescent="0.25">
      <c r="A25" s="12">
        <v>9999</v>
      </c>
      <c r="Z25">
        <f>-Z20*0.15</f>
        <v>-0.09</v>
      </c>
      <c r="AA25">
        <f t="shared" ref="AA25:AF25" si="3">-AA20*0.15</f>
        <v>-0.09</v>
      </c>
      <c r="AB25">
        <f t="shared" si="3"/>
        <v>-0.16500000000000001</v>
      </c>
      <c r="AC25">
        <f t="shared" si="3"/>
        <v>-0.15</v>
      </c>
      <c r="AD25">
        <f t="shared" si="3"/>
        <v>-0.18</v>
      </c>
      <c r="AE25">
        <f t="shared" si="3"/>
        <v>-0.22499999999999998</v>
      </c>
      <c r="AF25">
        <f t="shared" si="3"/>
        <v>-0.18</v>
      </c>
      <c r="AG25">
        <f>-AG20*0.15</f>
        <v>-0.12</v>
      </c>
    </row>
    <row r="26" spans="1:33" x14ac:dyDescent="0.25">
      <c r="A26" s="12">
        <v>9999</v>
      </c>
      <c r="I26">
        <v>0</v>
      </c>
      <c r="J26">
        <v>1</v>
      </c>
      <c r="K26">
        <v>0</v>
      </c>
      <c r="L26">
        <v>24</v>
      </c>
      <c r="M26" t="s">
        <v>17</v>
      </c>
      <c r="N26">
        <v>-400</v>
      </c>
      <c r="O26">
        <v>50</v>
      </c>
      <c r="P26" t="s">
        <v>3</v>
      </c>
      <c r="Z26">
        <f>-Z20*0.07</f>
        <v>-4.2000000000000003E-2</v>
      </c>
      <c r="AA26">
        <f t="shared" ref="AA26:AF26" si="4">-AA20*0.07</f>
        <v>-4.2000000000000003E-2</v>
      </c>
      <c r="AB26">
        <f t="shared" si="4"/>
        <v>-7.7000000000000013E-2</v>
      </c>
      <c r="AC26">
        <f t="shared" si="4"/>
        <v>-7.0000000000000007E-2</v>
      </c>
      <c r="AD26">
        <f t="shared" si="4"/>
        <v>-8.4000000000000005E-2</v>
      </c>
      <c r="AE26">
        <f t="shared" si="4"/>
        <v>-0.10500000000000001</v>
      </c>
      <c r="AF26">
        <f t="shared" si="4"/>
        <v>-8.4000000000000005E-2</v>
      </c>
      <c r="AG26">
        <f>-AG20*0.07</f>
        <v>-5.6000000000000008E-2</v>
      </c>
    </row>
    <row r="27" spans="1:33" x14ac:dyDescent="0.25">
      <c r="A27" s="12">
        <v>9999</v>
      </c>
    </row>
    <row r="28" spans="1:33" x14ac:dyDescent="0.25">
      <c r="A28" s="12">
        <v>9999</v>
      </c>
      <c r="Z28">
        <f>-0.03*Z20</f>
        <v>-1.7999999999999999E-2</v>
      </c>
      <c r="AA28">
        <f t="shared" ref="AA28:AF28" si="5">-0.03*AA20</f>
        <v>-1.7999999999999999E-2</v>
      </c>
      <c r="AB28">
        <f t="shared" si="5"/>
        <v>-3.3000000000000002E-2</v>
      </c>
      <c r="AC28">
        <f t="shared" si="5"/>
        <v>-0.03</v>
      </c>
      <c r="AD28">
        <f t="shared" si="5"/>
        <v>-3.5999999999999997E-2</v>
      </c>
      <c r="AE28">
        <f t="shared" si="5"/>
        <v>-4.4999999999999998E-2</v>
      </c>
      <c r="AF28">
        <f t="shared" si="5"/>
        <v>-3.5999999999999997E-2</v>
      </c>
      <c r="AG28">
        <f>-0.03*AG20</f>
        <v>-2.4E-2</v>
      </c>
    </row>
    <row r="29" spans="1:33" x14ac:dyDescent="0.25">
      <c r="A29" s="12">
        <v>9999</v>
      </c>
      <c r="Z29">
        <f>Z28*2</f>
        <v>-3.5999999999999997E-2</v>
      </c>
      <c r="AA29">
        <f t="shared" ref="AA29:AF29" si="6">AA28*2</f>
        <v>-3.5999999999999997E-2</v>
      </c>
      <c r="AB29">
        <f t="shared" si="6"/>
        <v>-6.6000000000000003E-2</v>
      </c>
      <c r="AC29">
        <f t="shared" si="6"/>
        <v>-0.06</v>
      </c>
      <c r="AD29">
        <f t="shared" si="6"/>
        <v>-7.1999999999999995E-2</v>
      </c>
      <c r="AE29">
        <f t="shared" si="6"/>
        <v>-0.09</v>
      </c>
      <c r="AF29">
        <f t="shared" si="6"/>
        <v>-7.1999999999999995E-2</v>
      </c>
      <c r="AG29">
        <f>AG28*2</f>
        <v>-4.8000000000000001E-2</v>
      </c>
    </row>
    <row r="30" spans="1:33" x14ac:dyDescent="0.25">
      <c r="A30" s="12">
        <v>9999</v>
      </c>
      <c r="Z30">
        <f>Z28*0.9</f>
        <v>-1.6199999999999999E-2</v>
      </c>
      <c r="AA30">
        <f t="shared" ref="AA30:AF30" si="7">AA28*0.9</f>
        <v>-1.6199999999999999E-2</v>
      </c>
      <c r="AB30">
        <f t="shared" si="7"/>
        <v>-2.9700000000000001E-2</v>
      </c>
      <c r="AC30">
        <f t="shared" si="7"/>
        <v>-2.7E-2</v>
      </c>
      <c r="AD30">
        <f t="shared" si="7"/>
        <v>-3.2399999999999998E-2</v>
      </c>
      <c r="AE30">
        <f t="shared" si="7"/>
        <v>-4.0500000000000001E-2</v>
      </c>
      <c r="AF30">
        <f t="shared" si="7"/>
        <v>-3.2399999999999998E-2</v>
      </c>
      <c r="AG30">
        <f>AG28*0.9</f>
        <v>-2.1600000000000001E-2</v>
      </c>
    </row>
    <row r="31" spans="1:33" ht="13" x14ac:dyDescent="0.3">
      <c r="A31" s="12">
        <v>9999</v>
      </c>
      <c r="G31" s="1">
        <v>0</v>
      </c>
      <c r="H31">
        <v>0</v>
      </c>
      <c r="I31">
        <v>0</v>
      </c>
      <c r="J31">
        <v>8</v>
      </c>
      <c r="K31" t="s">
        <v>17</v>
      </c>
      <c r="L31">
        <v>-200</v>
      </c>
      <c r="M31">
        <v>1</v>
      </c>
      <c r="N31" t="s">
        <v>3</v>
      </c>
    </row>
    <row r="32" spans="1:33" ht="13" x14ac:dyDescent="0.3">
      <c r="A32" s="12">
        <v>9999</v>
      </c>
      <c r="G32" s="1">
        <v>1</v>
      </c>
      <c r="H32">
        <v>3</v>
      </c>
      <c r="I32">
        <v>0</v>
      </c>
      <c r="J32">
        <v>8</v>
      </c>
      <c r="K32" t="s">
        <v>17</v>
      </c>
      <c r="L32">
        <v>-200</v>
      </c>
      <c r="M32">
        <v>1</v>
      </c>
      <c r="N32" t="s">
        <v>3</v>
      </c>
      <c r="Z32">
        <f>0.0085*-Z20</f>
        <v>-5.1000000000000004E-3</v>
      </c>
      <c r="AA32">
        <f t="shared" ref="AA32:AG32" si="8">0.0085*-AA20</f>
        <v>-5.1000000000000004E-3</v>
      </c>
      <c r="AB32">
        <f t="shared" si="8"/>
        <v>-9.3500000000000007E-3</v>
      </c>
      <c r="AC32">
        <f t="shared" si="8"/>
        <v>-8.5000000000000006E-3</v>
      </c>
      <c r="AD32">
        <f t="shared" si="8"/>
        <v>-1.0200000000000001E-2</v>
      </c>
      <c r="AE32">
        <f t="shared" si="8"/>
        <v>-1.2750000000000001E-2</v>
      </c>
      <c r="AF32">
        <f t="shared" si="8"/>
        <v>-1.0200000000000001E-2</v>
      </c>
      <c r="AG32">
        <f t="shared" si="8"/>
        <v>-6.8000000000000005E-3</v>
      </c>
    </row>
    <row r="33" spans="1:33" x14ac:dyDescent="0.25">
      <c r="A33" s="12">
        <v>9999</v>
      </c>
      <c r="Z33">
        <v>-5.1000000000000004E-3</v>
      </c>
      <c r="AA33">
        <v>-5.1000000000000004E-3</v>
      </c>
      <c r="AB33">
        <v>-9.3500000000000007E-3</v>
      </c>
      <c r="AC33">
        <v>-8.5000000000000006E-3</v>
      </c>
      <c r="AD33">
        <v>-1.0200000000000001E-2</v>
      </c>
      <c r="AE33">
        <v>-1.2750000000000001E-2</v>
      </c>
      <c r="AF33">
        <v>-1.0200000000000001E-2</v>
      </c>
      <c r="AG33">
        <v>-6.8000000000000005E-3</v>
      </c>
    </row>
    <row r="34" spans="1:33" x14ac:dyDescent="0.25">
      <c r="A34" s="12">
        <v>9999</v>
      </c>
    </row>
    <row r="35" spans="1:33" x14ac:dyDescent="0.25">
      <c r="A35" s="12">
        <v>9999</v>
      </c>
      <c r="Z35">
        <f>-0.12*Z20</f>
        <v>-7.1999999999999995E-2</v>
      </c>
      <c r="AA35">
        <f t="shared" ref="AA35:AG35" si="9">-0.12*AA20</f>
        <v>-7.1999999999999995E-2</v>
      </c>
      <c r="AB35">
        <f t="shared" si="9"/>
        <v>-0.13200000000000001</v>
      </c>
      <c r="AC35">
        <f t="shared" si="9"/>
        <v>-0.12</v>
      </c>
      <c r="AD35">
        <f t="shared" si="9"/>
        <v>-0.14399999999999999</v>
      </c>
      <c r="AE35">
        <f t="shared" si="9"/>
        <v>-0.18</v>
      </c>
      <c r="AF35">
        <f t="shared" si="9"/>
        <v>-0.14399999999999999</v>
      </c>
      <c r="AG35">
        <f t="shared" si="9"/>
        <v>-9.6000000000000002E-2</v>
      </c>
    </row>
    <row r="36" spans="1:33" x14ac:dyDescent="0.25">
      <c r="A36" s="12">
        <v>9999</v>
      </c>
    </row>
    <row r="37" spans="1:33" x14ac:dyDescent="0.25">
      <c r="A37" s="14">
        <v>9999</v>
      </c>
      <c r="Z37">
        <f>Z35*0.3333333</f>
        <v>-2.39999976E-2</v>
      </c>
      <c r="AA37">
        <f t="shared" ref="AA37:AG37" si="10">AA35*0.3333333</f>
        <v>-2.39999976E-2</v>
      </c>
      <c r="AB37">
        <f t="shared" si="10"/>
        <v>-4.3999995600000001E-2</v>
      </c>
      <c r="AC37">
        <f t="shared" si="10"/>
        <v>-3.9999995999999996E-2</v>
      </c>
      <c r="AD37">
        <f t="shared" si="10"/>
        <v>-4.7999995199999999E-2</v>
      </c>
      <c r="AE37">
        <f t="shared" si="10"/>
        <v>-5.9999994000000001E-2</v>
      </c>
      <c r="AF37">
        <f t="shared" si="10"/>
        <v>-4.7999995199999999E-2</v>
      </c>
      <c r="AG37">
        <f t="shared" si="10"/>
        <v>-3.19999968E-2</v>
      </c>
    </row>
    <row r="38" spans="1:33" x14ac:dyDescent="0.25">
      <c r="A38" s="14">
        <v>9999</v>
      </c>
      <c r="Z38">
        <v>-2.39999976E-2</v>
      </c>
      <c r="AA38">
        <v>-2.39999976E-2</v>
      </c>
      <c r="AB38">
        <v>-4.3999995600000001E-2</v>
      </c>
      <c r="AC38">
        <v>-3.9999995999999996E-2</v>
      </c>
      <c r="AD38">
        <v>-4.7999995199999999E-2</v>
      </c>
      <c r="AE38">
        <v>-5.9999994000000001E-2</v>
      </c>
      <c r="AF38">
        <v>-4.7999995199999999E-2</v>
      </c>
      <c r="AG38">
        <v>-3.19999968E-2</v>
      </c>
    </row>
    <row r="39" spans="1:33" x14ac:dyDescent="0.25">
      <c r="A39" s="14">
        <v>0.6</v>
      </c>
      <c r="Z39">
        <v>-2.39999976E-2</v>
      </c>
      <c r="AA39">
        <v>-2.39999976E-2</v>
      </c>
      <c r="AB39">
        <v>-4.3999995600000001E-2</v>
      </c>
      <c r="AC39">
        <v>-3.9999995999999996E-2</v>
      </c>
      <c r="AD39">
        <v>-4.7999995199999999E-2</v>
      </c>
      <c r="AE39">
        <v>-5.9999994000000001E-2</v>
      </c>
      <c r="AF39">
        <v>-4.7999995199999999E-2</v>
      </c>
      <c r="AG39">
        <v>-3.19999968E-2</v>
      </c>
    </row>
    <row r="40" spans="1:33" x14ac:dyDescent="0.25">
      <c r="A40" s="14">
        <v>9999</v>
      </c>
    </row>
    <row r="41" spans="1:33" x14ac:dyDescent="0.25">
      <c r="A41" s="14">
        <v>9999</v>
      </c>
    </row>
    <row r="42" spans="1:33" x14ac:dyDescent="0.25">
      <c r="A42" s="14">
        <v>9999</v>
      </c>
    </row>
    <row r="43" spans="1:33" x14ac:dyDescent="0.25">
      <c r="A43" s="14">
        <v>9999</v>
      </c>
    </row>
    <row r="44" spans="1:33" x14ac:dyDescent="0.25">
      <c r="A44" s="14">
        <v>9999</v>
      </c>
    </row>
    <row r="45" spans="1:33" x14ac:dyDescent="0.25">
      <c r="A45" s="14">
        <v>9999</v>
      </c>
    </row>
    <row r="46" spans="1:33" x14ac:dyDescent="0.25">
      <c r="A46" s="14">
        <v>9999</v>
      </c>
    </row>
    <row r="47" spans="1:33" x14ac:dyDescent="0.25">
      <c r="A47" s="14">
        <v>0.8</v>
      </c>
    </row>
    <row r="48" spans="1:33" x14ac:dyDescent="0.25">
      <c r="A48" s="14">
        <v>0.75</v>
      </c>
    </row>
    <row r="49" spans="1:1" x14ac:dyDescent="0.25">
      <c r="A49" s="14">
        <v>9999</v>
      </c>
    </row>
    <row r="50" spans="1:1" x14ac:dyDescent="0.25">
      <c r="A50" s="14">
        <v>9999</v>
      </c>
    </row>
    <row r="51" spans="1:1" x14ac:dyDescent="0.25">
      <c r="A51" s="14">
        <v>9999</v>
      </c>
    </row>
    <row r="52" spans="1:1" x14ac:dyDescent="0.25">
      <c r="A52" s="14">
        <v>1.3</v>
      </c>
    </row>
    <row r="53" spans="1:1" x14ac:dyDescent="0.25">
      <c r="A53" s="14">
        <v>1.1000000000000001</v>
      </c>
    </row>
    <row r="54" spans="1:1" x14ac:dyDescent="0.25">
      <c r="A54" s="14">
        <v>9999</v>
      </c>
    </row>
    <row r="55" spans="1:1" x14ac:dyDescent="0.25">
      <c r="A55" s="14">
        <v>9999</v>
      </c>
    </row>
    <row r="56" spans="1:1" x14ac:dyDescent="0.25">
      <c r="A56" s="14">
        <v>9999</v>
      </c>
    </row>
    <row r="57" spans="1:1" x14ac:dyDescent="0.25">
      <c r="A57" s="14">
        <v>9999</v>
      </c>
    </row>
    <row r="58" spans="1:1" x14ac:dyDescent="0.25">
      <c r="A58" s="14">
        <v>9999</v>
      </c>
    </row>
    <row r="59" spans="1:1" x14ac:dyDescent="0.25">
      <c r="A59" s="14">
        <v>9999</v>
      </c>
    </row>
    <row r="60" spans="1:1" x14ac:dyDescent="0.25">
      <c r="A60" s="14">
        <v>9999</v>
      </c>
    </row>
    <row r="61" spans="1:1" x14ac:dyDescent="0.25">
      <c r="A61" s="14">
        <v>9999</v>
      </c>
    </row>
    <row r="62" spans="1:1" x14ac:dyDescent="0.25">
      <c r="A62" s="14">
        <v>9999</v>
      </c>
    </row>
    <row r="63" spans="1:1" x14ac:dyDescent="0.25">
      <c r="A63" s="14">
        <v>9999</v>
      </c>
    </row>
    <row r="64" spans="1:1" x14ac:dyDescent="0.25">
      <c r="A64" s="14">
        <v>9999</v>
      </c>
    </row>
    <row r="65" spans="1:1" x14ac:dyDescent="0.25">
      <c r="A65" s="14">
        <v>0.27500000000000002</v>
      </c>
    </row>
  </sheetData>
  <conditionalFormatting sqref="B6:Y6">
    <cfRule type="cellIs" dxfId="5" priority="6" operator="greaterThan">
      <formula>0</formula>
    </cfRule>
    <cfRule type="cellIs" dxfId="4" priority="7" operator="lessThan">
      <formula>0</formula>
    </cfRule>
    <cfRule type="expression" dxfId="3" priority="8">
      <formula>"&lt;0"</formula>
    </cfRule>
  </conditionalFormatting>
  <conditionalFormatting sqref="B8:Y8">
    <cfRule type="cellIs" dxfId="2" priority="1" operator="greaterThan">
      <formula>0</formula>
    </cfRule>
    <cfRule type="cellIs" dxfId="1" priority="2" operator="lessThan">
      <formula>0</formula>
    </cfRule>
    <cfRule type="expression" dxfId="0" priority="3">
      <formula>"&lt;0"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e118e09-08be-4360-a815-3fc29828016d}" enabled="1" method="Standard" siteId="{15b734ef-4a07-47e7-90f4-22cc84a7af2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title_page</vt:lpstr>
      <vt:lpstr>lines</vt:lpstr>
      <vt:lpstr>congestion scenarios</vt:lpstr>
      <vt:lpstr>loads</vt:lpstr>
      <vt:lpstr>re</vt:lpstr>
      <vt:lpstr>chp_max</vt:lpstr>
      <vt:lpstr>CBC</vt:lpstr>
      <vt:lpstr>RD</vt:lpstr>
      <vt:lpstr>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Schelven, Joep van</dc:creator>
  <cp:lastModifiedBy>Schelven, Joep van</cp:lastModifiedBy>
  <dcterms:created xsi:type="dcterms:W3CDTF">2024-12-19T09:17:17Z</dcterms:created>
  <dcterms:modified xsi:type="dcterms:W3CDTF">2025-03-11T13:46:17Z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118e09-08be-4360-a815-3fc29828016d_Enabled">
    <vt:lpwstr>true</vt:lpwstr>
  </property>
  <property fmtid="{D5CDD505-2E9C-101B-9397-08002B2CF9AE}" pid="3" name="MSIP_Label_6e118e09-08be-4360-a815-3fc29828016d_SetDate">
    <vt:lpwstr>2024-12-19T09:17:33Z</vt:lpwstr>
  </property>
  <property fmtid="{D5CDD505-2E9C-101B-9397-08002B2CF9AE}" pid="4" name="MSIP_Label_6e118e09-08be-4360-a815-3fc29828016d_Method">
    <vt:lpwstr>Standard</vt:lpwstr>
  </property>
  <property fmtid="{D5CDD505-2E9C-101B-9397-08002B2CF9AE}" pid="5" name="MSIP_Label_6e118e09-08be-4360-a815-3fc29828016d_Name">
    <vt:lpwstr>Internal</vt:lpwstr>
  </property>
  <property fmtid="{D5CDD505-2E9C-101B-9397-08002B2CF9AE}" pid="6" name="MSIP_Label_6e118e09-08be-4360-a815-3fc29828016d_SiteId">
    <vt:lpwstr>15b734ef-4a07-47e7-90f4-22cc84a7af23</vt:lpwstr>
  </property>
  <property fmtid="{D5CDD505-2E9C-101B-9397-08002B2CF9AE}" pid="7" name="MSIP_Label_6e118e09-08be-4360-a815-3fc29828016d_ActionId">
    <vt:lpwstr>7fca4580-cd42-4f7b-b28f-0616811d10a5</vt:lpwstr>
  </property>
  <property fmtid="{D5CDD505-2E9C-101B-9397-08002B2CF9AE}" pid="8" name="MSIP_Label_6e118e09-08be-4360-a815-3fc29828016d_ContentBits">
    <vt:lpwstr>0</vt:lpwstr>
  </property>
</Properties>
</file>