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joeyiszy/Desktop/"/>
    </mc:Choice>
  </mc:AlternateContent>
  <xr:revisionPtr revIDLastSave="0" documentId="8_{A2D82C87-2112-6349-BBF1-5F8E49993672}" xr6:coauthVersionLast="45" xr6:coauthVersionMax="45" xr10:uidLastSave="{00000000-0000-0000-0000-000000000000}"/>
  <bookViews>
    <workbookView xWindow="0" yWindow="460" windowWidth="25560" windowHeight="1554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3" l="1"/>
  <c r="G19" i="13"/>
  <c r="G3" i="7" l="1"/>
  <c r="G10" i="3"/>
  <c r="G9" i="3"/>
  <c r="G8" i="3"/>
  <c r="G7" i="3"/>
  <c r="G6" i="3"/>
  <c r="G5" i="3"/>
  <c r="G4" i="3"/>
  <c r="G3" i="3"/>
  <c r="B18" i="2" l="1" a="1"/>
  <c r="B18" i="2" s="1"/>
  <c r="B10" i="2"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<sst xmlns="http://schemas.openxmlformats.org/spreadsheetml/2006/main" count="436" uniqueCount="290">
  <si>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</si>
  <si>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</si>
  <si>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</si>
  <si>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</si>
  <si>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</si>
  <si>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</si>
  <si>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</si>
  <si>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</si>
  <si>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</si>
  <si>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</si>
  <si>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</si>
  <si>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</si>
  <si>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</si>
  <si>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</si>
  <si>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</si>
  <si>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</si>
  <si>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</si>
  <si>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</si>
  <si>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</si>
  <si>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</si>
  <si>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</si>
  <si>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</si>
  <si>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</si>
  <si>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</si>
  <si>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</si>
  <si>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</si>
  <si>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</si>
  <si>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</si>
  <si>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</si>
  <si>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</si>
  <si>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</si>
  <si>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</si>
  <si>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</si>
  <si>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</si>
  <si>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</si>
  <si>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</si>
  <si>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</si>
  <si>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</si>
  <si>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</si>
  <si>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</si>
  <si>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</si>
  <si>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</si>
  <si>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</si>
  <si>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</si>
  <si>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</si>
  <si>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</si>
  <si>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</si>
  <si>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</si>
  <si>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</si>
  <si>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</si>
  <si>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</si>
  <si>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</si>
  <si>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</si>
  <si>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</si>
  <si>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</si>
  <si>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</si>
  <si>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</si>
  <si>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</si>
  <si>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</si>
  <si>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</si>
  <si>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</si>
  <si>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</si>
  <si>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</si>
  <si>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</si>
  <si>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</si>
  <si>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</si>
  <si>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</si>
  <si>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</si>
  <si>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</si>
  <si>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</si>
  <si>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</si>
  <si>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</si>
  <si>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</si>
  <si>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</si>
  <si>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</si>
  <si>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</si>
  <si>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</si>
  <si>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</si>
  <si>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</si>
  <si>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</si>
  <si>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</si>
  <si>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</si>
  <si>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</si>
  <si>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</si>
  <si>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</si>
  <si>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</si>
  <si>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</si>
  <si>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</si>
  <si>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</si>
  <si>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</si>
  <si>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</si>
  <si>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</si>
  <si>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</si>
  <si>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</si>
  <si>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</si>
  <si>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</si>
  <si>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</si>
  <si>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</si>
  <si>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</si>
  <si>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</si>
  <si>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</si>
  <si>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</si>
  <si>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</si>
  <si>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</si>
  <si>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</si>
  <si>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</si>
  <si>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</si>
  <si>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</si>
  <si>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</si>
  <si>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</si>
  <si>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</si>
  <si>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</si>
  <si>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</si>
  <si>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</si>
  <si>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</si>
  <si>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</si>
  <si>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</si>
  <si>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</si>
  <si>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</si>
  <si>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</si>
  <si>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</si>
  <si>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</si>
  <si>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</si>
  <si>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</si>
  <si>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</si>
  <si>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</si>
  <si>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</si>
  <si>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</si>
  <si>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</si>
  <si>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</si>
  <si>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</si>
  <si>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</si>
  <si>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</si>
  <si>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</si>
  <si>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</si>
  <si>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</si>
  <si>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</si>
  <si>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</si>
  <si>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</si>
  <si>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</si>
  <si>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</si>
  <si>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</si>
  <si>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</si>
  <si>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</si>
  <si>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</si>
  <si>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</si>
  <si>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</si>
  <si>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</si>
  <si>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</si>
  <si>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</si>
  <si>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</si>
  <si>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</si>
  <si>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</si>
  <si>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</si>
  <si>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</si>
  <si>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</si>
  <si>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</si>
  <si>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</si>
  <si>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</si>
  <si>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</si>
  <si>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</si>
  <si>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</si>
  <si>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</si>
  <si>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</si>
  <si>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</si>
  <si>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</si>
  <si>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</si>
  <si>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</si>
  <si>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</si>
  <si>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</si>
  <si>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</si>
  <si>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</si>
  <si>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</si>
  <si>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</si>
  <si>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</si>
  <si>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</si>
  <si>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</si>
  <si>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</si>
  <si>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</si>
  <si>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</si>
  <si>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</si>
  <si>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</si>
  <si>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</si>
  <si>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</si>
  <si>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</si>
  <si>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</si>
  <si>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</si>
  <si>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</si>
  <si>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</si>
  <si>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</si>
  <si>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</si>
  <si>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</si>
  <si>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</si>
  <si>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</si>
  <si>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</si>
  <si>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</si>
  <si>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</si>
  <si>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</si>
  <si>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</si>
  <si>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</si>
  <si>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</si>
  <si>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</si>
  <si>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</si>
  <si>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</si>
  <si>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</si>
  <si>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</si>
  <si>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</si>
  <si>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</si>
  <si>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</si>
  <si>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</si>
  <si>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</si>
  <si>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</si>
  <si>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</si>
  <si>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</si>
  <si>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</si>
  <si>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</si>
  <si>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</si>
  <si>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</si>
  <si>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</si>
  <si>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</si>
  <si>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</si>
  <si>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</si>
  <si>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</si>
  <si>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</si>
  <si>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</si>
  <si>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</si>
  <si>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</si>
  <si>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</si>
  <si>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</si>
  <si>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</si>
  <si>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</si>
  <si>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</si>
  <si>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</si>
  <si>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</si>
  <si>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</si>
  <si>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</si>
  <si>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</si>
  <si>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</si>
  <si>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</si>
  <si>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</si>
  <si>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</si>
  <si>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</si>
  <si>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</si>
  <si>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</si>
  <si>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</si>
  <si>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</si>
  <si>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</si>
  <si>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</si>
  <si>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</si>
  <si>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</si>
  <si>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</si>
  <si>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</si>
  <si>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</si>
  <si>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</si>
  <si>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</si>
  <si>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Doing</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</si>
  <si>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</si>
  <si>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</si>
  <si>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</si>
  <si>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</si>
  <si>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</si>
  <si>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</si>
  <si>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</si>
  <si>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</si>
  <si>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</si>
  <si>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</si>
  <si>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</si>
  <si>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</si>
  <si>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</si>
  <si>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</si>
  <si>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</si>
  <si>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</si>
  <si>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</si>
  <si>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</si>
  <si>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</si>
  <si>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Testparents_not_too_old</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</si>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</sst>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0">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ysDot"/>
              </a:ln>
            </c:spPr>
            <c:extLst>
              <c:ext xmlns:c16="http://schemas.microsoft.com/office/drawing/2014/chart" uri="{C3380CC4-5D6E-409C-BE32-E72D297353CC}">
                <c16:uniqueId val="{00000000-B34F-FC48-9D37-A0CABE8FE464}"/>
              </c:ext>
            </c:extLst>
          </c:dPt>
          <c:cat>
            <c:numRef>
              <c:f>Burndown!$B$2:$B$7</c:f>
              <c:numCache>
                <c:formatCode>m/d</c:formatCode>
                <c:ptCount val="6"/>
                <c:pt idx="0">
                  <c:v>42406</c:v>
                </c:pt>
                <c:pt idx="1">
                  <c:v>42427</c:v>
                </c:pt>
              </c:numCache>
            </c:numRef>
          </c:cat>
          <c:val>
            <c:numRef>
              <c:f>Burndown!$C$2:$C$7</c:f>
              <c:numCache>
                <c:formatCode>0</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cols>
    <col min="1" max="1" width="7.83203125" bestFit="1" customWidth="1"/>
    <col min="2" max="2" width="8.5" bestFit="1" customWidth="1"/>
    <col min="3" max="3" width="8.5" customWidth="1"/>
    <col min="4" max="5" width="20.5" customWidth="1"/>
  </cols>
  <sheetData>
    <row r="1" spans="1:7" s="3" customFormat="1" ht="15" thickBot="1">
      <c r="A1" s="27" t="s">
        <v>19</v>
      </c>
      <c r="B1" s="32" t="s">
        <v>21</v>
      </c>
      <c r="C1" s="25" t="s">
        <v>20</v>
      </c>
      <c r="D1" s="25" t="s">
        <v>22</v>
      </c>
      <c r="E1" s="27" t="s">
        <v>33</v>
      </c>
    </row>
    <row r="2" spans="1:7" ht="14" thickTop="1">
      <c r="A2" s="13" t="s">
        <v>182</v>
      </c>
      <c r="B2" s="13" t="s">
        <v>183</v>
      </c>
      <c r="C2" s="13" t="s">
        <v>184</v>
      </c>
      <c r="D2" s="14" t="s">
        <v>196</v>
      </c>
      <c r="E2" s="15" t="s">
        <v>199</v>
      </c>
    </row>
    <row r="3" spans="1:7">
      <c r="A3" s="13" t="s">
        <v>185</v>
      </c>
      <c r="B3" s="13" t="s">
        <v>187</v>
      </c>
      <c r="C3" s="13" t="s">
        <v>188</v>
      </c>
      <c r="D3" s="14" t="s">
        <v>197</v>
      </c>
      <c r="E3" s="15" t="s">
        <v>210</v>
      </c>
    </row>
    <row r="4" spans="1:7">
      <c r="A4" s="13" t="s">
        <v>186</v>
      </c>
      <c r="B4" s="13" t="s">
        <v>189</v>
      </c>
      <c r="C4" s="13" t="s">
        <v>190</v>
      </c>
      <c r="D4" s="14" t="s">
        <v>198</v>
      </c>
      <c r="E4" s="13" t="s">
        <v>211</v>
      </c>
    </row>
    <row r="5" spans="1:7">
      <c r="A5" s="13" t="s">
        <v>191</v>
      </c>
      <c r="B5" s="13" t="s">
        <v>192</v>
      </c>
      <c r="C5" s="13" t="s">
        <v>194</v>
      </c>
      <c r="D5" s="14" t="s">
        <v>195</v>
      </c>
      <c r="E5" s="13" t="s">
        <v>200</v>
      </c>
    </row>
    <row r="8" spans="1:7">
      <c r="D8" s="37" t="s">
        <v>34</v>
      </c>
      <c r="E8" s="13" t="s">
        <v>193</v>
      </c>
    </row>
    <row r="9" spans="1:7">
      <c r="D9" s="37" t="s">
        <v>212</v>
      </c>
      <c r="E9" s="13" t="s">
        <v>213</v>
      </c>
    </row>
    <row r="10" spans="1:7" ht="28" customHeight="1">
      <c r="D10" s="38" t="s">
        <v>214</v>
      </c>
      <c r="E10" s="70" t="s">
        <v>215</v>
      </c>
      <c r="F10" s="71"/>
      <c r="G10" s="71"/>
    </row>
    <row r="11" spans="1:7" ht="66" customHeight="1">
      <c r="D11" s="38" t="s">
        <v>216</v>
      </c>
      <c r="E11" s="72" t="s">
        <v>217</v>
      </c>
      <c r="F11" s="72"/>
      <c r="G11" s="72"/>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zoomScaleNormal="100" workbookViewId="0">
      <selection activeCell="G8" sqref="G8"/>
    </sheetView>
  </sheetViews>
  <sheetFormatPr baseColWidth="10" defaultRowHeight="13"/>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c r="A1" s="22" t="s">
        <v>29</v>
      </c>
      <c r="B1" s="35" t="s">
        <v>26</v>
      </c>
      <c r="C1" s="34" t="s">
        <v>18</v>
      </c>
      <c r="D1" s="34" t="s">
        <v>27</v>
      </c>
      <c r="E1" s="27" t="s">
        <v>28</v>
      </c>
      <c r="F1" s="13" t="s">
        <v>209</v>
      </c>
      <c r="G1"/>
      <c r="H1"/>
      <c r="I1"/>
    </row>
    <row r="2" spans="1:9" ht="14" thickTop="1">
      <c r="A2">
        <v>1</v>
      </c>
      <c r="B2" s="17" t="str">
        <f>Sprint1!A3</f>
        <v>US02</v>
      </c>
      <c r="C2" s="17" t="str">
        <f>Sprint1!B3</f>
        <v>Birth before marriage</v>
      </c>
      <c r="D2" s="17" t="str">
        <f>Sprint1!C3</f>
        <v>hy</v>
      </c>
      <c r="E2" s="36" t="str">
        <f>Sprint1!D3</f>
        <v>Done</v>
      </c>
    </row>
    <row r="3" spans="1:9">
      <c r="A3">
        <v>1</v>
      </c>
      <c r="B3" s="17" t="str">
        <f>Sprint1!A4</f>
        <v>US03</v>
      </c>
      <c r="C3" s="17" t="str">
        <f>Sprint1!B4</f>
        <v>Birth before death</v>
      </c>
      <c r="D3" s="17" t="str">
        <f>Sprint1!C4</f>
        <v>hy</v>
      </c>
      <c r="E3" s="36" t="str">
        <f>Sprint1!D4</f>
        <v>Done</v>
      </c>
    </row>
    <row r="4" spans="1:9">
      <c r="A4">
        <v>1</v>
      </c>
      <c r="B4" s="17" t="str">
        <f>Sprint1!A5</f>
        <v>US04</v>
      </c>
      <c r="C4" s="17" t="str">
        <f>Sprint1!B5</f>
        <v>Marriage before divorce</v>
      </c>
      <c r="D4" s="17" t="str">
        <f>Sprint1!C5</f>
        <v>zy</v>
      </c>
      <c r="E4" s="36" t="str">
        <f>Sprint1!D5</f>
        <v>Done</v>
      </c>
    </row>
    <row r="5" spans="1:9">
      <c r="A5">
        <v>1</v>
      </c>
      <c r="B5" s="17" t="str">
        <f>Sprint1!A6</f>
        <v>US05</v>
      </c>
      <c r="C5" s="17" t="str">
        <f>Sprint1!B6</f>
        <v>Marriage before death</v>
      </c>
      <c r="D5" s="17" t="str">
        <f>Sprint1!C6</f>
        <v>zy</v>
      </c>
      <c r="E5" s="36" t="str">
        <f>Sprint1!D6</f>
        <v>Done</v>
      </c>
    </row>
    <row r="6" spans="1:9">
      <c r="A6">
        <v>1</v>
      </c>
      <c r="B6" s="17" t="str">
        <f>Sprint1!A7</f>
        <v>US01</v>
      </c>
      <c r="C6" s="17" t="str">
        <f>Sprint1!B7</f>
        <v>Dates before current date</v>
      </c>
      <c r="D6" s="17" t="str">
        <f>Sprint1!C7</f>
        <v>hw</v>
      </c>
      <c r="E6" s="36" t="str">
        <f>Sprint1!D7</f>
        <v>Done</v>
      </c>
    </row>
    <row r="7" spans="1:9">
      <c r="A7">
        <v>1</v>
      </c>
      <c r="B7" s="17" t="str">
        <f>Sprint1!A8</f>
        <v>US07</v>
      </c>
      <c r="C7" s="17" t="str">
        <f>Sprint1!B8</f>
        <v>Less then 150 years old</v>
      </c>
      <c r="D7" s="17" t="str">
        <f>Sprint1!C8</f>
        <v>hw</v>
      </c>
      <c r="E7" s="36" t="str">
        <f>Sprint1!D8</f>
        <v>Done</v>
      </c>
    </row>
    <row r="8" spans="1:9">
      <c r="A8">
        <v>1</v>
      </c>
      <c r="B8" s="17" t="str">
        <f>Sprint1!A9</f>
        <v>US08</v>
      </c>
      <c r="C8" s="17" t="str">
        <f>Sprint1!B9</f>
        <v>Birth before marriage of parents</v>
      </c>
      <c r="D8" s="17" t="str">
        <f>Sprint1!C9</f>
        <v>fl</v>
      </c>
      <c r="E8" s="36" t="str">
        <f>Sprint1!D9</f>
        <v>Done</v>
      </c>
    </row>
    <row r="9" spans="1:9">
      <c r="A9">
        <v>1</v>
      </c>
      <c r="B9" s="17" t="str">
        <f>Sprint1!A10</f>
        <v>US09</v>
      </c>
      <c r="C9" s="17" t="str">
        <f>Sprint1!B10</f>
        <v>Birth before death of parents</v>
      </c>
      <c r="D9" s="17" t="str">
        <f>Sprint1!C10</f>
        <v>fl</v>
      </c>
      <c r="E9" s="36" t="str">
        <f>Sprint1!D10</f>
        <v>Done</v>
      </c>
    </row>
    <row r="10" spans="1:9">
      <c r="A10">
        <v>2</v>
      </c>
      <c r="B10" s="17" t="str" cm="1">
        <f t="array" ref="B10:E17">Sprint2!A3:D10</f>
        <v>US06</v>
      </c>
      <c r="C10" s="17" t="str">
        <v>Divorce before death</v>
      </c>
      <c r="D10" s="17" t="str">
        <v>yh</v>
      </c>
      <c r="E10" s="36" t="str">
        <v>Done</v>
      </c>
    </row>
    <row r="11" spans="1:9">
      <c r="A11">
        <v>2</v>
      </c>
      <c r="B11" s="17" t="str">
        <v>US10</v>
      </c>
      <c r="C11" s="17" t="str">
        <v>Marriage after 14</v>
      </c>
      <c r="D11" s="17" t="str">
        <v>yz</v>
      </c>
      <c r="E11" s="36" t="str">
        <v>To do</v>
      </c>
    </row>
    <row r="12" spans="1:9">
      <c r="A12">
        <v>2</v>
      </c>
      <c r="B12" s="17" t="str">
        <v>US12</v>
      </c>
      <c r="C12" s="17" t="str">
        <v>Parents not too old</v>
      </c>
      <c r="D12" s="17" t="str">
        <v>yh</v>
      </c>
      <c r="E12" s="36" t="str">
        <v>Done</v>
      </c>
    </row>
    <row r="13" spans="1:9">
      <c r="A13">
        <v>2</v>
      </c>
      <c r="B13" s="17" t="str">
        <v>US11</v>
      </c>
      <c r="C13" s="17" t="str">
        <v>No bigamy</v>
      </c>
      <c r="D13" s="17" t="str">
        <v>yz</v>
      </c>
      <c r="E13" s="36" t="str">
        <v>To do</v>
      </c>
    </row>
    <row r="14" spans="1:9">
      <c r="A14">
        <v>2</v>
      </c>
      <c r="B14" s="17" t="str">
        <v>US17</v>
      </c>
      <c r="C14" s="17" t="str">
        <v>No marriages to children</v>
      </c>
      <c r="D14" s="17" t="str">
        <v>hw</v>
      </c>
      <c r="E14" s="36" t="str">
        <v>Doing</v>
      </c>
    </row>
    <row r="15" spans="1:9">
      <c r="A15">
        <v>2</v>
      </c>
      <c r="B15" s="17" t="str">
        <v>US18</v>
      </c>
      <c r="C15" s="17" t="str">
        <v>Siblings should not marry</v>
      </c>
      <c r="D15" s="17" t="str">
        <v>hw</v>
      </c>
      <c r="E15" s="36" t="str">
        <v>Doing</v>
      </c>
    </row>
    <row r="16" spans="1:9">
      <c r="A16">
        <v>2</v>
      </c>
      <c r="B16" s="17" t="str">
        <v>US15</v>
      </c>
      <c r="C16" s="17" t="str">
        <v>Fewer than 15 siblings</v>
      </c>
      <c r="D16" s="17" t="str">
        <v>fl</v>
      </c>
      <c r="E16" s="36" t="str">
        <v>To do</v>
      </c>
    </row>
    <row r="17" spans="1:5">
      <c r="A17">
        <v>2</v>
      </c>
      <c r="B17" s="17" t="str">
        <v>US16</v>
      </c>
      <c r="C17" s="17" t="str">
        <v>Male last names</v>
      </c>
      <c r="D17" s="17" t="str">
        <v>fl</v>
      </c>
      <c r="E17" s="36" t="str">
        <v>To do</v>
      </c>
    </row>
    <row r="18" spans="1:5">
      <c r="B18" s="17" t="str" cm="1">
        <f t="array" ref="B18:C37">Stories!A21:B40</f>
        <v>US20</v>
      </c>
      <c r="C18" s="17" t="str">
        <v>Aunts and uncles</v>
      </c>
    </row>
    <row r="19" spans="1:5">
      <c r="B19" s="17" t="str">
        <v>US21</v>
      </c>
      <c r="C19" s="17" t="str">
        <v>Correct gender for role</v>
      </c>
    </row>
    <row r="20" spans="1:5">
      <c r="B20" s="17" t="str">
        <v>US22</v>
      </c>
      <c r="C20" s="17" t="str">
        <v>Unique IDs</v>
      </c>
    </row>
    <row r="21" spans="1:5">
      <c r="B21" s="17" t="str">
        <v>US23</v>
      </c>
      <c r="C21" s="17" t="str">
        <v>Unique name and birth date</v>
      </c>
    </row>
    <row r="22" spans="1:5">
      <c r="B22" s="17" t="str">
        <v>US24</v>
      </c>
      <c r="C22" s="17" t="str">
        <v>Unique families by spouses</v>
      </c>
    </row>
    <row r="23" spans="1:5">
      <c r="B23" s="17" t="str">
        <v>US25</v>
      </c>
      <c r="C23" s="17" t="str">
        <v>Unique first names in families</v>
      </c>
    </row>
    <row r="24" spans="1:5">
      <c r="B24" s="17" t="str">
        <v>US26</v>
      </c>
      <c r="C24" s="17" t="str">
        <v>Corresponding entries</v>
      </c>
    </row>
    <row r="25" spans="1:5">
      <c r="B25" s="17" t="str">
        <v>US27</v>
      </c>
      <c r="C25" s="17" t="str">
        <v>Include individual ages</v>
      </c>
    </row>
    <row r="26" spans="1:5">
      <c r="B26" s="17" t="str">
        <v>US28</v>
      </c>
      <c r="C26" s="17" t="str">
        <v>Order siblings by age</v>
      </c>
    </row>
    <row r="27" spans="1:5">
      <c r="B27" s="17" t="str">
        <v>US29</v>
      </c>
      <c r="C27" s="17" t="str">
        <v>List deceased</v>
      </c>
    </row>
    <row r="28" spans="1:5">
      <c r="B28" s="17" t="str">
        <v>US30</v>
      </c>
      <c r="C28" s="17" t="str">
        <v>List living married</v>
      </c>
    </row>
    <row r="29" spans="1:5">
      <c r="B29" s="17" t="str">
        <v>US31</v>
      </c>
      <c r="C29" s="17" t="str">
        <v>List living single</v>
      </c>
    </row>
    <row r="30" spans="1:5">
      <c r="B30" s="17" t="str">
        <v>US32</v>
      </c>
      <c r="C30" s="17" t="str">
        <v>List multiple births</v>
      </c>
    </row>
    <row r="31" spans="1:5">
      <c r="B31" s="17" t="str">
        <v>US33</v>
      </c>
      <c r="C31" s="17" t="str">
        <v>List orphans</v>
      </c>
    </row>
    <row r="32" spans="1:5">
      <c r="B32" s="17" t="str">
        <v>US34</v>
      </c>
      <c r="C32" s="17" t="str">
        <v>List large age differences</v>
      </c>
    </row>
    <row r="33" spans="2:3">
      <c r="B33" s="17" t="str">
        <v>US35</v>
      </c>
      <c r="C33" s="17" t="str">
        <v>List recent births</v>
      </c>
    </row>
    <row r="34" spans="2:3">
      <c r="B34" s="17" t="str">
        <v>US36</v>
      </c>
      <c r="C34" s="17" t="str">
        <v>List recent deaths</v>
      </c>
    </row>
    <row r="35" spans="2:3">
      <c r="B35" s="17" t="str">
        <v>US37</v>
      </c>
      <c r="C35" s="17" t="str">
        <v>List recent survivors</v>
      </c>
    </row>
    <row r="36" spans="2:3">
      <c r="B36" s="17" t="str">
        <v>US38</v>
      </c>
      <c r="C36" s="17" t="str">
        <v>List upcoming birthdays</v>
      </c>
    </row>
    <row r="37" spans="2:3">
      <c r="B37" s="17" t="str">
        <v>US39</v>
      </c>
      <c r="C37" s="17" t="str">
        <v>List upcoming anniversaries</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6" zoomScale="150" workbookViewId="0">
      <selection activeCell="G19" sqref="B19:G19"/>
    </sheetView>
  </sheetViews>
  <sheetFormatPr baseColWidth="10" defaultRowHeight="13"/>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c r="A1" s="5" t="s">
        <v>156</v>
      </c>
    </row>
    <row r="2" spans="1:7">
      <c r="A2" s="5" t="s">
        <v>157</v>
      </c>
    </row>
    <row r="3" spans="1:7">
      <c r="A3" s="5" t="s">
        <v>158</v>
      </c>
    </row>
    <row r="5" spans="1:7">
      <c r="A5" s="5" t="s">
        <v>165</v>
      </c>
    </row>
    <row r="6" spans="1:7">
      <c r="A6" s="5" t="s">
        <v>166</v>
      </c>
    </row>
    <row r="8" spans="1:7">
      <c r="A8" s="5" t="s">
        <v>167</v>
      </c>
    </row>
    <row r="14" spans="1:7" s="3" customFormat="1">
      <c r="A14" s="3" t="s">
        <v>159</v>
      </c>
      <c r="B14" s="2" t="s">
        <v>0</v>
      </c>
      <c r="C14" s="3" t="s">
        <v>1</v>
      </c>
      <c r="D14" s="3" t="s">
        <v>2</v>
      </c>
      <c r="E14" s="3" t="s">
        <v>23</v>
      </c>
      <c r="F14" s="3" t="s">
        <v>25</v>
      </c>
      <c r="G14" s="6" t="s">
        <v>24</v>
      </c>
    </row>
    <row r="15" spans="1:7">
      <c r="A15" t="s">
        <v>160</v>
      </c>
      <c r="B15" s="8">
        <v>41065</v>
      </c>
      <c r="C15" s="9">
        <v>24</v>
      </c>
      <c r="E15" s="9">
        <v>0</v>
      </c>
      <c r="F15" s="9"/>
      <c r="G15" s="7"/>
    </row>
    <row r="16" spans="1:7">
      <c r="A16" t="s">
        <v>161</v>
      </c>
      <c r="B16" s="8">
        <v>41078</v>
      </c>
      <c r="C16" s="9">
        <v>18</v>
      </c>
      <c r="D16">
        <f>C15-C16</f>
        <v>6</v>
      </c>
      <c r="E16" s="9">
        <v>250</v>
      </c>
      <c r="F16" s="9">
        <v>120</v>
      </c>
      <c r="G16" s="7">
        <f>(E16-E15)/F16*60</f>
        <v>125.00000000000001</v>
      </c>
    </row>
    <row r="17" spans="1:7">
      <c r="A17" s="5" t="s">
        <v>162</v>
      </c>
      <c r="B17" s="8">
        <v>41092</v>
      </c>
      <c r="C17" s="9">
        <v>12</v>
      </c>
      <c r="D17">
        <f>C16-C17</f>
        <v>6</v>
      </c>
      <c r="E17" s="9">
        <v>480</v>
      </c>
      <c r="F17" s="10">
        <v>135</v>
      </c>
      <c r="G17" s="7">
        <f>(E17-E16)/F17*60</f>
        <v>102.22222222222223</v>
      </c>
    </row>
    <row r="18" spans="1:7">
      <c r="A18" s="5" t="s">
        <v>163</v>
      </c>
      <c r="B18" s="8">
        <v>41106</v>
      </c>
      <c r="C18" s="9">
        <v>6</v>
      </c>
      <c r="D18">
        <f>C17-C18</f>
        <v>6</v>
      </c>
      <c r="E18" s="9">
        <v>740</v>
      </c>
      <c r="F18" s="10">
        <v>160</v>
      </c>
      <c r="G18" s="7">
        <f>(E18-E17)/F18*60</f>
        <v>97.5</v>
      </c>
    </row>
    <row r="19" spans="1:7">
      <c r="A19" s="5" t="s">
        <v>164</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H6" sqref="H6"/>
    </sheetView>
  </sheetViews>
  <sheetFormatPr baseColWidth="10" defaultRowHeight="13"/>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c r="A1" s="3" t="s">
        <v>159</v>
      </c>
      <c r="B1" s="2" t="s">
        <v>0</v>
      </c>
      <c r="C1" s="3" t="s">
        <v>1</v>
      </c>
      <c r="D1" s="3" t="s">
        <v>218</v>
      </c>
      <c r="E1" s="3" t="s">
        <v>23</v>
      </c>
      <c r="F1" s="3" t="s">
        <v>25</v>
      </c>
      <c r="G1" s="6" t="s">
        <v>24</v>
      </c>
    </row>
    <row r="2" spans="1:7">
      <c r="A2" s="13" t="s">
        <v>160</v>
      </c>
      <c r="B2" s="60">
        <v>42406</v>
      </c>
      <c r="C2" s="62">
        <v>32</v>
      </c>
      <c r="D2">
        <v>0</v>
      </c>
      <c r="E2" s="63">
        <v>0</v>
      </c>
      <c r="F2" s="63"/>
    </row>
    <row r="3" spans="1:7">
      <c r="A3" s="13" t="s">
        <v>161</v>
      </c>
      <c r="B3" s="1">
        <v>42427</v>
      </c>
      <c r="C3" s="62">
        <f>32-8</f>
        <v>24</v>
      </c>
      <c r="D3">
        <v>8</v>
      </c>
      <c r="E3" s="63">
        <f>SUM(Sprint1!G3:G10)</f>
        <v>415</v>
      </c>
      <c r="F3" s="63">
        <f>SUM(Sprint1!H3:H10)</f>
        <v>460</v>
      </c>
      <c r="G3" s="7">
        <f>(E3-E2)/F3*60</f>
        <v>54.130434782608695</v>
      </c>
    </row>
    <row r="4" spans="1:7">
      <c r="A4" s="13" t="s">
        <v>162</v>
      </c>
      <c r="C4" s="62"/>
      <c r="E4" s="63"/>
      <c r="F4" s="63"/>
    </row>
    <row r="5" spans="1:7">
      <c r="A5" s="13" t="s">
        <v>163</v>
      </c>
      <c r="C5" s="62"/>
      <c r="E5" s="63"/>
      <c r="F5" s="63"/>
    </row>
    <row r="6" spans="1:7">
      <c r="A6" s="13" t="s">
        <v>164</v>
      </c>
      <c r="C6" s="62"/>
      <c r="E6" s="63"/>
      <c r="F6" s="63"/>
    </row>
    <row r="7" spans="1:7">
      <c r="A7" s="65"/>
      <c r="B7" s="66"/>
      <c r="C7" s="67"/>
    </row>
    <row r="8" spans="1:7">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3" sqref="H3:H10"/>
    </sheetView>
  </sheetViews>
  <sheetFormatPr baseColWidth="10" defaultRowHeight="13"/>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c r="A1" s="73" t="s">
        <v>9</v>
      </c>
      <c r="B1" s="77" t="s">
        <v>10</v>
      </c>
      <c r="C1" s="73" t="s">
        <v>11</v>
      </c>
      <c r="D1" s="73" t="s">
        <v>12</v>
      </c>
      <c r="E1" s="73" t="s">
        <v>204</v>
      </c>
      <c r="F1" s="74"/>
      <c r="G1" s="73" t="s">
        <v>205</v>
      </c>
      <c r="H1" s="74"/>
      <c r="I1" s="74"/>
      <c r="J1" s="73" t="s">
        <v>206</v>
      </c>
      <c r="K1" s="74"/>
      <c r="L1" s="74"/>
      <c r="M1" s="73" t="s">
        <v>207</v>
      </c>
      <c r="N1" s="74"/>
      <c r="O1" s="75"/>
    </row>
    <row r="2" spans="1:16" s="16" customFormat="1" ht="28" customHeight="1" thickBot="1">
      <c r="A2" s="76"/>
      <c r="B2" s="78"/>
      <c r="C2" s="76"/>
      <c r="D2" s="76"/>
      <c r="E2" s="22" t="s">
        <v>13</v>
      </c>
      <c r="F2" s="23" t="s">
        <v>14</v>
      </c>
      <c r="G2" s="22" t="s">
        <v>15</v>
      </c>
      <c r="H2" s="23" t="s">
        <v>16</v>
      </c>
      <c r="I2" s="24" t="s">
        <v>17</v>
      </c>
      <c r="J2" s="49" t="s">
        <v>176</v>
      </c>
      <c r="K2" s="23" t="s">
        <v>178</v>
      </c>
      <c r="L2" s="50" t="s">
        <v>179</v>
      </c>
      <c r="M2" s="22" t="s">
        <v>177</v>
      </c>
      <c r="N2" s="23" t="s">
        <v>180</v>
      </c>
      <c r="O2" s="55" t="s">
        <v>181</v>
      </c>
    </row>
    <row r="3" spans="1:16" ht="14" thickTop="1">
      <c r="A3" s="33" t="s">
        <v>113</v>
      </c>
      <c r="B3" s="29" t="s">
        <v>68</v>
      </c>
      <c r="C3" s="26" t="s">
        <v>201</v>
      </c>
      <c r="D3" s="26" t="s">
        <v>239</v>
      </c>
      <c r="E3" s="17">
        <v>10</v>
      </c>
      <c r="F3">
        <v>30</v>
      </c>
      <c r="G3" s="17">
        <f>23+41</f>
        <v>64</v>
      </c>
      <c r="H3" s="39">
        <v>60</v>
      </c>
      <c r="I3" s="4">
        <v>42423</v>
      </c>
      <c r="J3" s="20" t="s">
        <v>223</v>
      </c>
      <c r="K3" s="11" t="s">
        <v>241</v>
      </c>
      <c r="L3" s="54" t="s">
        <v>261</v>
      </c>
      <c r="M3" s="20" t="s">
        <v>231</v>
      </c>
      <c r="N3" s="12" t="s">
        <v>248</v>
      </c>
      <c r="O3" s="57" t="s">
        <v>256</v>
      </c>
    </row>
    <row r="4" spans="1:16">
      <c r="A4" s="33" t="s">
        <v>114</v>
      </c>
      <c r="B4" s="29" t="s">
        <v>67</v>
      </c>
      <c r="C4" s="26" t="s">
        <v>201</v>
      </c>
      <c r="D4" s="26" t="s">
        <v>239</v>
      </c>
      <c r="E4" s="17">
        <v>10</v>
      </c>
      <c r="F4">
        <v>30</v>
      </c>
      <c r="G4" s="17">
        <f>32+22</f>
        <v>54</v>
      </c>
      <c r="H4">
        <v>60</v>
      </c>
      <c r="I4" s="4">
        <v>42423</v>
      </c>
      <c r="J4" s="20" t="s">
        <v>224</v>
      </c>
      <c r="K4" s="11" t="s">
        <v>242</v>
      </c>
      <c r="L4" s="52" t="s">
        <v>262</v>
      </c>
      <c r="M4" s="20" t="s">
        <v>232</v>
      </c>
      <c r="N4" s="12" t="s">
        <v>249</v>
      </c>
      <c r="O4" s="57" t="s">
        <v>257</v>
      </c>
    </row>
    <row r="5" spans="1:16">
      <c r="A5" s="29" t="s">
        <v>115</v>
      </c>
      <c r="B5" s="29" t="s">
        <v>69</v>
      </c>
      <c r="C5" s="26" t="s">
        <v>203</v>
      </c>
      <c r="D5" s="26" t="s">
        <v>239</v>
      </c>
      <c r="E5" s="17">
        <v>15</v>
      </c>
      <c r="F5">
        <v>30</v>
      </c>
      <c r="G5" s="17">
        <f>23+25</f>
        <v>48</v>
      </c>
      <c r="H5" s="39">
        <v>45</v>
      </c>
      <c r="I5" s="4">
        <v>42425</v>
      </c>
      <c r="J5" s="20" t="s">
        <v>225</v>
      </c>
      <c r="K5" s="11" t="s">
        <v>243</v>
      </c>
      <c r="L5" s="52" t="s">
        <v>256</v>
      </c>
      <c r="M5" s="20" t="s">
        <v>233</v>
      </c>
      <c r="N5" s="12" t="s">
        <v>250</v>
      </c>
      <c r="O5" s="57" t="s">
        <v>258</v>
      </c>
    </row>
    <row r="6" spans="1:16">
      <c r="A6" s="29" t="s">
        <v>116</v>
      </c>
      <c r="B6" s="29" t="s">
        <v>70</v>
      </c>
      <c r="C6" s="26" t="s">
        <v>203</v>
      </c>
      <c r="D6" s="26" t="s">
        <v>239</v>
      </c>
      <c r="E6" s="17">
        <v>15</v>
      </c>
      <c r="F6">
        <v>30</v>
      </c>
      <c r="G6" s="17">
        <f>30+23</f>
        <v>53</v>
      </c>
      <c r="H6" s="39">
        <v>45</v>
      </c>
      <c r="I6" s="4">
        <v>42425</v>
      </c>
      <c r="J6" s="20" t="s">
        <v>226</v>
      </c>
      <c r="K6" s="11" t="s">
        <v>244</v>
      </c>
      <c r="L6" s="52" t="s">
        <v>263</v>
      </c>
      <c r="M6" s="20" t="s">
        <v>234</v>
      </c>
      <c r="N6" s="12" t="s">
        <v>251</v>
      </c>
      <c r="O6" s="57" t="s">
        <v>256</v>
      </c>
    </row>
    <row r="7" spans="1:16">
      <c r="A7" s="29" t="s">
        <v>112</v>
      </c>
      <c r="B7" s="29" t="s">
        <v>154</v>
      </c>
      <c r="C7" s="26" t="s">
        <v>185</v>
      </c>
      <c r="D7" s="26" t="s">
        <v>239</v>
      </c>
      <c r="E7" s="17">
        <v>15</v>
      </c>
      <c r="F7">
        <v>10</v>
      </c>
      <c r="G7" s="17">
        <f>41+24</f>
        <v>65</v>
      </c>
      <c r="H7" s="39">
        <v>180</v>
      </c>
      <c r="I7" s="4">
        <v>42417</v>
      </c>
      <c r="J7" s="21" t="s">
        <v>228</v>
      </c>
      <c r="K7" s="12" t="s">
        <v>240</v>
      </c>
      <c r="L7" s="52" t="s">
        <v>261</v>
      </c>
      <c r="M7" s="21" t="s">
        <v>235</v>
      </c>
      <c r="N7" s="12" t="s">
        <v>248</v>
      </c>
      <c r="O7" s="57" t="s">
        <v>256</v>
      </c>
    </row>
    <row r="8" spans="1:16">
      <c r="A8" s="29" t="s">
        <v>118</v>
      </c>
      <c r="B8" s="29" t="s">
        <v>72</v>
      </c>
      <c r="C8" s="26" t="s">
        <v>185</v>
      </c>
      <c r="D8" s="26" t="s">
        <v>239</v>
      </c>
      <c r="E8" s="17">
        <v>10</v>
      </c>
      <c r="F8">
        <v>8</v>
      </c>
      <c r="G8" s="17">
        <f>25+21</f>
        <v>46</v>
      </c>
      <c r="H8" s="39">
        <v>10</v>
      </c>
      <c r="I8" s="4">
        <v>42417</v>
      </c>
      <c r="J8" s="20" t="s">
        <v>227</v>
      </c>
      <c r="K8" s="11" t="s">
        <v>245</v>
      </c>
      <c r="L8" s="52" t="s">
        <v>258</v>
      </c>
      <c r="M8" s="20" t="s">
        <v>236</v>
      </c>
      <c r="N8" s="12" t="s">
        <v>248</v>
      </c>
      <c r="O8" s="57" t="s">
        <v>259</v>
      </c>
    </row>
    <row r="9" spans="1:16">
      <c r="A9" s="29" t="s">
        <v>119</v>
      </c>
      <c r="B9" s="29" t="s">
        <v>155</v>
      </c>
      <c r="C9" s="28" t="s">
        <v>186</v>
      </c>
      <c r="D9" s="26" t="s">
        <v>239</v>
      </c>
      <c r="E9" s="17">
        <v>6</v>
      </c>
      <c r="F9">
        <v>15</v>
      </c>
      <c r="G9" s="17">
        <f>18+24</f>
        <v>42</v>
      </c>
      <c r="H9" s="39">
        <v>40</v>
      </c>
      <c r="I9" s="4">
        <v>42425</v>
      </c>
      <c r="J9" s="20" t="s">
        <v>229</v>
      </c>
      <c r="K9" s="11" t="s">
        <v>246</v>
      </c>
      <c r="L9" s="52" t="s">
        <v>264</v>
      </c>
      <c r="M9" s="20" t="s">
        <v>237</v>
      </c>
      <c r="N9" s="12" t="s">
        <v>252</v>
      </c>
      <c r="O9" s="57" t="s">
        <v>260</v>
      </c>
    </row>
    <row r="10" spans="1:16">
      <c r="A10" s="29" t="s">
        <v>120</v>
      </c>
      <c r="B10" s="29" t="s">
        <v>74</v>
      </c>
      <c r="C10" s="28" t="s">
        <v>186</v>
      </c>
      <c r="D10" s="26" t="s">
        <v>239</v>
      </c>
      <c r="E10" s="17">
        <v>6</v>
      </c>
      <c r="F10">
        <v>15</v>
      </c>
      <c r="G10" s="17">
        <f>19+24</f>
        <v>43</v>
      </c>
      <c r="H10" s="39">
        <v>20</v>
      </c>
      <c r="I10" s="4">
        <v>42425</v>
      </c>
      <c r="J10" s="20" t="s">
        <v>230</v>
      </c>
      <c r="K10" s="11" t="s">
        <v>247</v>
      </c>
      <c r="L10" s="52" t="s">
        <v>265</v>
      </c>
      <c r="M10" s="20" t="s">
        <v>238</v>
      </c>
      <c r="N10" s="12" t="s">
        <v>253</v>
      </c>
      <c r="O10" s="57" t="s">
        <v>260</v>
      </c>
    </row>
    <row r="13" spans="1:16" ht="14">
      <c r="B13" s="19" t="s">
        <v>30</v>
      </c>
    </row>
    <row r="14" spans="1:16" ht="14">
      <c r="B14" s="19" t="s">
        <v>31</v>
      </c>
    </row>
    <row r="15" spans="1:16" s="43" customFormat="1">
      <c r="A15" s="41">
        <v>1</v>
      </c>
      <c r="B15" s="42" t="s">
        <v>222</v>
      </c>
      <c r="C15" s="41"/>
      <c r="D15" s="41"/>
      <c r="E15" s="41"/>
      <c r="G15" s="41"/>
      <c r="I15" s="44"/>
      <c r="J15" s="45"/>
      <c r="K15" s="46"/>
      <c r="L15" s="53"/>
      <c r="M15" s="45"/>
      <c r="N15" s="46"/>
      <c r="O15" s="58"/>
      <c r="P15" s="47"/>
    </row>
    <row r="16" spans="1:16" s="43" customFormat="1">
      <c r="A16" s="41">
        <v>2</v>
      </c>
      <c r="B16" s="42" t="s">
        <v>219</v>
      </c>
      <c r="C16" s="41"/>
      <c r="D16" s="41"/>
      <c r="E16" s="41"/>
      <c r="G16" s="41"/>
      <c r="I16" s="44"/>
      <c r="J16" s="45"/>
      <c r="K16" s="46"/>
      <c r="L16" s="53"/>
      <c r="M16" s="45"/>
      <c r="N16" s="46"/>
      <c r="O16" s="58"/>
      <c r="P16" s="47"/>
    </row>
    <row r="17" spans="1:16" ht="14">
      <c r="A17" s="41">
        <v>3</v>
      </c>
      <c r="B17" s="40" t="s">
        <v>221</v>
      </c>
    </row>
    <row r="18" spans="1:16" ht="14">
      <c r="B18" s="19" t="s">
        <v>32</v>
      </c>
    </row>
    <row r="19" spans="1:16" s="43" customFormat="1" ht="14">
      <c r="A19" s="41">
        <v>1</v>
      </c>
      <c r="B19" s="48" t="s">
        <v>220</v>
      </c>
      <c r="C19" s="41"/>
      <c r="D19" s="41"/>
      <c r="E19" s="41"/>
      <c r="G19" s="41"/>
      <c r="I19" s="44"/>
      <c r="J19" s="45"/>
      <c r="K19" s="46"/>
      <c r="L19" s="53"/>
      <c r="M19" s="45"/>
      <c r="N19" s="46"/>
      <c r="O19" s="58"/>
      <c r="P19" s="47"/>
    </row>
    <row r="20" spans="1:16">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tabSelected="1" zoomScaleNormal="100" workbookViewId="0">
      <selection activeCell="I21" sqref="I21"/>
    </sheetView>
  </sheetViews>
  <sheetFormatPr baseColWidth="10" defaultRowHeight="13"/>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style="68" bestFit="1" customWidth="1"/>
    <col min="10" max="10" width="11.5" bestFit="1" customWidth="1"/>
    <col min="11" max="11" width="16.5" bestFit="1" customWidth="1"/>
    <col min="12" max="12" width="13" style="68" bestFit="1" customWidth="1"/>
    <col min="13" max="13" width="9.1640625" bestFit="1" customWidth="1"/>
    <col min="14" max="14" width="14" bestFit="1" customWidth="1"/>
    <col min="15" max="15" width="10.1640625" style="68" bestFit="1" customWidth="1"/>
  </cols>
  <sheetData>
    <row r="1" spans="1:15" ht="20" customHeight="1">
      <c r="A1" s="73" t="s">
        <v>3</v>
      </c>
      <c r="B1" s="77" t="s">
        <v>4</v>
      </c>
      <c r="C1" s="73" t="s">
        <v>5</v>
      </c>
      <c r="D1" s="73" t="s">
        <v>6</v>
      </c>
      <c r="E1" s="73" t="s">
        <v>204</v>
      </c>
      <c r="F1" s="74"/>
      <c r="G1" s="73" t="s">
        <v>205</v>
      </c>
      <c r="H1" s="74"/>
      <c r="I1" s="74"/>
      <c r="J1" s="73" t="s">
        <v>206</v>
      </c>
      <c r="K1" s="74"/>
      <c r="L1" s="74"/>
      <c r="M1" s="73" t="s">
        <v>207</v>
      </c>
      <c r="N1" s="74"/>
      <c r="O1" s="75"/>
    </row>
    <row r="2" spans="1:15" ht="20" customHeight="1" thickBot="1">
      <c r="A2" s="76"/>
      <c r="B2" s="78"/>
      <c r="C2" s="76"/>
      <c r="D2" s="76"/>
      <c r="E2" s="22" t="s">
        <v>13</v>
      </c>
      <c r="F2" s="23" t="s">
        <v>14</v>
      </c>
      <c r="G2" s="22" t="s">
        <v>7</v>
      </c>
      <c r="H2" s="23" t="s">
        <v>8</v>
      </c>
      <c r="I2" s="50" t="s">
        <v>17</v>
      </c>
      <c r="J2" s="22" t="s">
        <v>176</v>
      </c>
      <c r="K2" s="23" t="s">
        <v>178</v>
      </c>
      <c r="L2" s="50" t="s">
        <v>179</v>
      </c>
      <c r="M2" s="22" t="s">
        <v>177</v>
      </c>
      <c r="N2" s="23" t="s">
        <v>180</v>
      </c>
      <c r="O2" s="55" t="s">
        <v>181</v>
      </c>
    </row>
    <row r="3" spans="1:15" ht="14" thickTop="1">
      <c r="A3" s="13" t="s">
        <v>117</v>
      </c>
      <c r="B3" t="s">
        <v>71</v>
      </c>
      <c r="C3" s="13" t="s">
        <v>191</v>
      </c>
      <c r="D3" t="s">
        <v>239</v>
      </c>
      <c r="E3">
        <v>30</v>
      </c>
      <c r="F3">
        <v>30</v>
      </c>
      <c r="G3">
        <v>58</v>
      </c>
      <c r="H3">
        <v>50</v>
      </c>
      <c r="I3" s="69" t="s">
        <v>270</v>
      </c>
      <c r="J3" t="s">
        <v>266</v>
      </c>
      <c r="K3" t="s">
        <v>267</v>
      </c>
      <c r="L3" s="69" t="s">
        <v>262</v>
      </c>
      <c r="M3" t="s">
        <v>268</v>
      </c>
      <c r="N3" t="s">
        <v>269</v>
      </c>
      <c r="O3" s="69" t="s">
        <v>260</v>
      </c>
    </row>
    <row r="4" spans="1:15">
      <c r="A4" s="13" t="s">
        <v>121</v>
      </c>
      <c r="B4" t="s">
        <v>76</v>
      </c>
      <c r="C4" s="13" t="s">
        <v>182</v>
      </c>
      <c r="D4" s="13" t="s">
        <v>208</v>
      </c>
      <c r="E4">
        <v>50</v>
      </c>
      <c r="F4">
        <v>60</v>
      </c>
      <c r="G4">
        <v>22</v>
      </c>
      <c r="H4">
        <v>30</v>
      </c>
      <c r="I4" s="69" t="s">
        <v>277</v>
      </c>
      <c r="J4" s="13" t="s">
        <v>278</v>
      </c>
      <c r="K4" t="s">
        <v>280</v>
      </c>
      <c r="L4" s="69" t="s">
        <v>282</v>
      </c>
      <c r="M4" s="13" t="s">
        <v>284</v>
      </c>
      <c r="N4" t="s">
        <v>286</v>
      </c>
      <c r="O4" s="69" t="s">
        <v>288</v>
      </c>
    </row>
    <row r="5" spans="1:15">
      <c r="A5" s="13" t="s">
        <v>123</v>
      </c>
      <c r="B5" t="s">
        <v>78</v>
      </c>
      <c r="C5" s="13" t="s">
        <v>191</v>
      </c>
      <c r="D5" t="s">
        <v>239</v>
      </c>
      <c r="E5">
        <v>60</v>
      </c>
      <c r="F5">
        <v>30</v>
      </c>
      <c r="G5">
        <v>61</v>
      </c>
      <c r="H5">
        <v>120</v>
      </c>
      <c r="I5" s="69" t="s">
        <v>270</v>
      </c>
      <c r="J5" s="13" t="s">
        <v>271</v>
      </c>
      <c r="K5" s="13" t="s">
        <v>272</v>
      </c>
      <c r="L5" s="69" t="s">
        <v>273</v>
      </c>
      <c r="M5" s="13" t="s">
        <v>274</v>
      </c>
      <c r="N5" s="13" t="s">
        <v>275</v>
      </c>
      <c r="O5" s="69" t="s">
        <v>276</v>
      </c>
    </row>
    <row r="6" spans="1:15">
      <c r="A6" s="13" t="s">
        <v>122</v>
      </c>
      <c r="B6" t="s">
        <v>77</v>
      </c>
      <c r="C6" s="13" t="s">
        <v>182</v>
      </c>
      <c r="D6" s="13" t="s">
        <v>208</v>
      </c>
      <c r="E6">
        <v>60</v>
      </c>
      <c r="F6">
        <v>60</v>
      </c>
      <c r="G6">
        <v>17</v>
      </c>
      <c r="H6">
        <v>50</v>
      </c>
      <c r="I6" s="69" t="s">
        <v>277</v>
      </c>
      <c r="J6" s="15" t="s">
        <v>279</v>
      </c>
      <c r="K6" t="s">
        <v>281</v>
      </c>
      <c r="L6" s="69" t="s">
        <v>283</v>
      </c>
      <c r="M6" s="15" t="s">
        <v>285</v>
      </c>
      <c r="N6" t="s">
        <v>287</v>
      </c>
      <c r="O6" s="69" t="s">
        <v>289</v>
      </c>
    </row>
    <row r="7" spans="1:15">
      <c r="A7" s="13" t="s">
        <v>128</v>
      </c>
      <c r="B7" t="s">
        <v>175</v>
      </c>
      <c r="C7" s="13" t="s">
        <v>185</v>
      </c>
      <c r="D7" t="s">
        <v>255</v>
      </c>
      <c r="E7">
        <v>30</v>
      </c>
      <c r="F7">
        <v>30</v>
      </c>
    </row>
    <row r="8" spans="1:15">
      <c r="A8" s="13" t="s">
        <v>129</v>
      </c>
      <c r="B8" t="s">
        <v>83</v>
      </c>
      <c r="C8" s="13" t="s">
        <v>185</v>
      </c>
      <c r="D8" t="s">
        <v>255</v>
      </c>
      <c r="E8">
        <v>30</v>
      </c>
      <c r="F8">
        <v>30</v>
      </c>
    </row>
    <row r="9" spans="1:15">
      <c r="A9" s="13" t="s">
        <v>126</v>
      </c>
      <c r="B9" s="64" t="s">
        <v>81</v>
      </c>
      <c r="C9" s="13" t="s">
        <v>186</v>
      </c>
      <c r="D9" t="s">
        <v>208</v>
      </c>
      <c r="E9">
        <v>8</v>
      </c>
      <c r="F9">
        <v>20</v>
      </c>
    </row>
    <row r="10" spans="1:15">
      <c r="A10" s="13" t="s">
        <v>127</v>
      </c>
      <c r="B10" s="64" t="s">
        <v>82</v>
      </c>
      <c r="C10" s="13" t="s">
        <v>186</v>
      </c>
      <c r="D10" t="s">
        <v>208</v>
      </c>
      <c r="E10">
        <v>15</v>
      </c>
      <c r="F10">
        <v>20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zoomScaleNormal="100" workbookViewId="0">
      <selection activeCell="N6" sqref="N6"/>
    </sheetView>
  </sheetViews>
  <sheetFormatPr baseColWidth="10" defaultRowHeight="13"/>
  <cols>
    <col min="6" max="6" width="9.33203125" bestFit="1" customWidth="1"/>
    <col min="11" max="11" width="16.5" bestFit="1" customWidth="1"/>
    <col min="12" max="12" width="13" bestFit="1" customWidth="1"/>
    <col min="14" max="14" width="14" bestFit="1" customWidth="1"/>
  </cols>
  <sheetData>
    <row r="1" spans="1:15" ht="20" customHeight="1">
      <c r="A1" s="73" t="s">
        <v>3</v>
      </c>
      <c r="B1" s="77" t="s">
        <v>4</v>
      </c>
      <c r="C1" s="73" t="s">
        <v>5</v>
      </c>
      <c r="D1" s="73" t="s">
        <v>6</v>
      </c>
      <c r="E1" s="73" t="s">
        <v>204</v>
      </c>
      <c r="F1" s="74"/>
      <c r="G1" s="73" t="s">
        <v>205</v>
      </c>
      <c r="H1" s="74"/>
      <c r="I1" s="74"/>
      <c r="J1" s="73" t="s">
        <v>206</v>
      </c>
      <c r="K1" s="74"/>
      <c r="L1" s="74"/>
      <c r="M1" s="73" t="s">
        <v>207</v>
      </c>
      <c r="N1" s="74"/>
      <c r="O1" s="75"/>
    </row>
    <row r="2" spans="1:15" ht="20" customHeight="1" thickBot="1">
      <c r="A2" s="76"/>
      <c r="B2" s="78"/>
      <c r="C2" s="76"/>
      <c r="D2" s="76"/>
      <c r="E2" s="22" t="s">
        <v>13</v>
      </c>
      <c r="F2" s="23" t="s">
        <v>14</v>
      </c>
      <c r="G2" s="22" t="s">
        <v>7</v>
      </c>
      <c r="H2" s="23" t="s">
        <v>8</v>
      </c>
      <c r="I2" s="24" t="s">
        <v>17</v>
      </c>
      <c r="J2" s="22" t="s">
        <v>176</v>
      </c>
      <c r="K2" s="23" t="s">
        <v>178</v>
      </c>
      <c r="L2" s="23" t="s">
        <v>179</v>
      </c>
      <c r="M2" s="22" t="s">
        <v>177</v>
      </c>
      <c r="N2" s="23" t="s">
        <v>180</v>
      </c>
      <c r="O2" s="25" t="s">
        <v>181</v>
      </c>
    </row>
    <row r="3" spans="1:15" ht="14" thickTop="1"/>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zoomScaleNormal="100" workbookViewId="0">
      <selection activeCell="I19" sqref="I19"/>
    </sheetView>
  </sheetViews>
  <sheetFormatPr baseColWidth="10" defaultRowHeight="13"/>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c r="A1" s="73" t="s">
        <v>3</v>
      </c>
      <c r="B1" s="77" t="s">
        <v>4</v>
      </c>
      <c r="C1" s="73" t="s">
        <v>5</v>
      </c>
      <c r="D1" s="73" t="s">
        <v>6</v>
      </c>
      <c r="E1" s="73" t="s">
        <v>204</v>
      </c>
      <c r="F1" s="74"/>
      <c r="G1" s="73" t="s">
        <v>205</v>
      </c>
      <c r="H1" s="74"/>
      <c r="I1" s="74"/>
      <c r="J1" s="73" t="s">
        <v>206</v>
      </c>
      <c r="K1" s="74"/>
      <c r="L1" s="74"/>
      <c r="M1" s="73" t="s">
        <v>207</v>
      </c>
      <c r="N1" s="74"/>
      <c r="O1" s="75"/>
    </row>
    <row r="2" spans="1:15" ht="20" customHeight="1" thickBot="1">
      <c r="A2" s="76"/>
      <c r="B2" s="78"/>
      <c r="C2" s="76"/>
      <c r="D2" s="76"/>
      <c r="E2" s="22" t="s">
        <v>13</v>
      </c>
      <c r="F2" s="23" t="s">
        <v>14</v>
      </c>
      <c r="G2" s="22" t="s">
        <v>7</v>
      </c>
      <c r="H2" s="23" t="s">
        <v>8</v>
      </c>
      <c r="I2" s="24" t="s">
        <v>17</v>
      </c>
      <c r="J2" s="22" t="s">
        <v>176</v>
      </c>
      <c r="K2" s="23" t="s">
        <v>178</v>
      </c>
      <c r="L2" s="23" t="s">
        <v>179</v>
      </c>
      <c r="M2" s="22" t="s">
        <v>177</v>
      </c>
      <c r="N2" s="23" t="s">
        <v>180</v>
      </c>
      <c r="O2" s="25" t="s">
        <v>181</v>
      </c>
    </row>
    <row r="3" spans="1:15" ht="14" thickTop="1"/>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B16" sqref="B16:B17"/>
    </sheetView>
  </sheetViews>
  <sheetFormatPr baseColWidth="10" defaultRowHeight="13"/>
  <cols>
    <col min="1" max="1" width="10.83203125" style="29"/>
    <col min="2" max="2" width="28.1640625" style="29" bestFit="1" customWidth="1"/>
    <col min="3" max="3" width="49.5" style="31" customWidth="1"/>
    <col min="4" max="4" width="10.83203125" style="29"/>
  </cols>
  <sheetData>
    <row r="1" spans="1:4" s="16" customFormat="1" ht="28" customHeight="1" thickBot="1">
      <c r="A1" s="27" t="s">
        <v>111</v>
      </c>
      <c r="B1" s="32" t="s">
        <v>65</v>
      </c>
      <c r="C1" s="25" t="s">
        <v>66</v>
      </c>
      <c r="D1" s="25" t="s">
        <v>202</v>
      </c>
    </row>
    <row r="2" spans="1:4" ht="35" thickTop="1">
      <c r="A2" s="29" t="s">
        <v>112</v>
      </c>
      <c r="B2" s="29" t="s">
        <v>154</v>
      </c>
      <c r="C2" s="30" t="s">
        <v>35</v>
      </c>
      <c r="D2" s="28" t="s">
        <v>185</v>
      </c>
    </row>
    <row r="3" spans="1:4" ht="17">
      <c r="A3" s="28" t="s">
        <v>113</v>
      </c>
      <c r="B3" s="29" t="s">
        <v>68</v>
      </c>
      <c r="C3" s="30" t="s">
        <v>36</v>
      </c>
      <c r="D3" s="28" t="s">
        <v>191</v>
      </c>
    </row>
    <row r="4" spans="1:4" ht="17">
      <c r="A4" s="29" t="s">
        <v>114</v>
      </c>
      <c r="B4" s="29" t="s">
        <v>67</v>
      </c>
      <c r="C4" s="30" t="s">
        <v>37</v>
      </c>
      <c r="D4" s="28" t="s">
        <v>191</v>
      </c>
    </row>
    <row r="5" spans="1:4" ht="34">
      <c r="A5" s="29" t="s">
        <v>115</v>
      </c>
      <c r="B5" s="29" t="s">
        <v>69</v>
      </c>
      <c r="C5" s="30" t="s">
        <v>38</v>
      </c>
      <c r="D5" s="28" t="s">
        <v>203</v>
      </c>
    </row>
    <row r="6" spans="1:4" ht="17">
      <c r="A6" s="29" t="s">
        <v>116</v>
      </c>
      <c r="B6" s="29" t="s">
        <v>70</v>
      </c>
      <c r="C6" s="30" t="s">
        <v>39</v>
      </c>
      <c r="D6" s="28" t="s">
        <v>203</v>
      </c>
    </row>
    <row r="7" spans="1:4" ht="17">
      <c r="A7" s="29" t="s">
        <v>117</v>
      </c>
      <c r="B7" s="28" t="s">
        <v>71</v>
      </c>
      <c r="C7" s="30" t="s">
        <v>40</v>
      </c>
      <c r="D7" s="28" t="s">
        <v>191</v>
      </c>
    </row>
    <row r="8" spans="1:4" ht="51">
      <c r="A8" s="29" t="s">
        <v>118</v>
      </c>
      <c r="B8" s="29" t="s">
        <v>72</v>
      </c>
      <c r="C8" s="30" t="s">
        <v>73</v>
      </c>
      <c r="D8" s="28" t="s">
        <v>185</v>
      </c>
    </row>
    <row r="9" spans="1:4" ht="34">
      <c r="A9" s="29" t="s">
        <v>119</v>
      </c>
      <c r="B9" s="29" t="s">
        <v>155</v>
      </c>
      <c r="C9" s="30" t="s">
        <v>169</v>
      </c>
      <c r="D9" s="28" t="s">
        <v>186</v>
      </c>
    </row>
    <row r="10" spans="1:4" ht="34">
      <c r="A10" s="29" t="s">
        <v>120</v>
      </c>
      <c r="B10" s="29" t="s">
        <v>74</v>
      </c>
      <c r="C10" s="30" t="s">
        <v>75</v>
      </c>
      <c r="D10" s="28" t="s">
        <v>186</v>
      </c>
    </row>
    <row r="11" spans="1:4" ht="34">
      <c r="A11" s="29" t="s">
        <v>121</v>
      </c>
      <c r="B11" s="29" t="s">
        <v>76</v>
      </c>
      <c r="C11" s="30" t="s">
        <v>170</v>
      </c>
      <c r="D11" s="28" t="s">
        <v>182</v>
      </c>
    </row>
    <row r="12" spans="1:4" ht="34">
      <c r="A12" s="29" t="s">
        <v>122</v>
      </c>
      <c r="B12" s="29" t="s">
        <v>77</v>
      </c>
      <c r="C12" s="30" t="s">
        <v>41</v>
      </c>
    </row>
    <row r="13" spans="1:4" ht="51">
      <c r="A13" s="29" t="s">
        <v>123</v>
      </c>
      <c r="B13" s="28" t="s">
        <v>78</v>
      </c>
      <c r="C13" s="30" t="s">
        <v>79</v>
      </c>
      <c r="D13" s="28" t="s">
        <v>191</v>
      </c>
    </row>
    <row r="14" spans="1:4" ht="68">
      <c r="A14" s="29" t="s">
        <v>124</v>
      </c>
      <c r="B14" s="29" t="s">
        <v>80</v>
      </c>
      <c r="C14" s="30" t="s">
        <v>171</v>
      </c>
    </row>
    <row r="15" spans="1:4" ht="34">
      <c r="A15" s="29" t="s">
        <v>125</v>
      </c>
      <c r="B15" s="29" t="s">
        <v>168</v>
      </c>
      <c r="C15" s="30" t="s">
        <v>42</v>
      </c>
    </row>
    <row r="16" spans="1:4" ht="17">
      <c r="A16" s="29" t="s">
        <v>126</v>
      </c>
      <c r="B16" s="29" t="s">
        <v>81</v>
      </c>
      <c r="C16" s="30" t="s">
        <v>43</v>
      </c>
    </row>
    <row r="17" spans="1:4" ht="34">
      <c r="A17" s="29" t="s">
        <v>127</v>
      </c>
      <c r="B17" s="29" t="s">
        <v>82</v>
      </c>
      <c r="C17" s="30" t="s">
        <v>44</v>
      </c>
    </row>
    <row r="18" spans="1:4" ht="17">
      <c r="A18" s="29" t="s">
        <v>128</v>
      </c>
      <c r="B18" s="29" t="s">
        <v>175</v>
      </c>
      <c r="C18" s="30" t="s">
        <v>174</v>
      </c>
      <c r="D18" s="28" t="s">
        <v>185</v>
      </c>
    </row>
    <row r="19" spans="1:4" ht="17">
      <c r="A19" s="29" t="s">
        <v>129</v>
      </c>
      <c r="B19" s="29" t="s">
        <v>83</v>
      </c>
      <c r="C19" s="30" t="s">
        <v>45</v>
      </c>
      <c r="D19" s="28" t="s">
        <v>185</v>
      </c>
    </row>
    <row r="20" spans="1:4" ht="17">
      <c r="A20" s="29" t="s">
        <v>130</v>
      </c>
      <c r="B20" s="29" t="s">
        <v>84</v>
      </c>
      <c r="C20" s="30" t="s">
        <v>46</v>
      </c>
    </row>
    <row r="21" spans="1:4" ht="34">
      <c r="A21" s="29" t="s">
        <v>131</v>
      </c>
      <c r="B21" s="29" t="s">
        <v>85</v>
      </c>
      <c r="C21" s="30" t="s">
        <v>47</v>
      </c>
    </row>
    <row r="22" spans="1:4" ht="34">
      <c r="A22" s="29" t="s">
        <v>132</v>
      </c>
      <c r="B22" s="29" t="s">
        <v>86</v>
      </c>
      <c r="C22" s="30" t="s">
        <v>87</v>
      </c>
    </row>
    <row r="23" spans="1:4" ht="34">
      <c r="A23" s="29" t="s">
        <v>133</v>
      </c>
      <c r="B23" s="29" t="s">
        <v>89</v>
      </c>
      <c r="C23" s="30" t="s">
        <v>88</v>
      </c>
    </row>
    <row r="24" spans="1:4" ht="34">
      <c r="A24" s="29" t="s">
        <v>134</v>
      </c>
      <c r="B24" s="29" t="s">
        <v>90</v>
      </c>
      <c r="C24" s="30" t="s">
        <v>48</v>
      </c>
    </row>
    <row r="25" spans="1:4" ht="51">
      <c r="A25" s="29" t="s">
        <v>135</v>
      </c>
      <c r="B25" s="29" t="s">
        <v>91</v>
      </c>
      <c r="C25" s="30" t="s">
        <v>49</v>
      </c>
    </row>
    <row r="26" spans="1:4" ht="34">
      <c r="A26" s="29" t="s">
        <v>136</v>
      </c>
      <c r="B26" s="29" t="s">
        <v>92</v>
      </c>
      <c r="C26" s="30" t="s">
        <v>50</v>
      </c>
    </row>
    <row r="27" spans="1:4" ht="136">
      <c r="A27" s="29" t="s">
        <v>137</v>
      </c>
      <c r="B27" s="29" t="s">
        <v>93</v>
      </c>
      <c r="C27" s="30" t="s">
        <v>172</v>
      </c>
    </row>
    <row r="28" spans="1:4" ht="17">
      <c r="A28" s="29" t="s">
        <v>138</v>
      </c>
      <c r="B28" s="29" t="s">
        <v>94</v>
      </c>
      <c r="C28" s="30" t="s">
        <v>51</v>
      </c>
    </row>
    <row r="29" spans="1:4" ht="34">
      <c r="A29" s="29" t="s">
        <v>139</v>
      </c>
      <c r="B29" s="29" t="s">
        <v>95</v>
      </c>
      <c r="C29" s="30" t="s">
        <v>173</v>
      </c>
    </row>
    <row r="30" spans="1:4" ht="17">
      <c r="A30" s="29" t="s">
        <v>140</v>
      </c>
      <c r="B30" s="29" t="s">
        <v>96</v>
      </c>
      <c r="C30" s="30" t="s">
        <v>52</v>
      </c>
    </row>
    <row r="31" spans="1:4" ht="17">
      <c r="A31" s="29" t="s">
        <v>141</v>
      </c>
      <c r="B31" s="29" t="s">
        <v>97</v>
      </c>
      <c r="C31" s="30" t="s">
        <v>53</v>
      </c>
    </row>
    <row r="32" spans="1:4" ht="34">
      <c r="A32" s="29" t="s">
        <v>142</v>
      </c>
      <c r="B32" s="29" t="s">
        <v>98</v>
      </c>
      <c r="C32" s="30" t="s">
        <v>54</v>
      </c>
    </row>
    <row r="33" spans="1:3" ht="17">
      <c r="A33" s="29" t="s">
        <v>143</v>
      </c>
      <c r="B33" s="29" t="s">
        <v>99</v>
      </c>
      <c r="C33" s="30" t="s">
        <v>55</v>
      </c>
    </row>
    <row r="34" spans="1:3" ht="34">
      <c r="A34" s="29" t="s">
        <v>144</v>
      </c>
      <c r="B34" s="29" t="s">
        <v>100</v>
      </c>
      <c r="C34" s="30" t="s">
        <v>56</v>
      </c>
    </row>
    <row r="35" spans="1:3" ht="51">
      <c r="A35" s="29" t="s">
        <v>145</v>
      </c>
      <c r="B35" s="29" t="s">
        <v>110</v>
      </c>
      <c r="C35" s="30" t="s">
        <v>57</v>
      </c>
    </row>
    <row r="36" spans="1:3" ht="34">
      <c r="A36" s="29" t="s">
        <v>146</v>
      </c>
      <c r="B36" s="29" t="s">
        <v>101</v>
      </c>
      <c r="C36" s="30" t="s">
        <v>58</v>
      </c>
    </row>
    <row r="37" spans="1:3" ht="34">
      <c r="A37" s="29" t="s">
        <v>147</v>
      </c>
      <c r="B37" s="29" t="s">
        <v>102</v>
      </c>
      <c r="C37" s="30" t="s">
        <v>59</v>
      </c>
    </row>
    <row r="38" spans="1:3" ht="34">
      <c r="A38" s="29" t="s">
        <v>148</v>
      </c>
      <c r="B38" s="29" t="s">
        <v>103</v>
      </c>
      <c r="C38" s="30" t="s">
        <v>60</v>
      </c>
    </row>
    <row r="39" spans="1:3" ht="34">
      <c r="A39" s="29" t="s">
        <v>149</v>
      </c>
      <c r="B39" s="29" t="s">
        <v>104</v>
      </c>
      <c r="C39" s="30" t="s">
        <v>61</v>
      </c>
    </row>
    <row r="40" spans="1:3" ht="34">
      <c r="A40" s="29" t="s">
        <v>150</v>
      </c>
      <c r="B40" s="29" t="s">
        <v>105</v>
      </c>
      <c r="C40" s="30" t="s">
        <v>62</v>
      </c>
    </row>
    <row r="41" spans="1:3" ht="34">
      <c r="A41" s="29" t="s">
        <v>151</v>
      </c>
      <c r="B41" s="29" t="s">
        <v>106</v>
      </c>
      <c r="C41" s="30" t="s">
        <v>107</v>
      </c>
    </row>
    <row r="42" spans="1:3" ht="34">
      <c r="A42" s="29" t="s">
        <v>152</v>
      </c>
      <c r="B42" s="29" t="s">
        <v>108</v>
      </c>
      <c r="C42" s="30" t="s">
        <v>63</v>
      </c>
    </row>
    <row r="43" spans="1:3" ht="34">
      <c r="A43" s="29" t="s">
        <v>153</v>
      </c>
      <c r="B43" s="29" t="s">
        <v>109</v>
      </c>
      <c r="C43" s="30" t="s">
        <v>64</v>
      </c>
    </row>
  </sheetData>
  <phoneticPr fontId="9"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2020-03-23T00:25:05Z</dcterms:modified>
</cp:coreProperties>
</file>