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b54595f2102b1a/Documents/"/>
    </mc:Choice>
  </mc:AlternateContent>
  <xr:revisionPtr revIDLastSave="427" documentId="8_{453CECF9-02F9-4204-84AE-201F7A42261F}" xr6:coauthVersionLast="47" xr6:coauthVersionMax="47" xr10:uidLastSave="{094E96B0-E7C0-4193-98E9-D4C2F4720C7E}"/>
  <bookViews>
    <workbookView xWindow="1455" yWindow="1875" windowWidth="21030" windowHeight="15345" activeTab="2" xr2:uid="{00000000-000D-0000-FFFF-FFFF00000000}"/>
  </bookViews>
  <sheets>
    <sheet name="Crowdfunding" sheetId="1" r:id="rId1"/>
    <sheet name="Crowdfunding Goal Analysis" sheetId="19" r:id="rId2"/>
    <sheet name="Summary Statistics Table" sheetId="20" r:id="rId3"/>
    <sheet name="Pivot Table - Main Category" sheetId="5" r:id="rId4"/>
    <sheet name="Pivot Table - Sub Category " sheetId="7" r:id="rId5"/>
    <sheet name="Pivot Table - Dates" sheetId="18" r:id="rId6"/>
  </sheets>
  <definedNames>
    <definedName name="_xlnm._FilterDatabase" localSheetId="0" hidden="1">Crowdfunding!$A$1:$T$1001</definedName>
    <definedName name="_xlnm._FilterDatabase" localSheetId="1" hidden="1">'Crowdfunding Goal Analysis'!$A$1:$H$1</definedName>
  </definedNames>
  <calcPr calcId="191029"/>
  <pivotCaches>
    <pivotCache cacheId="10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20" l="1"/>
  <c r="L3" i="20"/>
  <c r="K8" i="20"/>
  <c r="K3" i="20"/>
  <c r="J8" i="20"/>
  <c r="J3" i="20"/>
  <c r="I8" i="20"/>
  <c r="I3" i="20"/>
  <c r="H8" i="20"/>
  <c r="H3" i="20"/>
  <c r="G8" i="20"/>
  <c r="G3" i="20"/>
  <c r="D13" i="19"/>
  <c r="C13" i="19"/>
  <c r="B13" i="19"/>
  <c r="D12" i="19"/>
  <c r="C12" i="19"/>
  <c r="B12" i="19"/>
  <c r="D11" i="19"/>
  <c r="C11" i="19"/>
  <c r="B11" i="19"/>
  <c r="D10" i="19"/>
  <c r="C10" i="19"/>
  <c r="B10" i="19"/>
  <c r="D9" i="19"/>
  <c r="C9" i="19"/>
  <c r="B9" i="19"/>
  <c r="D8" i="19"/>
  <c r="C8" i="19"/>
  <c r="B8" i="19"/>
  <c r="D7" i="19"/>
  <c r="C7" i="19"/>
  <c r="B7" i="19"/>
  <c r="D6" i="19"/>
  <c r="C6" i="19"/>
  <c r="B6" i="19"/>
  <c r="D5" i="19"/>
  <c r="C5" i="19"/>
  <c r="B5" i="19"/>
  <c r="D4" i="19"/>
  <c r="C4" i="19"/>
  <c r="D3" i="19"/>
  <c r="C3" i="19"/>
  <c r="B4" i="19"/>
  <c r="D2" i="19"/>
  <c r="C2" i="19"/>
  <c r="B2" i="19"/>
  <c r="B3" i="19"/>
  <c r="F2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8" i="19" l="1"/>
  <c r="E10" i="19"/>
  <c r="F10" i="19" s="1"/>
  <c r="E3" i="19"/>
  <c r="F3" i="19" s="1"/>
  <c r="E4" i="19"/>
  <c r="G3" i="19"/>
  <c r="H3" i="19"/>
  <c r="E5" i="19"/>
  <c r="F5" i="19" s="1"/>
  <c r="E6" i="19"/>
  <c r="F6" i="19" s="1"/>
  <c r="E7" i="19"/>
  <c r="F7" i="19" s="1"/>
  <c r="G8" i="19"/>
  <c r="E9" i="19"/>
  <c r="F9" i="19" s="1"/>
  <c r="G4" i="19"/>
  <c r="H4" i="19"/>
  <c r="G5" i="19"/>
  <c r="H5" i="19"/>
  <c r="G7" i="19"/>
  <c r="H7" i="19"/>
  <c r="H8" i="19"/>
  <c r="G9" i="19"/>
  <c r="H9" i="19"/>
  <c r="G10" i="19"/>
  <c r="H10" i="19"/>
  <c r="F11" i="19"/>
  <c r="G11" i="19"/>
  <c r="H11" i="19"/>
  <c r="F12" i="19"/>
  <c r="G12" i="19"/>
  <c r="H12" i="19"/>
  <c r="F2" i="19"/>
  <c r="F13" i="19"/>
  <c r="F8" i="19"/>
  <c r="F4" i="19"/>
  <c r="E2" i="19"/>
  <c r="G2" i="19" s="1"/>
  <c r="E13" i="19"/>
  <c r="H13" i="19" s="1"/>
  <c r="E12" i="19"/>
  <c r="E11" i="19"/>
  <c r="H6" i="19" l="1"/>
  <c r="G13" i="19"/>
  <c r="G6" i="19"/>
  <c r="H2" i="19"/>
</calcChain>
</file>

<file path=xl/sharedStrings.xml><?xml version="1.0" encoding="utf-8"?>
<sst xmlns="http://schemas.openxmlformats.org/spreadsheetml/2006/main" count="7068" uniqueCount="2113">
  <si>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</si>
  <si>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</si>
  <si>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</si>
  <si>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</si>
  <si>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</si>
  <si>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</si>
  <si>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</si>
  <si>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</si>
  <si>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</si>
  <si>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</si>
  <si>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</si>
  <si>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</si>
  <si>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</si>
  <si>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</si>
  <si>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</si>
  <si>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</si>
  <si>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</si>
  <si>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</si>
  <si>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</si>
  <si>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</si>
  <si>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</si>
  <si>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</si>
  <si>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</si>
  <si>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</si>
  <si>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</si>
  <si>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</si>
  <si>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</si>
  <si>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</si>
  <si>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</si>
  <si>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</si>
  <si>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</si>
  <si>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</si>
  <si>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</si>
  <si>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</si>
  <si>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</si>
  <si>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</si>
  <si>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</si>
  <si>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</si>
  <si>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</si>
  <si>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</si>
  <si>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</si>
  <si>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</si>
  <si>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</si>
  <si>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</si>
  <si>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</si>
  <si>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</si>
  <si>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</si>
  <si>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</si>
  <si>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</si>
  <si>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</si>
  <si>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</si>
  <si>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</si>
  <si>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</si>
  <si>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</si>
  <si>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</si>
  <si>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</si>
  <si>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</si>
  <si>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</si>
  <si>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</si>
  <si>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</si>
  <si>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</si>
  <si>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</si>
  <si>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</si>
  <si>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</si>
  <si>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</si>
  <si>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</si>
  <si>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</si>
  <si>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</si>
  <si>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</si>
  <si>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</si>
  <si>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</si>
  <si>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</si>
  <si>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</si>
  <si>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</si>
  <si>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</si>
  <si>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</si>
  <si>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</si>
  <si>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</si>
  <si>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</si>
  <si>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</si>
  <si>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</si>
  <si>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</si>
  <si>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</si>
  <si>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</si>
  <si>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</si>
  <si>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</si>
  <si>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</si>
  <si>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</si>
  <si>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</si>
  <si>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</si>
  <si>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</si>
  <si>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</si>
  <si>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</si>
  <si>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</si>
  <si>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</si>
  <si>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</si>
  <si>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</si>
  <si>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</si>
  <si>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</si>
  <si>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</si>
  <si>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</si>
  <si>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</si>
  <si>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</si>
  <si>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</si>
  <si>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</si>
  <si>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</si>
  <si>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</si>
  <si>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</si>
  <si>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</si>
  <si>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</si>
  <si>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</si>
  <si>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</si>
  <si>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</si>
  <si>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</si>
  <si>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</si>
  <si>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</si>
  <si>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</si>
  <si>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</si>
  <si>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</si>
  <si>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</si>
  <si>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</si>
  <si>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</si>
  <si>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</si>
  <si>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</si>
  <si>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</si>
  <si>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</si>
  <si>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</si>
  <si>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</si>
  <si>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</si>
  <si>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</si>
  <si>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</si>
  <si>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</si>
  <si>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</si>
  <si>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</si>
  <si>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</si>
  <si>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</si>
  <si>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</si>
  <si>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</si>
  <si>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</si>
  <si>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</si>
  <si>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</si>
  <si>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</si>
  <si>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</si>
  <si>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</si>
  <si>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</si>
  <si>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</si>
  <si>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</si>
  <si>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</si>
  <si>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</si>
  <si>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</si>
  <si>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</si>
  <si>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</si>
  <si>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</si>
  <si>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</si>
  <si>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</si>
  <si>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</si>
  <si>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</si>
  <si>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</si>
  <si>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</si>
  <si>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</si>
  <si>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</si>
  <si>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</si>
  <si>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</si>
  <si>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</si>
  <si>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</si>
  <si>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</si>
  <si>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</si>
  <si>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</si>
  <si>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</si>
  <si>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</si>
  <si>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</si>
  <si>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</si>
  <si>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</si>
  <si>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</si>
  <si>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</si>
  <si>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</si>
  <si>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</si>
  <si>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</si>
  <si>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</si>
  <si>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</si>
  <si>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</si>
  <si>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</si>
  <si>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</si>
  <si>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</si>
  <si>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</si>
  <si>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</si>
  <si>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</si>
  <si>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</si>
  <si>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</si>
  <si>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</si>
  <si>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</si>
  <si>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</si>
  <si>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</si>
  <si>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</si>
  <si>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</si>
  <si>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</si>
  <si>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</si>
  <si>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</si>
  <si>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</si>
  <si>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</si>
  <si>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</si>
  <si>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</si>
  <si>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</si>
  <si>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</si>
  <si>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</si>
  <si>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</si>
  <si>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</si>
  <si>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</si>
  <si>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</si>
  <si>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</si>
  <si>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</si>
  <si>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</si>
  <si>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</si>
  <si>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</si>
  <si>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</si>
  <si>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</si>
  <si>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</si>
  <si>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</si>
  <si>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</si>
  <si>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</si>
  <si>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</si>
  <si>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</si>
  <si>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</si>
  <si>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</si>
  <si>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</si>
  <si>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</si>
  <si>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</si>
  <si>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</si>
  <si>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</si>
  <si>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</si>
  <si>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</si>
  <si>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</si>
  <si>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</si>
  <si>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</si>
  <si>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</si>
  <si>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</si>
  <si>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</si>
  <si>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</si>
  <si>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</si>
  <si>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</si>
  <si>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</si>
  <si>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</si>
  <si>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</si>
  <si>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</si>
  <si>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</si>
  <si>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</si>
  <si>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</si>
  <si>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</si>
  <si>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</si>
  <si>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</si>
  <si>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</si>
  <si>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</si>
  <si>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</si>
  <si>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</si>
  <si>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</si>
  <si>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</si>
  <si>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</si>
  <si>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</si>
  <si>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</si>
  <si>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</si>
  <si>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</si>
  <si>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</si>
  <si>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</si>
  <si>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</si>
  <si>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</si>
  <si>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</si>
  <si>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</si>
  <si>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</si>
  <si>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</si>
  <si>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</si>
  <si>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</si>
  <si>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</si>
  <si>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</si>
  <si>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</si>
  <si>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</si>
  <si>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</si>
  <si>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</si>
  <si>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</si>
  <si>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</si>
  <si>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</si>
  <si>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</si>
  <si>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</si>
  <si>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</si>
  <si>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</si>
  <si>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</si>
  <si>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</si>
  <si>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</si>
  <si>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</si>
  <si>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</si>
  <si>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</si>
  <si>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</si>
  <si>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</si>
  <si>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</si>
  <si>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</si>
  <si>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</si>
  <si>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</si>
  <si>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</si>
  <si>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</si>
  <si>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</si>
  <si>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</si>
  <si>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</si>
  <si>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</si>
  <si>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</si>
  <si>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</si>
  <si>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</si>
  <si>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</si>
  <si>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</si>
  <si>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</si>
  <si>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</si>
  <si>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</si>
  <si>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</si>
  <si>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</si>
  <si>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</si>
  <si>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</si>
  <si>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</si>
  <si>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</si>
  <si>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</si>
  <si>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</si>
  <si>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</si>
  <si>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</si>
  <si>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</si>
  <si>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</si>
  <si>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</si>
  <si>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</si>
  <si>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</si>
  <si>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</si>
  <si>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</si>
  <si>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</si>
  <si>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</si>
  <si>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</si>
  <si>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</si>
  <si>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</si>
  <si>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</si>
  <si>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</si>
  <si>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</si>
  <si>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</si>
  <si>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</si>
  <si>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</si>
  <si>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</si>
  <si>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</si>
  <si>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</si>
  <si>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</si>
  <si>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</si>
  <si>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</si>
  <si>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</si>
  <si>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</si>
  <si>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</si>
  <si>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</si>
  <si>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</si>
  <si>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</si>
  <si>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</si>
  <si>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</si>
  <si>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</si>
  <si>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</si>
  <si>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</si>
  <si>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</si>
  <si>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</si>
  <si>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</si>
  <si>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</si>
  <si>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</si>
  <si>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</si>
  <si>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</si>
  <si>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</si>
  <si>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</si>
  <si>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</si>
  <si>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</si>
  <si>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</si>
  <si>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</si>
  <si>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</si>
  <si>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</si>
  <si>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</si>
  <si>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</si>
  <si>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</si>
  <si>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</si>
  <si>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</si>
  <si>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</si>
  <si>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</si>
  <si>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</si>
  <si>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</si>
  <si>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</si>
  <si>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</si>
  <si>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</si>
  <si>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</si>
  <si>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</si>
  <si>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</si>
  <si>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</si>
  <si>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</si>
  <si>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</si>
  <si>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</si>
  <si>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</si>
  <si>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</si>
  <si>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</si>
  <si>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</si>
  <si>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</si>
  <si>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</si>
  <si>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</si>
  <si>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</si>
  <si>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</si>
  <si>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</si>
  <si>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</si>
  <si>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</si>
  <si>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</si>
  <si>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</si>
  <si>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</si>
  <si>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</si>
  <si>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</si>
  <si>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</si>
  <si>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</si>
  <si>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</si>
  <si>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</si>
  <si>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</si>
  <si>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</si>
  <si>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</si>
  <si>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</si>
  <si>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</si>
  <si>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</si>
  <si>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</si>
  <si>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</si>
  <si>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</si>
  <si>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</si>
  <si>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</si>
  <si>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</si>
  <si>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</si>
  <si>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</si>
  <si>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</si>
  <si>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</si>
  <si>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</si>
  <si>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</si>
  <si>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</si>
  <si>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</si>
  <si>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</si>
  <si>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</si>
  <si>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</si>
  <si>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</si>
  <si>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</si>
  <si>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</si>
  <si>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</si>
  <si>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</si>
  <si>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</si>
  <si>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</si>
  <si>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</si>
  <si>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</si>
  <si>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</si>
  <si>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</si>
  <si>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</si>
  <si>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</si>
  <si>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</si>
  <si>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</si>
  <si>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</si>
  <si>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</si>
  <si>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</si>
  <si>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</si>
  <si>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</si>
  <si>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</si>
  <si>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</si>
  <si>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</si>
  <si>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</si>
  <si>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</si>
  <si>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</si>
  <si>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</si>
  <si>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</si>
  <si>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</si>
  <si>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</si>
  <si>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</si>
  <si>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</si>
  <si>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</si>
  <si>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</si>
  <si>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</si>
  <si>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</si>
  <si>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</si>
  <si>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</si>
  <si>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</si>
  <si>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</si>
  <si>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</si>
  <si>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</si>
  <si>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</si>
  <si>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</si>
  <si>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</si>
  <si>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</si>
  <si>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</si>
  <si>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</si>
  <si>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</si>
  <si>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</si>
  <si>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</si>
  <si>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</si>
  <si>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</si>
  <si>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</si>
  <si>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</si>
  <si>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</si>
  <si>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</si>
  <si>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</si>
  <si>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</si>
  <si>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</si>
  <si>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</si>
  <si>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</si>
  <si>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</si>
  <si>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</si>
  <si>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</si>
  <si>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</si>
  <si>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</si>
  <si>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</si>
  <si>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</si>
  <si>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</si>
  <si>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</si>
  <si>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</si>
  <si>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</si>
  <si>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</si>
  <si>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</si>
  <si>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</si>
  <si>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</si>
  <si>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</si>
  <si>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</si>
  <si>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</si>
  <si>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</si>
  <si>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</si>
  <si>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</si>
  <si>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</si>
  <si>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</si>
  <si>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</si>
  <si>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</si>
  <si>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</si>
  <si>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</si>
  <si>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</si>
  <si>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</si>
  <si>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</si>
  <si>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</si>
  <si>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</si>
  <si>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</si>
  <si>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</si>
  <si>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</si>
  <si>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</si>
  <si>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</si>
  <si>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</si>
  <si>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</si>
  <si>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</si>
  <si>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</si>
  <si>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</si>
  <si>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</si>
  <si>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</si>
  <si>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</si>
  <si>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</si>
  <si>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</si>
  <si>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</si>
  <si>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</si>
  <si>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</si>
  <si>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</si>
  <si>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</si>
  <si>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</si>
  <si>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</si>
  <si>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</si>
  <si>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</si>
  <si>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</si>
  <si>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</si>
  <si>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</si>
  <si>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</si>
  <si>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</si>
  <si>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</si>
  <si>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</si>
  <si>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</si>
  <si>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</si>
  <si>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</si>
  <si>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</si>
  <si>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</si>
  <si>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</si>
  <si>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</si>
  <si>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</si>
  <si>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</si>
  <si>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</si>
  <si>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</si>
  <si>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</si>
  <si>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</si>
  <si>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</si>
  <si>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</si>
  <si>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</si>
  <si>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</si>
  <si>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</si>
  <si>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</si>
  <si>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</si>
  <si>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</si>
  <si>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</si>
  <si>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</si>
  <si>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</si>
  <si>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</si>
  <si>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</si>
  <si>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</si>
  <si>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</si>
  <si>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</si>
  <si>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</si>
  <si>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</si>
  <si>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</si>
  <si>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</si>
  <si>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</si>
  <si>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</si>
  <si>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</si>
  <si>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</si>
  <si>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</si>
  <si>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</si>
  <si>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</si>
  <si>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</si>
  <si>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</si>
  <si>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</si>
  <si>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</si>
  <si>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</si>
  <si>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</si>
  <si>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</si>
  <si>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</si>
  <si>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</si>
  <si>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</si>
  <si>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</si>
  <si>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</si>
  <si>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</si>
  <si>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</si>
  <si>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</si>
  <si>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</si>
  <si>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</si>
  <si>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</si>
  <si>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</si>
  <si>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</si>
  <si>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</si>
  <si>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</si>
  <si>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</si>
  <si>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</si>
  <si>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</si>
  <si>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</si>
  <si>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</si>
  <si>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</si>
  <si>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</si>
  <si>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</si>
  <si>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</si>
  <si>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</si>
  <si>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</si>
  <si>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</si>
  <si>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</si>
  <si>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</si>
  <si>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</si>
  <si>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</si>
  <si>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</si>
  <si>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</si>
  <si>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</si>
  <si>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</si>
  <si>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</si>
  <si>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</si>
  <si>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</si>
  <si>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</si>
  <si>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</si>
  <si>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</si>
  <si>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</si>
  <si>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</si>
  <si>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</si>
  <si>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</si>
  <si>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</si>
  <si>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</si>
  <si>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</si>
  <si>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</si>
  <si>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</si>
  <si>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</si>
  <si>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</si>
  <si>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</si>
  <si>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</si>
  <si>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</si>
  <si>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</si>
  <si>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</si>
  <si>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</si>
  <si>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</si>
  <si>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</si>
  <si>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</si>
  <si>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</si>
  <si>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</si>
  <si>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</si>
  <si>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</si>
  <si>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</si>
  <si>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</si>
  <si>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</si>
  <si>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</si>
  <si>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</si>
  <si>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</si>
  <si>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</si>
  <si>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</si>
  <si>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</si>
  <si>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</si>
  <si>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</si>
  <si>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</si>
  <si>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</si>
  <si>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</si>
  <si>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</si>
  <si>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</si>
  <si>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</si>
  <si>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</si>
  <si>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</si>
  <si>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</si>
  <si>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</si>
  <si>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</si>
  <si>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</si>
  <si>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</si>
  <si>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</si>
  <si>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</si>
  <si>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</si>
  <si>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</si>
  <si>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</si>
  <si>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</si>
  <si>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</si>
  <si>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</si>
  <si>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</si>
  <si>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</si>
  <si>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</si>
  <si>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</si>
  <si>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</si>
  <si>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</si>
  <si>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</si>
  <si>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</si>
  <si>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</si>
  <si>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</si>
  <si>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</si>
  <si>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</si>
  <si>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</si>
  <si>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</si>
  <si>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</si>
  <si>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</si>
  <si>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</si>
  <si>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</si>
  <si>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</si>
  <si>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</si>
  <si>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</si>
  <si>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</si>
  <si>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</si>
  <si>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</si>
  <si>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</si>
  <si>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</si>
  <si>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</si>
  <si>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</si>
  <si>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</si>
  <si>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</si>
  <si>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</si>
  <si>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</si>
  <si>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</si>
  <si>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</si>
  <si>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</si>
  <si>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</si>
  <si>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</si>
  <si>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</si>
  <si>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</si>
  <si>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</si>
  <si>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</si>
  <si>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</si>
  <si>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</si>
  <si>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</si>
  <si>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</si>
  <si>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</si>
  <si>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</si>
  <si>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</si>
  <si>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</si>
  <si>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</si>
  <si>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</si>
  <si>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</si>
  <si>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</si>
  <si>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</si>
  <si>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</si>
  <si>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</si>
  <si>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</si>
  <si>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</si>
  <si>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</si>
  <si>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</si>
  <si>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</si>
  <si>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</si>
  <si>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</si>
  <si>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</si>
  <si>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</si>
  <si>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</si>
  <si>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</si>
  <si>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</si>
  <si>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</si>
  <si>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</si>
  <si>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</si>
  <si>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</si>
  <si>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</si>
  <si>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</si>
  <si>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</si>
  <si>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</si>
  <si>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</si>
  <si>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</si>
  <si>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</si>
  <si>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</si>
  <si>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</si>
  <si>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</si>
  <si>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</si>
  <si>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</si>
  <si>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</si>
  <si>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</si>
  <si>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</si>
  <si>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</si>
  <si>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</si>
  <si>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</si>
  <si>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</si>
  <si>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</si>
  <si>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</si>
  <si>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</si>
  <si>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</si>
  <si>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</si>
  <si>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</si>
  <si>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</si>
  <si>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</si>
  <si>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</si>
  <si>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</si>
  <si>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</si>
  <si>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</si>
  <si>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</si>
  <si>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</si>
  <si>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</si>
  <si>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</si>
  <si>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</si>
  <si>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</si>
  <si>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</si>
  <si>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</si>
  <si>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</si>
  <si>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</si>
  <si>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</si>
  <si>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</si>
  <si>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</si>
  <si>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</si>
  <si>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</si>
  <si>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</si>
  <si>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</si>
  <si>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</si>
  <si>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</si>
  <si>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</si>
  <si>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</si>
  <si>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</si>
  <si>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</si>
  <si>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</si>
  <si>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</si>
  <si>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</si>
  <si>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</si>
  <si>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</si>
  <si>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</si>
  <si>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</si>
  <si>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</si>
  <si>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</si>
  <si>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</si>
  <si>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</si>
  <si>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</si>
  <si>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</si>
  <si>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</si>
  <si>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</si>
  <si>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</si>
  <si>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</si>
  <si>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</si>
  <si>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</si>
  <si>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</si>
  <si>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</si>
  <si>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</si>
  <si>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</si>
  <si>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</si>
  <si>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</si>
  <si>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</si>
  <si>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</si>
  <si>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</si>
  <si>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</si>
  <si>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</si>
  <si>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</si>
  <si>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</si>
  <si>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</si>
  <si>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</si>
  <si>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</si>
  <si>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</si>
  <si>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</si>
  <si>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</si>
  <si>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</si>
  <si>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</si>
  <si>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</si>
  <si>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</si>
  <si>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</si>
  <si>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</si>
  <si>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</si>
  <si>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</si>
  <si>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</si>
  <si>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</si>
  <si>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</si>
  <si>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</si>
  <si>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</si>
  <si>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</si>
  <si>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</si>
  <si>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</si>
  <si>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</si>
  <si>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</si>
  <si>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</si>
  <si>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</si>
  <si>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</si>
  <si>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</si>
  <si>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</si>
  <si>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</si>
  <si>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</si>
  <si>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</si>
  <si>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</si>
  <si>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</si>
  <si>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</si>
  <si>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</si>
  <si>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</si>
  <si>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</si>
  <si>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</si>
  <si>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</si>
  <si>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</si>
  <si>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</si>
  <si>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</si>
  <si>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</si>
  <si>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</si>
  <si>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</si>
  <si>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</si>
  <si>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</si>
  <si>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</si>
  <si>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</si>
  <si>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</si>
  <si>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</si>
  <si>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</si>
  <si>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</si>
  <si>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</si>
  <si>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</si>
  <si>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</si>
  <si>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</si>
  <si>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</si>
  <si>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</si>
  <si>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</si>
  <si>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</si>
  <si>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</si>
  <si>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</si>
  <si>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</si>
  <si>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</si>
  <si>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</si>
  <si>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</si>
  <si>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</si>
  <si>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</si>
  <si>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</si>
  <si>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</si>
  <si>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</si>
  <si>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</si>
  <si>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</si>
  <si>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</si>
  <si>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</si>
  <si>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</si>
  <si>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</si>
  <si>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</si>
  <si>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</si>
  <si>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</si>
  <si>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</si>
  <si>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</si>
  <si>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</si>
  <si>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</si>
  <si>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</si>
  <si>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</si>
  <si>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</si>
  <si>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</si>
  <si>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</si>
  <si>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</si>
  <si>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</si>
  <si>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</si>
  <si>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</si>
  <si>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</si>
  <si>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</si>
  <si>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</si>
  <si>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</si>
  <si>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</si>
  <si>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</si>
  <si>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</si>
  <si>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</si>
  <si>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</si>
  <si>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</si>
  <si>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</si>
  <si>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</si>
  <si>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</si>
  <si>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</si>
  <si>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</si>
  <si>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</si>
  <si>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</si>
  <si>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</si>
  <si>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</si>
  <si>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</si>
  <si>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</si>
  <si>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</si>
  <si>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</si>
  <si>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</si>
  <si>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</si>
  <si>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</si>
  <si>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</si>
  <si>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</si>
  <si>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</si>
  <si>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</si>
  <si>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</si>
  <si>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</si>
  <si>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</si>
  <si>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</si>
  <si>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</si>
  <si>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</si>
  <si>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</si>
  <si>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</si>
  <si>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</si>
  <si>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</si>
  <si>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</si>
  <si>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</si>
  <si>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</si>
  <si>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</si>
  <si>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</si>
  <si>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</si>
  <si>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</si>
  <si>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</si>
  <si>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</si>
  <si>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</si>
  <si>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</si>
  <si>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</si>
  <si>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</si>
  <si>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</si>
  <si>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</si>
  <si>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</si>
  <si>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</si>
  <si>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</si>
  <si>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</si>
  <si>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</si>
  <si>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</si>
  <si>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</si>
  <si>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</si>
  <si>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</si>
  <si>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</si>
  <si>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</si>
  <si>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</si>
  <si>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</si>
  <si>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</si>
  <si>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</si>
  <si>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</si>
  <si>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</si>
  <si>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</si>
  <si>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</si>
  <si>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</si>
  <si>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</si>
  <si>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</si>
  <si>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</si>
  <si>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</si>
  <si>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</si>
  <si>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</si>
  <si>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</si>
  <si>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</si>
  <si>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</si>
  <si>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</si>
  <si>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</si>
  <si>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</si>
  <si>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</si>
  <si>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</si>
  <si>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</si>
  <si>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</si>
  <si>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</si>
  <si>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</si>
  <si>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</si>
  <si>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</si>
  <si>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</si>
  <si>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</si>
  <si>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</si>
  <si>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</si>
  <si>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</si>
  <si>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</si>
  <si>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</si>
  <si>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</si>
  <si>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</si>
  <si>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</si>
  <si>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</si>
  <si>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</si>
  <si>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</si>
  <si>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</si>
  <si>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</si>
  <si>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</si>
  <si>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</si>
  <si>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</si>
  <si>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</si>
  <si>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</si>
  <si>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</si>
  <si>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</si>
  <si>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</si>
  <si>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</si>
  <si>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</si>
  <si>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</si>
  <si>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</si>
  <si>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</si>
  <si>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</si>
  <si>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</si>
  <si>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</si>
  <si>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</si>
  <si>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</si>
  <si>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</si>
  <si>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</si>
  <si>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</si>
  <si>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</si>
  <si>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</si>
  <si>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</si>
  <si>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</si>
  <si>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</si>
  <si>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</si>
  <si>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</si>
  <si>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</si>
  <si>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</si>
  <si>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</si>
  <si>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</si>
  <si>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</si>
  <si>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</si>
  <si>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</si>
  <si>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</si>
  <si>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</si>
  <si>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</si>
  <si>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</si>
  <si>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</si>
  <si>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</si>
  <si>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</si>
  <si>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</si>
  <si>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</si>
  <si>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</si>
  <si>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</si>
  <si>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</si>
  <si>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</si>
  <si>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</si>
  <si>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</si>
  <si>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</si>
  <si>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</si>
  <si>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</si>
  <si>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</si>
  <si>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</si>
  <si>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</si>
  <si>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</si>
  <si>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</si>
  <si>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</si>
  <si>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</si>
  <si>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</si>
  <si>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</si>
  <si>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</si>
  <si>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</si>
  <si>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</si>
  <si>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</si>
  <si>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</si>
  <si>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</si>
  <si>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</si>
  <si>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</si>
  <si>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</si>
  <si>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</si>
  <si>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</si>
  <si>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</si>
  <si>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</si>
  <si>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</si>
  <si>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</si>
  <si>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</si>
  <si>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</si>
  <si>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</si>
  <si>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</si>
  <si>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</si>
  <si>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</si>
  <si>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</si>
  <si>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</si>
  <si>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</si>
  <si>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</si>
  <si>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</si>
  <si>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</si>
  <si>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</si>
  <si>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</si>
  <si>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</si>
  <si>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</si>
  <si>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</si>
  <si>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</si>
  <si>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</si>
  <si>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</si>
  <si>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</si>
  <si>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</si>
  <si>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</si>
  <si>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</si>
  <si>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</si>
  <si>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</si>
  <si>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</si>
  <si>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</si>
  <si>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</si>
  <si>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</si>
  <si>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</si>
  <si>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</si>
  <si>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</si>
  <si>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</si>
  <si>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</si>
  <si>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</si>
  <si>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</si>
  <si>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</si>
  <si>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</si>
  <si>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</si>
  <si>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</si>
  <si>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</si>
  <si>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</si>
  <si>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</si>
  <si>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</si>
  <si>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</si>
  <si>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</si>
  <si>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</si>
  <si>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</si>
  <si>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</si>
  <si>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</si>
  <si>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</si>
  <si>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</si>
  <si>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</si>
  <si>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</si>
  <si>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</si>
  <si>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</si>
  <si>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</si>
  <si>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</si>
  <si>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</si>
  <si>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</si>
  <si>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</si>
  <si>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</si>
  <si>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</si>
  <si>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</si>
  <si>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</si>
  <si>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</si>
  <si>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</si>
  <si>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</si>
  <si>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</si>
  <si>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</si>
  <si>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</si>
  <si>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</si>
  <si>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</si>
  <si>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</si>
  <si>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</si>
  <si>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</si>
  <si>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</si>
  <si>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</si>
  <si>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</si>
  <si>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</si>
  <si>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</si>
  <si>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</si>
  <si>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</si>
  <si>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</si>
  <si>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</si>
  <si>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</si>
  <si>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</si>
  <si>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</si>
  <si>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</si>
  <si>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</si>
  <si>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</si>
  <si>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</si>
  <si>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</si>
  <si>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</si>
  <si>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</si>
  <si>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</si>
  <si>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</si>
  <si>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</si>
  <si>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</si>
  <si>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</si>
  <si>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</si>
  <si>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</si>
  <si>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</si>
  <si>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</si>
  <si>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</si>
  <si>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</si>
  <si>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</si>
  <si>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</si>
  <si>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</si>
  <si>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</si>
  <si>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</si>
  <si>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</si>
  <si>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</si>
  <si>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</si>
  <si>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</si>
  <si>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</si>
  <si>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</si>
  <si>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</si>
  <si>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</si>
  <si>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</si>
  <si>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</si>
  <si>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</si>
  <si>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</si>
  <si>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</si>
  <si>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</si>
  <si>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</si>
  <si>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</si>
  <si>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</si>
  <si>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</si>
  <si>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</si>
  <si>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</si>
  <si>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</si>
  <si>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</si>
  <si>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</si>
  <si>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</si>
  <si>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</si>
  <si>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</si>
  <si>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</si>
  <si>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</si>
  <si>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</si>
  <si>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</si>
  <si>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</si>
  <si>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</si>
  <si>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</si>
  <si>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</si>
  <si>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</si>
  <si>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</si>
  <si>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</si>
  <si>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</si>
  <si>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</si>
  <si>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</si>
  <si>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</si>
  <si>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</si>
  <si>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</si>
  <si>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</si>
  <si>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</si>
  <si>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</si>
  <si>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</si>
  <si>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</si>
  <si>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</si>
  <si>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</si>
  <si>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</si>
  <si>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</si>
  <si>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</si>
  <si>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</si>
  <si>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</si>
  <si>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</si>
  <si>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</si>
  <si>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</si>
  <si>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</si>
  <si>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</si>
  <si>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</si>
  <si>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</si>
  <si>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</si>
  <si>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</si>
  <si>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</si>
  <si>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</si>
  <si>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</si>
  <si>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</si>
  <si>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</si>
  <si>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</si>
  <si>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</si>
  <si>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</si>
  <si>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</si>
  <si>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</si>
  <si>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</si>
  <si>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</si>
  <si>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</si>
  <si>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</si>
  <si>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</si>
  <si>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</si>
  <si>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</si>
  <si>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</si>
  <si>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</si>
  <si>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</si>
  <si>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</si>
  <si>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</si>
  <si>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</si>
  <si>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</si>
  <si>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</si>
  <si>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</si>
  <si>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</si>
  <si>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</si>
  <si>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</si>
  <si>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</si>
  <si>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</si>
  <si>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</si>
  <si>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</si>
  <si>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</si>
  <si>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</si>
  <si>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</si>
  <si>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</si>
  <si>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</si>
  <si>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</si>
  <si>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</si>
  <si>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</si>
  <si>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</si>
  <si>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</si>
  <si>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</si>
  <si>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</si>
  <si>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</si>
  <si>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</si>
  <si>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</si>
  <si>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</si>
  <si>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</si>
  <si>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</si>
  <si>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</si>
  <si>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</si>
  <si>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</si>
  <si>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</si>
  <si>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</si>
  <si>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</si>
  <si>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</si>
  <si>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</si>
  <si>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</si>
  <si>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</si>
  <si>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</si>
  <si>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</si>
  <si>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</si>
  <si>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</si>
  <si>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</si>
  <si>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</si>
  <si>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</si>
  <si>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</si>
  <si>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</si>
  <si>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</si>
  <si>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</si>
  <si>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</si>
  <si>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</si>
  <si>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</si>
  <si>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</si>
  <si>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</si>
  <si>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</si>
  <si>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</si>
  <si>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</si>
  <si>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</si>
  <si>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</si>
  <si>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</si>
  <si>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</si>
  <si>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</si>
  <si>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</si>
  <si>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</si>
  <si>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</si>
  <si>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</si>
  <si>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</si>
  <si>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</si>
  <si>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</si>
  <si>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</si>
  <si>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</si>
  <si>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</si>
  <si>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</si>
  <si>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</si>
  <si>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</si>
  <si>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</si>
  <si>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</si>
  <si>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</si>
  <si>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</si>
  <si>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</si>
  <si>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</si>
  <si>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</si>
  <si>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</si>
  <si>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</si>
  <si>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</si>
  <si>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</si>
  <si>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</si>
  <si>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</si>
  <si>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</si>
  <si>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</si>
  <si>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</si>
  <si>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</si>
  <si>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</si>
  <si>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</si>
  <si>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</si>
  <si>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</si>
  <si>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</si>
  <si>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</si>
  <si>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</si>
  <si>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</si>
  <si>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</si>
  <si>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</si>
  <si>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</si>
  <si>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</si>
  <si>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</si>
  <si>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</si>
  <si>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</si>
  <si>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</si>
  <si>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</si>
  <si>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</si>
  <si>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</si>
  <si>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</si>
  <si>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</si>
  <si>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</si>
  <si>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</si>
  <si>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</si>
  <si>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</si>
  <si>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</si>
  <si>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</si>
  <si>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</si>
  <si>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</si>
  <si>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</si>
  <si>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</si>
  <si>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</si>
  <si>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</si>
  <si>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</si>
  <si>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</si>
  <si>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</si>
  <si>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</si>
  <si>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</si>
  <si>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</si>
  <si>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</si>
  <si>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</si>
  <si>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</si>
  <si>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</si>
  <si>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</si>
  <si>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</si>
  <si>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</si>
  <si>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</si>
  <si>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</si>
  <si>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</si>
  <si>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</si>
  <si>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</si>
  <si>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</si>
  <si>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</si>
  <si>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</si>
  <si>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</si>
  <si>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</si>
  <si>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</si>
  <si>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</si>
  <si>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</si>
  <si>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</si>
  <si>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</si>
  <si>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</si>
  <si>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</si>
  <si>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</si>
  <si>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</si>
  <si>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</si>
  <si>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</si>
  <si>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</si>
  <si>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</si>
  <si>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</si>
  <si>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</si>
  <si>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</si>
  <si>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</si>
  <si>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</si>
  <si>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</si>
  <si>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</si>
  <si>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</si>
  <si>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</si>
  <si>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</si>
  <si>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</si>
  <si>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</si>
  <si>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</si>
  <si>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</si>
  <si>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</si>
  <si>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</si>
  <si>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</si>
  <si>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</si>
  <si>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</si>
  <si>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</si>
  <si>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</si>
  <si>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</si>
  <si>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</si>
  <si>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</si>
  <si>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</si>
  <si>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</si>
  <si>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</si>
  <si>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</si>
  <si>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</si>
  <si>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</si>
  <si>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</si>
  <si>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</si>
  <si>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</si>
  <si>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</si>
  <si>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</si>
  <si>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</si>
  <si>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</si>
  <si>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</si>
  <si>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</si>
  <si>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</si>
  <si>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</si>
  <si>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</si>
  <si>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</si>
  <si>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</si>
  <si>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</si>
  <si>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</si>
  <si>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</si>
  <si>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</si>
  <si>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</si>
  <si>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</si>
  <si>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</si>
  <si>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</si>
  <si>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</si>
  <si>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</si>
  <si>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</si>
  <si>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</si>
  <si>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</si>
  <si>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</si>
  <si>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</si>
  <si>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</si>
  <si>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</si>
  <si>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</si>
  <si>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</si>
  <si>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</si>
  <si>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</si>
  <si>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</si>
  <si>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</si>
  <si>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</si>
  <si>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</si>
  <si>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</si>
  <si>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</si>
  <si>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</si>
  <si>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</si>
  <si>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</si>
  <si>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</si>
  <si>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</si>
  <si>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</si>
  <si>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</si>
  <si>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</si>
  <si>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</si>
  <si>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</si>
  <si>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</si>
  <si>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</si>
  <si>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</si>
  <si>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</si>
  <si>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</si>
  <si>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</si>
  <si>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</si>
  <si>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</si>
  <si>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</si>
  <si>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</si>
  <si>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</si>
  <si>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</si>
  <si>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</si>
  <si>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</si>
  <si>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</si>
  <si>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</si>
  <si>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</si>
  <si>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</si>
  <si>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</si>
  <si>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</si>
  <si>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</si>
  <si>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</si>
  <si>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</si>
  <si>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</si>
  <si>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</si>
  <si>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</si>
  <si>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</si>
  <si>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</si>
  <si>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</si>
  <si>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</si>
  <si>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</si>
  <si>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</si>
  <si>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</si>
  <si>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</si>
  <si>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</si>
  <si>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</si>
  <si>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</si>
  <si>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</si>
  <si>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</si>
  <si>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</si>
  <si>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</si>
  <si>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</si>
  <si>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</si>
  <si>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</si>
  <si>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</si>
  <si>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</si>
  <si>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</si>
  <si>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</si>
  <si>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</si>
  <si>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</si>
  <si>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</si>
  <si>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</si>
  <si>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</si>
  <si>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</si>
  <si>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</si>
  <si>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</si>
  <si>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</si>
  <si>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</si>
  <si>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</si>
  <si>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</si>
  <si>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</si>
  <si>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</si>
  <si>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</si>
  <si>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</si>
  <si>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</si>
  <si>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</si>
  <si>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</si>
  <si>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</si>
  <si>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</si>
  <si>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</si>
  <si>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</si>
  <si>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</si>
  <si>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</si>
  <si>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</si>
  <si>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</si>
  <si>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</si>
  <si>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</si>
  <si>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</si>
  <si>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</si>
  <si>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</si>
  <si>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</si>
  <si>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</si>
  <si>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</si>
  <si>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</si>
  <si>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</si>
  <si>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</si>
  <si>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</si>
  <si>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</si>
  <si>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</si>
  <si>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</si>
  <si>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</si>
  <si>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</si>
  <si>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</si>
  <si>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</si>
  <si>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</si>
  <si>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</si>
  <si>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</si>
  <si>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</si>
  <si>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</si>
  <si>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</si>
  <si>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</si>
  <si>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</si>
  <si>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</si>
  <si>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</si>
  <si>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</si>
  <si>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</si>
  <si>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</si>
  <si>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</si>
  <si>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</si>
  <si>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</si>
  <si>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</si>
  <si>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</si>
  <si>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</si>
  <si>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</si>
  <si>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</si>
  <si>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</si>
  <si>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</si>
  <si>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</si>
  <si>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</si>
  <si>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</si>
  <si>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</si>
  <si>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</si>
  <si>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</si>
  <si>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</si>
  <si>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</si>
  <si>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</si>
  <si>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</si>
  <si>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</si>
  <si>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</si>
  <si>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</si>
  <si>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</si>
  <si>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</si>
  <si>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</si>
  <si>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</si>
  <si>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</si>
  <si>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</si>
  <si>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</si>
  <si>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</si>
  <si>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</si>
  <si>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</si>
  <si>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</si>
  <si>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</si>
  <si>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</si>
  <si>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</si>
  <si>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</si>
  <si>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</si>
  <si>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</si>
  <si>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</si>
  <si>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</si>
  <si>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</si>
  <si>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</si>
  <si>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</si>
  <si>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</si>
  <si>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</si>
  <si>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</si>
  <si>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</si>
  <si>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</si>
  <si>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</si>
  <si>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</si>
  <si>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</si>
  <si>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</si>
  <si>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</si>
  <si>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</si>
  <si>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</si>
  <si>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</si>
  <si>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</si>
  <si>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</si>
  <si>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</si>
  <si>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</si>
  <si>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</si>
  <si>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</si>
  <si>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</si>
  <si>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</si>
  <si>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</si>
  <si>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</si>
  <si>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</si>
  <si>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</si>
  <si>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</si>
  <si>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</si>
  <si>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</si>
  <si>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</si>
  <si>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</si>
  <si>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</si>
  <si>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</si>
  <si>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</si>
  <si>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</si>
  <si>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</si>
  <si>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</si>
  <si>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</si>
  <si>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</si>
  <si>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</si>
  <si>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</si>
  <si>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</si>
  <si>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</si>
  <si>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</si>
  <si>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</si>
  <si>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</si>
  <si>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</si>
  <si>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</si>
  <si>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</si>
  <si>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</si>
  <si>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</si>
  <si>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</si>
  <si>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</si>
  <si>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</si>
  <si>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</si>
  <si>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</si>
  <si>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</si>
  <si>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</si>
  <si>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</si>
  <si>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</si>
  <si>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</si>
  <si>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</si>
  <si>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</si>
  <si>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</si>
  <si>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</si>
  <si>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</si>
  <si>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</si>
  <si>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</si>
  <si>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</si>
  <si>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</si>
  <si>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</si>
  <si>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</si>
  <si>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</si>
  <si>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</si>
  <si>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</si>
  <si>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</si>
  <si>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</si>
  <si>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</si>
  <si>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</si>
  <si>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</si>
  <si>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</si>
  <si>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</si>
  <si>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</si>
  <si>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</si>
  <si>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</si>
  <si>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</si>
  <si>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</si>
  <si>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</si>
  <si>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</si>
  <si>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</si>
  <si>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</si>
  <si>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</si>
  <si>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</si>
  <si>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</si>
  <si>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</si>
  <si>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</si>
  <si>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</si>
  <si>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</si>
  <si>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</si>
  <si>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</si>
  <si>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</si>
  <si>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</si>
  <si>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</si>
  <si>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</si>
  <si>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</si>
  <si>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</si>
  <si>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</si>
  <si>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</si>
  <si>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</si>
  <si>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</si>
  <si>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</si>
  <si>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</si>
  <si>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</si>
  <si>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</si>
  <si>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</si>
  <si>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</si>
  <si>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</si>
  <si>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</si>
  <si>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</si>
  <si>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</si>
  <si>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</si>
  <si>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</si>
  <si>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</si>
  <si>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</si>
  <si>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</si>
  <si>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</si>
  <si>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</si>
  <si>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</si>
  <si>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</si>
  <si>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</si>
  <si>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</si>
  <si>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</si>
  <si>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</si>
  <si>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</si>
  <si>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</si>
  <si>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</si>
  <si>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</si>
  <si>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</si>
  <si>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</si>
  <si>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</si>
  <si>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</si>
  <si>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</si>
  <si>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</si>
  <si>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</si>
  <si>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</si>
  <si>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</si>
  <si>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</si>
  <si>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</si>
  <si>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</si>
  <si>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</si>
  <si>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</si>
  <si>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</si>
  <si>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</si>
  <si>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</si>
  <si>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</si>
  <si>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</si>
  <si>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</si>
  <si>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</si>
  <si>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</si>
  <si>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</si>
  <si>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</si>
  <si>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</si>
  <si>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</si>
  <si>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</si>
  <si>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</si>
  <si>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</si>
  <si>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</si>
  <si>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</si>
  <si>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</si>
  <si>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</si>
  <si>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</si>
  <si>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</si>
  <si>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</si>
  <si>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</si>
  <si>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</si>
  <si>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</si>
  <si>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</si>
  <si>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</si>
  <si>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</si>
  <si>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</si>
  <si>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</si>
  <si>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</si>
  <si>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</si>
  <si>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</si>
  <si>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</si>
  <si>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</si>
  <si>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</si>
  <si>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</si>
  <si>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</si>
  <si>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</si>
  <si>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</si>
  <si>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</si>
  <si>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</si>
  <si>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</si>
  <si>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</si>
  <si>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</si>
  <si>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</si>
  <si>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</si>
  <si>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</si>
  <si>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</si>
  <si>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</si>
  <si>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</si>
  <si>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</si>
  <si>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</si>
  <si>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</si>
  <si>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</si>
  <si>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</si>
  <si>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</si>
  <si>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</si>
  <si>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</si>
  <si>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</si>
  <si>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</si>
  <si>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</si>
  <si>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</si>
  <si>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</si>
  <si>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</si>
  <si>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</si>
  <si>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</si>
  <si>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</si>
  <si>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</si>
  <si>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</si>
  <si>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</si>
  <si>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</si>
  <si>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</si>
  <si>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</si>
  <si>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</si>
  <si>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</si>
  <si>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</si>
  <si>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</si>
  <si>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</si>
  <si>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</si>
  <si>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</si>
  <si>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</si>
  <si>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</si>
  <si>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</si>
  <si>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</si>
  <si>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</si>
  <si>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</si>
  <si>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</si>
  <si>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</si>
  <si>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</si>
  <si>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</si>
  <si>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</si>
  <si>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</si>
  <si>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</si>
  <si>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</si>
  <si>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</si>
  <si>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</si>
  <si>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</si>
  <si>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</si>
  <si>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</si>
  <si>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</si>
  <si>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</si>
  <si>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</si>
  <si>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</si>
  <si>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</si>
  <si>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</si>
  <si>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</si>
  <si>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</si>
  <si>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</si>
  <si>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</si>
  <si>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</si>
  <si>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</si>
  <si>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</si>
  <si>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</si>
  <si>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</si>
  <si>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</si>
  <si>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</si>
  <si>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</si>
  <si>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</si>
  <si>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</si>
  <si>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</si>
  <si>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</si>
  <si>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</si>
  <si>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</si>
  <si>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</si>
  <si>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</si>
  <si>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</si>
  <si>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</si>
  <si>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</si>
  <si>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</si>
  <si>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</si>
  <si>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</si>
  <si>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</si>
  <si>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</si>
  <si>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</si>
  <si>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</si>
  <si>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</si>
  <si>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</si>
  <si>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</si>
  <si>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</si>
  <si>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</si>
  <si>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</si>
  <si>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</si>
  <si>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</si>
  <si>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</si>
  <si>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</si>
  <si>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</si>
  <si>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Average Donation</t>
  </si>
  <si>
    <t>Row Labels</t>
  </si>
  <si>
    <t>Grand Total</t>
  </si>
  <si>
    <t>(All)</t>
  </si>
  <si>
    <t>Count of outcome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</si>
  <si>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</si>
  <si>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</si>
  <si>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</si>
  <si>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</si>
  <si>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</si>
  <si>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</si>
  <si>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</si>
  <si>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</si>
  <si>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</si>
  <si>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</si>
  <si>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</si>
  <si>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</si>
  <si>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</si>
  <si>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</si>
  <si>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</si>
  <si>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</si>
  <si>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</si>
  <si>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</si>
  <si>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</si>
  <si>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</si>
  <si>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</si>
  <si>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</si>
  <si>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</si>
  <si>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</si>
  <si>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</si>
  <si>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</si>
  <si>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</si>
  <si>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</si>
  <si>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</si>
  <si>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</si>
  <si>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</si>
  <si>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</si>
  <si>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</si>
  <si>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</si>
  <si>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</si>
  <si>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</si>
  <si>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</si>
  <si>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</si>
  <si>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</si>
  <si>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</si>
  <si>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</si>
  <si>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</si>
  <si>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</si>
  <si>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</si>
  <si>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</si>
  <si>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</si>
  <si>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</si>
  <si>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</si>
  <si>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</si>
  <si>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</si>
  <si>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</si>
  <si>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</si>
  <si>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</si>
  <si>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</si>
  <si>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</si>
  <si>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</si>
  <si>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 xml:space="preserve">Percentage Canceled </t>
  </si>
  <si>
    <t>Less Than 1000</t>
  </si>
  <si>
    <t>1000 - 4999</t>
  </si>
  <si>
    <t>5000 - 9999</t>
  </si>
  <si>
    <t>10000 - 14999</t>
  </si>
  <si>
    <t>15000 - 19999</t>
  </si>
  <si>
    <t>20000 - 24999</t>
  </si>
  <si>
    <t>25000 - 29999</t>
  </si>
  <si>
    <t>30000 - 34999</t>
  </si>
  <si>
    <t>35000 - 39999</t>
  </si>
  <si>
    <t>40000 - 44999</t>
  </si>
  <si>
    <t>45000 - 49999</t>
  </si>
  <si>
    <t>Greater Than Or Equal To 50000</t>
  </si>
  <si>
    <t>`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</si>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</sst>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170" fontId="16" fillId="0" borderId="0" xfId="0" applyNumberFormat="1" applyFont="1" applyAlignment="1">
      <alignment horizontal="center"/>
    </xf>
    <xf numFmtId="170" fontId="0" fillId="0" borderId="0" xfId="0" applyNumberFormat="1"/>
    <xf numFmtId="0" fontId="16" fillId="0" borderId="10" xfId="0" applyFont="1" applyBorder="1"/>
    <xf numFmtId="9" fontId="16" fillId="0" borderId="10" xfId="42" applyFont="1" applyBorder="1"/>
    <xf numFmtId="9" fontId="0" fillId="0" borderId="0" xfId="42" applyNumberFormat="1" applyFont="1"/>
    <xf numFmtId="0" fontId="0" fillId="33" borderId="0" xfId="0" applyFill="1"/>
    <xf numFmtId="0" fontId="18" fillId="0" borderId="0" xfId="0" applyFont="1" applyAlignment="1">
      <alignment horizontal="center"/>
    </xf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theme="4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E7A7A7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7A7A7"/>
      <color rgb="FF000000"/>
      <color rgb="FFFF7C80"/>
      <color rgb="FFCC99FF"/>
      <color rgb="FFFF7979"/>
      <color rgb="FFEF695F"/>
      <color rgb="FFFF6161"/>
      <color rgb="FF0F45B1"/>
      <color rgb="FF16A10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3-4F07-BBAC-6EE95FDCF041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3-4F07-BBAC-6EE95FDCF041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93-4F07-BBAC-6EE95FDCF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813711"/>
        <c:axId val="1266136047"/>
      </c:lineChart>
      <c:catAx>
        <c:axId val="132281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136047"/>
        <c:crosses val="autoZero"/>
        <c:auto val="1"/>
        <c:lblAlgn val="ctr"/>
        <c:lblOffset val="100"/>
        <c:noMultiLvlLbl val="0"/>
      </c:catAx>
      <c:valAx>
        <c:axId val="126613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1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[CrowdFundingBook_Complete.xlsx]Pivot Table - Main Category!PivotTable5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- Main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- Main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Main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B-460A-BB5E-F70BE62BEFBD}"/>
            </c:ext>
          </c:extLst>
        </c:ser>
        <c:ser>
          <c:idx val="1"/>
          <c:order val="1"/>
          <c:tx>
            <c:strRef>
              <c:f>'Pivot Table - Main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- Main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Main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B-460A-BB5E-F70BE62BEFBD}"/>
            </c:ext>
          </c:extLst>
        </c:ser>
        <c:ser>
          <c:idx val="2"/>
          <c:order val="2"/>
          <c:tx>
            <c:strRef>
              <c:f>'Pivot Table - Main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- Main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Main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3B-460A-BB5E-F70BE62BEFBD}"/>
            </c:ext>
          </c:extLst>
        </c:ser>
        <c:ser>
          <c:idx val="3"/>
          <c:order val="3"/>
          <c:tx>
            <c:strRef>
              <c:f>'Pivot Table - Main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- Main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Main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3B-460A-BB5E-F70BE62B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6687359"/>
        <c:axId val="339126239"/>
      </c:barChart>
      <c:catAx>
        <c:axId val="65668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26239"/>
        <c:crosses val="autoZero"/>
        <c:auto val="1"/>
        <c:lblAlgn val="ctr"/>
        <c:lblOffset val="100"/>
        <c:noMultiLvlLbl val="0"/>
      </c:catAx>
      <c:valAx>
        <c:axId val="33912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8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[CrowdFundingBook_Complete.xlsx]Pivot Table - Sub Category 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- Sub Category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- Sub Category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Sub Category 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7-403C-B60C-A1FB8810473A}"/>
            </c:ext>
          </c:extLst>
        </c:ser>
        <c:ser>
          <c:idx val="1"/>
          <c:order val="1"/>
          <c:tx>
            <c:strRef>
              <c:f>'Pivot Table - Sub Category 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- Sub Category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Sub Category 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7-403C-B60C-A1FB8810473A}"/>
            </c:ext>
          </c:extLst>
        </c:ser>
        <c:ser>
          <c:idx val="2"/>
          <c:order val="2"/>
          <c:tx>
            <c:strRef>
              <c:f>'Pivot Table - Sub Category 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- Sub Category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Sub Category 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7-403C-B60C-A1FB8810473A}"/>
            </c:ext>
          </c:extLst>
        </c:ser>
        <c:ser>
          <c:idx val="3"/>
          <c:order val="3"/>
          <c:tx>
            <c:strRef>
              <c:f>'Pivot Table - Sub Category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- Sub Category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Sub Category 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7-403C-B60C-A1FB88104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341775"/>
        <c:axId val="344010943"/>
      </c:barChart>
      <c:catAx>
        <c:axId val="67134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10943"/>
        <c:crosses val="autoZero"/>
        <c:auto val="1"/>
        <c:lblAlgn val="ctr"/>
        <c:lblOffset val="100"/>
        <c:noMultiLvlLbl val="0"/>
      </c:catAx>
      <c:valAx>
        <c:axId val="3440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4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[CrowdFundingBook_Complete.xlsx]Pivot Table - Dates!PivotTable19</c:name>
    <c:fmtId val="1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- Dates'!$B$4:$B$5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 -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- Dates'!$B$6:$B$18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F-43F7-8AE8-BFD0FAEC74C1}"/>
            </c:ext>
          </c:extLst>
        </c:ser>
        <c:ser>
          <c:idx val="1"/>
          <c:order val="1"/>
          <c:tx>
            <c:strRef>
              <c:f>'Pivot Table - Dates'!$C$4:$C$5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 -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- Dates'!$C$6:$C$18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F-43F7-8AE8-BFD0FAEC74C1}"/>
            </c:ext>
          </c:extLst>
        </c:ser>
        <c:ser>
          <c:idx val="2"/>
          <c:order val="2"/>
          <c:tx>
            <c:strRef>
              <c:f>'Pivot Table - Dates'!$D$4:$D$5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-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- Dates'!$D$6:$D$18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2F-43F7-8AE8-BFD0FAEC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118767"/>
        <c:axId val="344019583"/>
      </c:lineChart>
      <c:catAx>
        <c:axId val="66411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19583"/>
        <c:crosses val="autoZero"/>
        <c:auto val="1"/>
        <c:lblAlgn val="ctr"/>
        <c:lblOffset val="100"/>
        <c:noMultiLvlLbl val="0"/>
      </c:catAx>
      <c:valAx>
        <c:axId val="34401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1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1052511</xdr:colOff>
      <xdr:row>14</xdr:row>
      <xdr:rowOff>119062</xdr:rowOff>
    </xdr:from>
    <xdr:to>
      <xdr:col>7</xdr:col>
      <xdr:colOff>1590674</xdr:colOff>
      <xdr:row>42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4BA04-B9B4-AD3F-58CD-10A8A45B8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671511</xdr:colOff>
      <xdr:row>2</xdr:row>
      <xdr:rowOff>71437</xdr:rowOff>
    </xdr:from>
    <xdr:to>
      <xdr:col>17</xdr:col>
      <xdr:colOff>657224</xdr:colOff>
      <xdr:row>28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0EE38-53D2-4653-05B7-0F597FFCE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3</xdr:row>
      <xdr:rowOff>33337</xdr:rowOff>
    </xdr:from>
    <xdr:to>
      <xdr:col>20</xdr:col>
      <xdr:colOff>57150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95648-580E-0D31-34B1-DE5FBD592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1</xdr:row>
      <xdr:rowOff>4762</xdr:rowOff>
    </xdr:from>
    <xdr:to>
      <xdr:col>17</xdr:col>
      <xdr:colOff>409575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AFFA1-AC11-59F3-3CB5-9817541E4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y" refreshedDate="44993.936238541668" createdVersion="8" refreshedVersion="8" minRefreshableVersion="3" recordCount="1001" xr:uid="{04FB6A59-D442-446A-B48C-B42E950B09BE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7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7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160E90-5737-492F-B660-BC34917EE434}" name="PivotTable5" cacheId="1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20">
  <location ref="A4:F15" firstHeaderRow="1" firstDataRow="2" firstDataCol="1" rowPageCount="1" colPageCount="1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axis="axisPage" compact="0" outline="0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824EB-FA82-498E-B76D-D3718A57A8F5}" name="PivotTable6" cacheId="1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583BD1-9E68-4311-8E70-8B3C5A363A57}" name="PivotTable19" cacheId="1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B1" workbookViewId="0">
      <selection activeCell="H6" sqref="H6"/>
    </sheetView>
  </sheetViews>
  <sheetFormatPr defaultColWidth="11" defaultRowHeight="15.75" x14ac:dyDescent="0.25"/>
  <cols>
    <col min="1" max="1" width="6.5" customWidth="1"/>
    <col min="2" max="2" width="30.375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18.5" style="6" bestFit="1" customWidth="1"/>
    <col min="7" max="7" width="12.5" bestFit="1" customWidth="1"/>
    <col min="8" max="8" width="17.5" bestFit="1" customWidth="1"/>
    <col min="9" max="9" width="20.5" style="8" bestFit="1" customWidth="1"/>
    <col min="10" max="10" width="11.625" bestFit="1" customWidth="1"/>
    <col min="11" max="11" width="12.375" bestFit="1" customWidth="1"/>
    <col min="12" max="12" width="15.5" bestFit="1" customWidth="1"/>
    <col min="13" max="13" width="12.25" bestFit="1" customWidth="1"/>
    <col min="14" max="14" width="26.375" style="14" bestFit="1" customWidth="1"/>
    <col min="15" max="15" width="25" style="14" bestFit="1" customWidth="1"/>
    <col min="16" max="16" width="13.125" bestFit="1" customWidth="1"/>
    <col min="17" max="17" width="12.5" bestFit="1" customWidth="1"/>
    <col min="18" max="18" width="27.625" bestFit="1" customWidth="1"/>
    <col min="19" max="19" width="18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7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3" t="s">
        <v>2071</v>
      </c>
      <c r="O1" s="13" t="s">
        <v>2072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8">
        <v>0</v>
      </c>
      <c r="J2" t="s">
        <v>15</v>
      </c>
      <c r="K2" t="s">
        <v>16</v>
      </c>
      <c r="L2">
        <v>1448690400</v>
      </c>
      <c r="M2">
        <v>1450159200</v>
      </c>
      <c r="N2" s="14">
        <f>(((L2/60)/60)/24)+DATE(1970,1,1)</f>
        <v>42336.25</v>
      </c>
      <c r="O2" s="14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(E3/D3)*100</f>
        <v>1040</v>
      </c>
      <c r="G3" t="s">
        <v>20</v>
      </c>
      <c r="H3">
        <v>158</v>
      </c>
      <c r="I3" s="8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4">
        <f>(((L3/60)/60)/24)+DATE(1970,1,1)</f>
        <v>41870.208333333336</v>
      </c>
      <c r="O3" s="14">
        <f>(((M3/60)/60)/24)+DATE(1970,1,1)</f>
        <v>41872.208333333336</v>
      </c>
      <c r="P3" t="b">
        <v>0</v>
      </c>
      <c r="Q3" t="b">
        <v>1</v>
      </c>
      <c r="R3" t="s">
        <v>23</v>
      </c>
      <c r="S3" t="str">
        <f>LEFT(R3,FIND("/",R3)-1)</f>
        <v>music</v>
      </c>
      <c r="T3" t="str">
        <f>RIGHT(R3,LEN(R3)-FIND("/",R3))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>(E4/D4)*100</f>
        <v>131.4787822878229</v>
      </c>
      <c r="G4" t="s">
        <v>20</v>
      </c>
      <c r="H4">
        <v>1425</v>
      </c>
      <c r="I4" s="8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4">
        <f>(((L4/60)/60)/24)+DATE(1970,1,1)</f>
        <v>41595.25</v>
      </c>
      <c r="O4" s="14">
        <f>(((M4/60)/60)/24)+DATE(1970,1,1)</f>
        <v>41597.25</v>
      </c>
      <c r="P4" t="b">
        <v>0</v>
      </c>
      <c r="Q4" t="b">
        <v>0</v>
      </c>
      <c r="R4" t="s">
        <v>28</v>
      </c>
      <c r="S4" t="str">
        <f>LEFT(R4,FIND("/",R4)-1)</f>
        <v>technology</v>
      </c>
      <c r="T4" t="str">
        <f>RIGHT(R4,LEN(R4)-FIND("/",R4))</f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>(E5/D5)*100</f>
        <v>58.976190476190467</v>
      </c>
      <c r="G5" t="s">
        <v>14</v>
      </c>
      <c r="H5">
        <v>24</v>
      </c>
      <c r="I5" s="8">
        <f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4">
        <f>(((L5/60)/60)/24)+DATE(1970,1,1)</f>
        <v>43688.208333333328</v>
      </c>
      <c r="O5" s="14">
        <f>(((M5/60)/60)/24)+DATE(1970,1,1)</f>
        <v>43728.208333333328</v>
      </c>
      <c r="P5" t="b">
        <v>0</v>
      </c>
      <c r="Q5" t="b">
        <v>0</v>
      </c>
      <c r="R5" t="s">
        <v>23</v>
      </c>
      <c r="S5" t="str">
        <f>LEFT(R5,FIND("/",R5)-1)</f>
        <v>music</v>
      </c>
      <c r="T5" t="str">
        <f>RIGHT(R5,LEN(R5)-FIND("/",R5))</f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>(E6/D6)*100</f>
        <v>69.276315789473685</v>
      </c>
      <c r="G6" t="s">
        <v>14</v>
      </c>
      <c r="H6">
        <v>53</v>
      </c>
      <c r="I6" s="8">
        <f>E6/H6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4">
        <f>(((L6/60)/60)/24)+DATE(1970,1,1)</f>
        <v>43485.25</v>
      </c>
      <c r="O6" s="14">
        <f>(((M6/60)/60)/24)+DATE(1970,1,1)</f>
        <v>43489.25</v>
      </c>
      <c r="P6" t="b">
        <v>0</v>
      </c>
      <c r="Q6" t="b">
        <v>0</v>
      </c>
      <c r="R6" t="s">
        <v>33</v>
      </c>
      <c r="S6" t="str">
        <f>LEFT(R6,FIND("/",R6)-1)</f>
        <v>theater</v>
      </c>
      <c r="T6" t="str">
        <f>RIGHT(R6,LEN(R6)-FIND("/",R6))</f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>(E7/D7)*100</f>
        <v>173.61842105263159</v>
      </c>
      <c r="G7" t="s">
        <v>20</v>
      </c>
      <c r="H7">
        <v>174</v>
      </c>
      <c r="I7" s="8">
        <f>E7/H7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4">
        <f>(((L7/60)/60)/24)+DATE(1970,1,1)</f>
        <v>41149.208333333336</v>
      </c>
      <c r="O7" s="14">
        <f>(((M7/60)/60)/24)+DATE(1970,1,1)</f>
        <v>41160.208333333336</v>
      </c>
      <c r="P7" t="b">
        <v>0</v>
      </c>
      <c r="Q7" t="b">
        <v>0</v>
      </c>
      <c r="R7" t="s">
        <v>33</v>
      </c>
      <c r="S7" t="str">
        <f>LEFT(R7,FIND("/",R7)-1)</f>
        <v>theater</v>
      </c>
      <c r="T7" t="str">
        <f>RIGHT(R7,LEN(R7)-FIND("/",R7))</f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>(E8/D8)*100</f>
        <v>20.961538461538463</v>
      </c>
      <c r="G8" t="s">
        <v>14</v>
      </c>
      <c r="H8">
        <v>18</v>
      </c>
      <c r="I8" s="8">
        <f>E8/H8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4">
        <f>(((L8/60)/60)/24)+DATE(1970,1,1)</f>
        <v>42991.208333333328</v>
      </c>
      <c r="O8" s="14">
        <f>(((M8/60)/60)/24)+DATE(1970,1,1)</f>
        <v>42992.208333333328</v>
      </c>
      <c r="P8" t="b">
        <v>0</v>
      </c>
      <c r="Q8" t="b">
        <v>0</v>
      </c>
      <c r="R8" t="s">
        <v>42</v>
      </c>
      <c r="S8" t="str">
        <f>LEFT(R8,FIND("/",R8)-1)</f>
        <v>film &amp; video</v>
      </c>
      <c r="T8" t="str">
        <f>RIGHT(R8,LEN(R8)-FIND("/",R8))</f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>(E9/D9)*100</f>
        <v>327.57777777777778</v>
      </c>
      <c r="G9" t="s">
        <v>20</v>
      </c>
      <c r="H9">
        <v>227</v>
      </c>
      <c r="I9" s="8">
        <f>E9/H9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4">
        <f>(((L9/60)/60)/24)+DATE(1970,1,1)</f>
        <v>42229.208333333328</v>
      </c>
      <c r="O9" s="14">
        <f>(((M9/60)/60)/24)+DATE(1970,1,1)</f>
        <v>42231.208333333328</v>
      </c>
      <c r="P9" t="b">
        <v>0</v>
      </c>
      <c r="Q9" t="b">
        <v>0</v>
      </c>
      <c r="R9" t="s">
        <v>33</v>
      </c>
      <c r="S9" t="str">
        <f>LEFT(R9,FIND("/",R9)-1)</f>
        <v>theater</v>
      </c>
      <c r="T9" t="str">
        <f>RIGHT(R9,LEN(R9)-FIND("/",R9))</f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>(E10/D10)*100</f>
        <v>19.932788374205266</v>
      </c>
      <c r="G10" t="s">
        <v>47</v>
      </c>
      <c r="H10">
        <v>708</v>
      </c>
      <c r="I10" s="8">
        <f>E10/H10</f>
        <v>30.997175141242938</v>
      </c>
      <c r="J10" t="s">
        <v>2106</v>
      </c>
      <c r="K10" t="s">
        <v>37</v>
      </c>
      <c r="L10">
        <v>1281330000</v>
      </c>
      <c r="M10">
        <v>1281502800</v>
      </c>
      <c r="N10" s="14">
        <f>(((L10/60)/60)/24)+DATE(1970,1,1)</f>
        <v>40399.208333333336</v>
      </c>
      <c r="O10" s="14">
        <f>(((M10/60)/60)/24)+DATE(1970,1,1)</f>
        <v>40401.208333333336</v>
      </c>
      <c r="P10" t="b">
        <v>0</v>
      </c>
      <c r="Q10" t="b">
        <v>0</v>
      </c>
      <c r="R10" t="s">
        <v>33</v>
      </c>
      <c r="S10" t="str">
        <f>LEFT(R10,FIND("/",R10)-1)</f>
        <v>theater</v>
      </c>
      <c r="T10" t="str">
        <f>RIGHT(R10,LEN(R10)-FIND("/",R10))</f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>(E11/D11)*100</f>
        <v>51.741935483870968</v>
      </c>
      <c r="G11" t="s">
        <v>14</v>
      </c>
      <c r="H11">
        <v>44</v>
      </c>
      <c r="I11" s="8">
        <f>E11/H11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4">
        <f>(((L11/60)/60)/24)+DATE(1970,1,1)</f>
        <v>41536.208333333336</v>
      </c>
      <c r="O11" s="14">
        <f>(((M11/60)/60)/24)+DATE(1970,1,1)</f>
        <v>41585.25</v>
      </c>
      <c r="P11" t="b">
        <v>0</v>
      </c>
      <c r="Q11" t="b">
        <v>0</v>
      </c>
      <c r="R11" t="s">
        <v>50</v>
      </c>
      <c r="S11" t="str">
        <f>LEFT(R11,FIND("/",R11)-1)</f>
        <v>music</v>
      </c>
      <c r="T11" t="str">
        <f>RIGHT(R11,LEN(R11)-FIND("/",R11))</f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>(E12/D12)*100</f>
        <v>266.11538461538464</v>
      </c>
      <c r="G12" t="s">
        <v>20</v>
      </c>
      <c r="H12">
        <v>220</v>
      </c>
      <c r="I12" s="8">
        <f>E12/H12</f>
        <v>62.9</v>
      </c>
      <c r="J12" t="s">
        <v>21</v>
      </c>
      <c r="K12" t="s">
        <v>22</v>
      </c>
      <c r="L12">
        <v>1281762000</v>
      </c>
      <c r="M12">
        <v>1285909200</v>
      </c>
      <c r="N12" s="14">
        <f>(((L12/60)/60)/24)+DATE(1970,1,1)</f>
        <v>40404.208333333336</v>
      </c>
      <c r="O12" s="14">
        <f>(((M12/60)/60)/24)+DATE(1970,1,1)</f>
        <v>40452.208333333336</v>
      </c>
      <c r="P12" t="b">
        <v>0</v>
      </c>
      <c r="Q12" t="b">
        <v>0</v>
      </c>
      <c r="R12" t="s">
        <v>53</v>
      </c>
      <c r="S12" t="str">
        <f>LEFT(R12,FIND("/",R12)-1)</f>
        <v>film &amp; video</v>
      </c>
      <c r="T12" t="str">
        <f>RIGHT(R12,LEN(R12)-FIND("/",R12))</f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>(E13/D13)*100</f>
        <v>48.095238095238095</v>
      </c>
      <c r="G13" t="s">
        <v>14</v>
      </c>
      <c r="H13">
        <v>27</v>
      </c>
      <c r="I13" s="8">
        <f>E13/H13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4">
        <f>(((L13/60)/60)/24)+DATE(1970,1,1)</f>
        <v>40442.208333333336</v>
      </c>
      <c r="O13" s="14">
        <f>(((M13/60)/60)/24)+DATE(1970,1,1)</f>
        <v>40448.208333333336</v>
      </c>
      <c r="P13" t="b">
        <v>0</v>
      </c>
      <c r="Q13" t="b">
        <v>1</v>
      </c>
      <c r="R13" t="s">
        <v>33</v>
      </c>
      <c r="S13" t="str">
        <f>LEFT(R13,FIND("/",R13)-1)</f>
        <v>theater</v>
      </c>
      <c r="T13" t="str">
        <f>RIGHT(R13,LEN(R13)-FIND("/",R13))</f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>(E14/D14)*100</f>
        <v>89.349206349206341</v>
      </c>
      <c r="G14" t="s">
        <v>14</v>
      </c>
      <c r="H14">
        <v>55</v>
      </c>
      <c r="I14" s="8">
        <f>E14/H14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4">
        <f>(((L14/60)/60)/24)+DATE(1970,1,1)</f>
        <v>43760.208333333328</v>
      </c>
      <c r="O14" s="14">
        <f>(((M14/60)/60)/24)+DATE(1970,1,1)</f>
        <v>43768.208333333328</v>
      </c>
      <c r="P14" t="b">
        <v>0</v>
      </c>
      <c r="Q14" t="b">
        <v>0</v>
      </c>
      <c r="R14" t="s">
        <v>53</v>
      </c>
      <c r="S14" t="str">
        <f>LEFT(R14,FIND("/",R14)-1)</f>
        <v>film &amp; video</v>
      </c>
      <c r="T14" t="str">
        <f>RIGHT(R14,LEN(R14)-FIND("/",R14))</f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>(E15/D15)*100</f>
        <v>245.11904761904765</v>
      </c>
      <c r="G15" t="s">
        <v>20</v>
      </c>
      <c r="H15">
        <v>98</v>
      </c>
      <c r="I15" s="8">
        <f>E15/H15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4">
        <f>(((L15/60)/60)/24)+DATE(1970,1,1)</f>
        <v>42532.208333333328</v>
      </c>
      <c r="O15" s="14">
        <f>(((M15/60)/60)/24)+DATE(1970,1,1)</f>
        <v>42544.208333333328</v>
      </c>
      <c r="P15" t="b">
        <v>0</v>
      </c>
      <c r="Q15" t="b">
        <v>0</v>
      </c>
      <c r="R15" t="s">
        <v>60</v>
      </c>
      <c r="S15" t="str">
        <f>LEFT(R15,FIND("/",R15)-1)</f>
        <v>music</v>
      </c>
      <c r="T15" t="str">
        <f>RIGHT(R15,LEN(R15)-FIND("/",R15))</f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>(E16/D16)*100</f>
        <v>66.769503546099301</v>
      </c>
      <c r="G16" t="s">
        <v>14</v>
      </c>
      <c r="H16">
        <v>200</v>
      </c>
      <c r="I16" s="8">
        <f>E16/H16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4">
        <f>(((L16/60)/60)/24)+DATE(1970,1,1)</f>
        <v>40974.25</v>
      </c>
      <c r="O16" s="14">
        <f>(((M16/60)/60)/24)+DATE(1970,1,1)</f>
        <v>41001.208333333336</v>
      </c>
      <c r="P16" t="b">
        <v>0</v>
      </c>
      <c r="Q16" t="b">
        <v>0</v>
      </c>
      <c r="R16" t="s">
        <v>60</v>
      </c>
      <c r="S16" t="str">
        <f>LEFT(R16,FIND("/",R16)-1)</f>
        <v>music</v>
      </c>
      <c r="T16" t="str">
        <f>RIGHT(R16,LEN(R16)-FIND("/",R16))</f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>(E17/D17)*100</f>
        <v>47.307881773399011</v>
      </c>
      <c r="G17" t="s">
        <v>14</v>
      </c>
      <c r="H17">
        <v>452</v>
      </c>
      <c r="I17" s="8">
        <f>E17/H17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4">
        <f>(((L17/60)/60)/24)+DATE(1970,1,1)</f>
        <v>43809.25</v>
      </c>
      <c r="O17" s="14">
        <f>(((M17/60)/60)/24)+DATE(1970,1,1)</f>
        <v>43813.25</v>
      </c>
      <c r="P17" t="b">
        <v>0</v>
      </c>
      <c r="Q17" t="b">
        <v>0</v>
      </c>
      <c r="R17" t="s">
        <v>65</v>
      </c>
      <c r="S17" t="str">
        <f>LEFT(R17,FIND("/",R17)-1)</f>
        <v>technology</v>
      </c>
      <c r="T17" t="str">
        <f>RIGHT(R17,LEN(R17)-FIND("/",R17))</f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>(E18/D18)*100</f>
        <v>649.47058823529414</v>
      </c>
      <c r="G18" t="s">
        <v>20</v>
      </c>
      <c r="H18">
        <v>100</v>
      </c>
      <c r="I18" s="8">
        <f>E18/H18</f>
        <v>110.41</v>
      </c>
      <c r="J18" t="s">
        <v>21</v>
      </c>
      <c r="K18" t="s">
        <v>22</v>
      </c>
      <c r="L18">
        <v>1390370400</v>
      </c>
      <c r="M18">
        <v>1392271200</v>
      </c>
      <c r="N18" s="14">
        <f>(((L18/60)/60)/24)+DATE(1970,1,1)</f>
        <v>41661.25</v>
      </c>
      <c r="O18" s="14">
        <f>(((M18/60)/60)/24)+DATE(1970,1,1)</f>
        <v>41683.25</v>
      </c>
      <c r="P18" t="b">
        <v>0</v>
      </c>
      <c r="Q18" t="b">
        <v>0</v>
      </c>
      <c r="R18" t="s">
        <v>68</v>
      </c>
      <c r="S18" t="str">
        <f>LEFT(R18,FIND("/",R18)-1)</f>
        <v>publishing</v>
      </c>
      <c r="T18" t="str">
        <f>RIGHT(R18,LEN(R18)-FIND("/",R18))</f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>(E19/D19)*100</f>
        <v>159.39125295508273</v>
      </c>
      <c r="G19" t="s">
        <v>20</v>
      </c>
      <c r="H19">
        <v>1249</v>
      </c>
      <c r="I19" s="8">
        <f>E19/H19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4">
        <f>(((L19/60)/60)/24)+DATE(1970,1,1)</f>
        <v>40555.25</v>
      </c>
      <c r="O19" s="14">
        <f>(((M19/60)/60)/24)+DATE(1970,1,1)</f>
        <v>40556.25</v>
      </c>
      <c r="P19" t="b">
        <v>0</v>
      </c>
      <c r="Q19" t="b">
        <v>0</v>
      </c>
      <c r="R19" t="s">
        <v>71</v>
      </c>
      <c r="S19" t="str">
        <f>LEFT(R19,FIND("/",R19)-1)</f>
        <v>film &amp; video</v>
      </c>
      <c r="T19" t="str">
        <f>RIGHT(R19,LEN(R19)-FIND("/",R19))</f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>(E20/D20)*100</f>
        <v>66.912087912087912</v>
      </c>
      <c r="G20" t="s">
        <v>74</v>
      </c>
      <c r="H20">
        <v>135</v>
      </c>
      <c r="I20" s="8">
        <f>E20/H20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4">
        <f>(((L20/60)/60)/24)+DATE(1970,1,1)</f>
        <v>43351.208333333328</v>
      </c>
      <c r="O20" s="14">
        <f>(((M20/60)/60)/24)+DATE(1970,1,1)</f>
        <v>43359.208333333328</v>
      </c>
      <c r="P20" t="b">
        <v>0</v>
      </c>
      <c r="Q20" t="b">
        <v>0</v>
      </c>
      <c r="R20" t="s">
        <v>33</v>
      </c>
      <c r="S20" t="str">
        <f>LEFT(R20,FIND("/",R20)-1)</f>
        <v>theater</v>
      </c>
      <c r="T20" t="str">
        <f>RIGHT(R20,LEN(R20)-FIND("/",R20))</f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>(E21/D21)*100</f>
        <v>48.529600000000002</v>
      </c>
      <c r="G21" t="s">
        <v>14</v>
      </c>
      <c r="H21">
        <v>674</v>
      </c>
      <c r="I21" s="8">
        <f>E21/H21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4">
        <f>(((L21/60)/60)/24)+DATE(1970,1,1)</f>
        <v>43528.25</v>
      </c>
      <c r="O21" s="14">
        <f>(((M21/60)/60)/24)+DATE(1970,1,1)</f>
        <v>43549.208333333328</v>
      </c>
      <c r="P21" t="b">
        <v>0</v>
      </c>
      <c r="Q21" t="b">
        <v>1</v>
      </c>
      <c r="R21" t="s">
        <v>33</v>
      </c>
      <c r="S21" t="str">
        <f>LEFT(R21,FIND("/",R21)-1)</f>
        <v>theater</v>
      </c>
      <c r="T21" t="str">
        <f>RIGHT(R21,LEN(R21)-FIND("/",R21))</f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>(E22/D22)*100</f>
        <v>112.24279210925646</v>
      </c>
      <c r="G22" t="s">
        <v>20</v>
      </c>
      <c r="H22">
        <v>1396</v>
      </c>
      <c r="I22" s="8">
        <f>E22/H22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4">
        <f>(((L22/60)/60)/24)+DATE(1970,1,1)</f>
        <v>41848.208333333336</v>
      </c>
      <c r="O22" s="14">
        <f>(((M22/60)/60)/24)+DATE(1970,1,1)</f>
        <v>41848.208333333336</v>
      </c>
      <c r="P22" t="b">
        <v>0</v>
      </c>
      <c r="Q22" t="b">
        <v>0</v>
      </c>
      <c r="R22" t="s">
        <v>53</v>
      </c>
      <c r="S22" t="str">
        <f>LEFT(R22,FIND("/",R22)-1)</f>
        <v>film &amp; video</v>
      </c>
      <c r="T22" t="str">
        <f>RIGHT(R22,LEN(R22)-FIND("/",R22))</f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>(E23/D23)*100</f>
        <v>40.992553191489364</v>
      </c>
      <c r="G23" t="s">
        <v>14</v>
      </c>
      <c r="H23">
        <v>558</v>
      </c>
      <c r="I23" s="8">
        <f>E23/H23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4">
        <f>(((L23/60)/60)/24)+DATE(1970,1,1)</f>
        <v>40770.208333333336</v>
      </c>
      <c r="O23" s="14">
        <f>(((M23/60)/60)/24)+DATE(1970,1,1)</f>
        <v>40804.208333333336</v>
      </c>
      <c r="P23" t="b">
        <v>0</v>
      </c>
      <c r="Q23" t="b">
        <v>0</v>
      </c>
      <c r="R23" t="s">
        <v>33</v>
      </c>
      <c r="S23" t="str">
        <f>LEFT(R23,FIND("/",R23)-1)</f>
        <v>theater</v>
      </c>
      <c r="T23" t="str">
        <f>RIGHT(R23,LEN(R23)-FIND("/",R23))</f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>(E24/D24)*100</f>
        <v>128.07106598984771</v>
      </c>
      <c r="G24" t="s">
        <v>20</v>
      </c>
      <c r="H24">
        <v>890</v>
      </c>
      <c r="I24" s="8">
        <f>E24/H24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4">
        <f>(((L24/60)/60)/24)+DATE(1970,1,1)</f>
        <v>43193.208333333328</v>
      </c>
      <c r="O24" s="14">
        <f>(((M24/60)/60)/24)+DATE(1970,1,1)</f>
        <v>43208.208333333328</v>
      </c>
      <c r="P24" t="b">
        <v>0</v>
      </c>
      <c r="Q24" t="b">
        <v>0</v>
      </c>
      <c r="R24" t="s">
        <v>33</v>
      </c>
      <c r="S24" t="str">
        <f>LEFT(R24,FIND("/",R24)-1)</f>
        <v>theater</v>
      </c>
      <c r="T24" t="str">
        <f>RIGHT(R24,LEN(R24)-FIND("/",R24))</f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>(E25/D25)*100</f>
        <v>332.04444444444448</v>
      </c>
      <c r="G25" t="s">
        <v>20</v>
      </c>
      <c r="H25">
        <v>142</v>
      </c>
      <c r="I25" s="8">
        <f>E25/H25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4">
        <f>(((L25/60)/60)/24)+DATE(1970,1,1)</f>
        <v>43510.25</v>
      </c>
      <c r="O25" s="14">
        <f>(((M25/60)/60)/24)+DATE(1970,1,1)</f>
        <v>43563.208333333328</v>
      </c>
      <c r="P25" t="b">
        <v>0</v>
      </c>
      <c r="Q25" t="b">
        <v>0</v>
      </c>
      <c r="R25" t="s">
        <v>42</v>
      </c>
      <c r="S25" t="str">
        <f>LEFT(R25,FIND("/",R25)-1)</f>
        <v>film &amp; video</v>
      </c>
      <c r="T25" t="str">
        <f>RIGHT(R25,LEN(R25)-FIND("/",R25))</f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>(E26/D26)*100</f>
        <v>112.83225108225108</v>
      </c>
      <c r="G26" t="s">
        <v>20</v>
      </c>
      <c r="H26">
        <v>2673</v>
      </c>
      <c r="I26" s="8">
        <f>E26/H26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4">
        <f>(((L26/60)/60)/24)+DATE(1970,1,1)</f>
        <v>41811.208333333336</v>
      </c>
      <c r="O26" s="14">
        <f>(((M26/60)/60)/24)+DATE(1970,1,1)</f>
        <v>41813.208333333336</v>
      </c>
      <c r="P26" t="b">
        <v>0</v>
      </c>
      <c r="Q26" t="b">
        <v>0</v>
      </c>
      <c r="R26" t="s">
        <v>65</v>
      </c>
      <c r="S26" t="str">
        <f>LEFT(R26,FIND("/",R26)-1)</f>
        <v>technology</v>
      </c>
      <c r="T26" t="str">
        <f>RIGHT(R26,LEN(R26)-FIND("/",R26))</f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>(E27/D27)*100</f>
        <v>216.43636363636364</v>
      </c>
      <c r="G27" t="s">
        <v>20</v>
      </c>
      <c r="H27">
        <v>163</v>
      </c>
      <c r="I27" s="8">
        <f>E27/H27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4">
        <f>(((L27/60)/60)/24)+DATE(1970,1,1)</f>
        <v>40681.208333333336</v>
      </c>
      <c r="O27" s="14">
        <f>(((M27/60)/60)/24)+DATE(1970,1,1)</f>
        <v>40701.208333333336</v>
      </c>
      <c r="P27" t="b">
        <v>0</v>
      </c>
      <c r="Q27" t="b">
        <v>1</v>
      </c>
      <c r="R27" t="s">
        <v>89</v>
      </c>
      <c r="S27" t="str">
        <f>LEFT(R27,FIND("/",R27)-1)</f>
        <v>games</v>
      </c>
      <c r="T27" t="str">
        <f>RIGHT(R27,LEN(R27)-FIND("/",R27))</f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>(E28/D28)*100</f>
        <v>48.199069767441863</v>
      </c>
      <c r="G28" t="s">
        <v>74</v>
      </c>
      <c r="H28">
        <v>1480</v>
      </c>
      <c r="I28" s="8">
        <f>E28/H28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4">
        <f>(((L28/60)/60)/24)+DATE(1970,1,1)</f>
        <v>43312.208333333328</v>
      </c>
      <c r="O28" s="14">
        <f>(((M28/60)/60)/24)+DATE(1970,1,1)</f>
        <v>43339.208333333328</v>
      </c>
      <c r="P28" t="b">
        <v>0</v>
      </c>
      <c r="Q28" t="b">
        <v>0</v>
      </c>
      <c r="R28" t="s">
        <v>33</v>
      </c>
      <c r="S28" t="str">
        <f>LEFT(R28,FIND("/",R28)-1)</f>
        <v>theater</v>
      </c>
      <c r="T28" t="str">
        <f>RIGHT(R28,LEN(R28)-FIND("/",R28))</f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>(E29/D29)*100</f>
        <v>79.95</v>
      </c>
      <c r="G29" t="s">
        <v>14</v>
      </c>
      <c r="H29">
        <v>15</v>
      </c>
      <c r="I29" s="8">
        <f>E29/H29</f>
        <v>106.6</v>
      </c>
      <c r="J29" t="s">
        <v>21</v>
      </c>
      <c r="K29" t="s">
        <v>22</v>
      </c>
      <c r="L29">
        <v>1443848400</v>
      </c>
      <c r="M29">
        <v>1444539600</v>
      </c>
      <c r="N29" s="14">
        <f>(((L29/60)/60)/24)+DATE(1970,1,1)</f>
        <v>42280.208333333328</v>
      </c>
      <c r="O29" s="14">
        <f>(((M29/60)/60)/24)+DATE(1970,1,1)</f>
        <v>42288.208333333328</v>
      </c>
      <c r="P29" t="b">
        <v>0</v>
      </c>
      <c r="Q29" t="b">
        <v>0</v>
      </c>
      <c r="R29" t="s">
        <v>23</v>
      </c>
      <c r="S29" t="str">
        <f>LEFT(R29,FIND("/",R29)-1)</f>
        <v>music</v>
      </c>
      <c r="T29" t="str">
        <f>RIGHT(R29,LEN(R29)-FIND("/",R29))</f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>(E30/D30)*100</f>
        <v>105.22553516819573</v>
      </c>
      <c r="G30" t="s">
        <v>20</v>
      </c>
      <c r="H30">
        <v>2220</v>
      </c>
      <c r="I30" s="8">
        <f>E30/H30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4">
        <f>(((L30/60)/60)/24)+DATE(1970,1,1)</f>
        <v>40218.25</v>
      </c>
      <c r="O30" s="14">
        <f>(((M30/60)/60)/24)+DATE(1970,1,1)</f>
        <v>40241.25</v>
      </c>
      <c r="P30" t="b">
        <v>0</v>
      </c>
      <c r="Q30" t="b">
        <v>1</v>
      </c>
      <c r="R30" t="s">
        <v>33</v>
      </c>
      <c r="S30" t="str">
        <f>LEFT(R30,FIND("/",R30)-1)</f>
        <v>theater</v>
      </c>
      <c r="T30" t="str">
        <f>RIGHT(R30,LEN(R30)-FIND("/",R30))</f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>(E31/D31)*100</f>
        <v>328.89978213507629</v>
      </c>
      <c r="G31" t="s">
        <v>20</v>
      </c>
      <c r="H31">
        <v>1606</v>
      </c>
      <c r="I31" s="8">
        <f>E31/H31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4">
        <f>(((L31/60)/60)/24)+DATE(1970,1,1)</f>
        <v>43301.208333333328</v>
      </c>
      <c r="O31" s="14">
        <f>(((M31/60)/60)/24)+DATE(1970,1,1)</f>
        <v>43341.208333333328</v>
      </c>
      <c r="P31" t="b">
        <v>0</v>
      </c>
      <c r="Q31" t="b">
        <v>0</v>
      </c>
      <c r="R31" t="s">
        <v>100</v>
      </c>
      <c r="S31" t="str">
        <f>LEFT(R31,FIND("/",R31)-1)</f>
        <v>film &amp; video</v>
      </c>
      <c r="T31" t="str">
        <f>RIGHT(R31,LEN(R31)-FIND("/",R31))</f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>(E32/D32)*100</f>
        <v>160.61111111111111</v>
      </c>
      <c r="G32" t="s">
        <v>20</v>
      </c>
      <c r="H32">
        <v>129</v>
      </c>
      <c r="I32" s="8">
        <f>E32/H32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4">
        <f>(((L32/60)/60)/24)+DATE(1970,1,1)</f>
        <v>43609.208333333328</v>
      </c>
      <c r="O32" s="14">
        <f>(((M32/60)/60)/24)+DATE(1970,1,1)</f>
        <v>43614.208333333328</v>
      </c>
      <c r="P32" t="b">
        <v>0</v>
      </c>
      <c r="Q32" t="b">
        <v>0</v>
      </c>
      <c r="R32" t="s">
        <v>71</v>
      </c>
      <c r="S32" t="str">
        <f>LEFT(R32,FIND("/",R32)-1)</f>
        <v>film &amp; video</v>
      </c>
      <c r="T32" t="str">
        <f>RIGHT(R32,LEN(R32)-FIND("/",R32))</f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>(E33/D33)*100</f>
        <v>310</v>
      </c>
      <c r="G33" t="s">
        <v>20</v>
      </c>
      <c r="H33">
        <v>226</v>
      </c>
      <c r="I33" s="8">
        <f>E33/H33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4">
        <f>(((L33/60)/60)/24)+DATE(1970,1,1)</f>
        <v>42374.25</v>
      </c>
      <c r="O33" s="14">
        <f>(((M33/60)/60)/24)+DATE(1970,1,1)</f>
        <v>42402.25</v>
      </c>
      <c r="P33" t="b">
        <v>0</v>
      </c>
      <c r="Q33" t="b">
        <v>0</v>
      </c>
      <c r="R33" t="s">
        <v>89</v>
      </c>
      <c r="S33" t="str">
        <f>LEFT(R33,FIND("/",R33)-1)</f>
        <v>games</v>
      </c>
      <c r="T33" t="str">
        <f>RIGHT(R33,LEN(R33)-FIND("/",R33))</f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>(E34/D34)*100</f>
        <v>86.807920792079202</v>
      </c>
      <c r="G34" t="s">
        <v>14</v>
      </c>
      <c r="H34">
        <v>2307</v>
      </c>
      <c r="I34" s="8">
        <f>E34/H34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4">
        <f>(((L34/60)/60)/24)+DATE(1970,1,1)</f>
        <v>43110.25</v>
      </c>
      <c r="O34" s="14">
        <f>(((M34/60)/60)/24)+DATE(1970,1,1)</f>
        <v>43137.25</v>
      </c>
      <c r="P34" t="b">
        <v>0</v>
      </c>
      <c r="Q34" t="b">
        <v>0</v>
      </c>
      <c r="R34" t="s">
        <v>42</v>
      </c>
      <c r="S34" t="str">
        <f>LEFT(R34,FIND("/",R34)-1)</f>
        <v>film &amp; video</v>
      </c>
      <c r="T34" t="str">
        <f>RIGHT(R34,LEN(R34)-FIND("/",R34))</f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>(E35/D35)*100</f>
        <v>377.82071713147411</v>
      </c>
      <c r="G35" t="s">
        <v>20</v>
      </c>
      <c r="H35">
        <v>5419</v>
      </c>
      <c r="I35" s="8">
        <f>E35/H35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4">
        <f>(((L35/60)/60)/24)+DATE(1970,1,1)</f>
        <v>41917.208333333336</v>
      </c>
      <c r="O35" s="14">
        <f>(((M35/60)/60)/24)+DATE(1970,1,1)</f>
        <v>41954.25</v>
      </c>
      <c r="P35" t="b">
        <v>0</v>
      </c>
      <c r="Q35" t="b">
        <v>0</v>
      </c>
      <c r="R35" t="s">
        <v>33</v>
      </c>
      <c r="S35" t="str">
        <f>LEFT(R35,FIND("/",R35)-1)</f>
        <v>theater</v>
      </c>
      <c r="T35" t="str">
        <f>RIGHT(R35,LEN(R35)-FIND("/",R35))</f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>(E36/D36)*100</f>
        <v>150.80645161290323</v>
      </c>
      <c r="G36" t="s">
        <v>20</v>
      </c>
      <c r="H36">
        <v>165</v>
      </c>
      <c r="I36" s="8">
        <f>E36/H36</f>
        <v>85</v>
      </c>
      <c r="J36" t="s">
        <v>21</v>
      </c>
      <c r="K36" t="s">
        <v>22</v>
      </c>
      <c r="L36">
        <v>1490245200</v>
      </c>
      <c r="M36">
        <v>1490677200</v>
      </c>
      <c r="N36" s="14">
        <f>(((L36/60)/60)/24)+DATE(1970,1,1)</f>
        <v>42817.208333333328</v>
      </c>
      <c r="O36" s="14">
        <f>(((M36/60)/60)/24)+DATE(1970,1,1)</f>
        <v>42822.208333333328</v>
      </c>
      <c r="P36" t="b">
        <v>0</v>
      </c>
      <c r="Q36" t="b">
        <v>0</v>
      </c>
      <c r="R36" t="s">
        <v>42</v>
      </c>
      <c r="S36" t="str">
        <f>LEFT(R36,FIND("/",R36)-1)</f>
        <v>film &amp; video</v>
      </c>
      <c r="T36" t="str">
        <f>RIGHT(R36,LEN(R36)-FIND("/",R36))</f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>(E37/D37)*100</f>
        <v>150.30119521912351</v>
      </c>
      <c r="G37" t="s">
        <v>20</v>
      </c>
      <c r="H37">
        <v>1965</v>
      </c>
      <c r="I37" s="8">
        <f>E37/H37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4">
        <f>(((L37/60)/60)/24)+DATE(1970,1,1)</f>
        <v>43484.25</v>
      </c>
      <c r="O37" s="14">
        <f>(((M37/60)/60)/24)+DATE(1970,1,1)</f>
        <v>43526.25</v>
      </c>
      <c r="P37" t="b">
        <v>0</v>
      </c>
      <c r="Q37" t="b">
        <v>1</v>
      </c>
      <c r="R37" t="s">
        <v>53</v>
      </c>
      <c r="S37" t="str">
        <f>LEFT(R37,FIND("/",R37)-1)</f>
        <v>film &amp; video</v>
      </c>
      <c r="T37" t="str">
        <f>RIGHT(R37,LEN(R37)-FIND("/",R37))</f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>(E38/D38)*100</f>
        <v>157.28571428571431</v>
      </c>
      <c r="G38" t="s">
        <v>20</v>
      </c>
      <c r="H38">
        <v>16</v>
      </c>
      <c r="I38" s="8">
        <f>E38/H38</f>
        <v>68.8125</v>
      </c>
      <c r="J38" t="s">
        <v>21</v>
      </c>
      <c r="K38" t="s">
        <v>22</v>
      </c>
      <c r="L38">
        <v>1298700000</v>
      </c>
      <c r="M38">
        <v>1300856400</v>
      </c>
      <c r="N38" s="14">
        <f>(((L38/60)/60)/24)+DATE(1970,1,1)</f>
        <v>40600.25</v>
      </c>
      <c r="O38" s="14">
        <f>(((M38/60)/60)/24)+DATE(1970,1,1)</f>
        <v>40625.208333333336</v>
      </c>
      <c r="P38" t="b">
        <v>0</v>
      </c>
      <c r="Q38" t="b">
        <v>0</v>
      </c>
      <c r="R38" t="s">
        <v>33</v>
      </c>
      <c r="S38" t="str">
        <f>LEFT(R38,FIND("/",R38)-1)</f>
        <v>theater</v>
      </c>
      <c r="T38" t="str">
        <f>RIGHT(R38,LEN(R38)-FIND("/",R38))</f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>(E39/D39)*100</f>
        <v>139.98765432098764</v>
      </c>
      <c r="G39" t="s">
        <v>20</v>
      </c>
      <c r="H39">
        <v>107</v>
      </c>
      <c r="I39" s="8">
        <f>E39/H39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4">
        <f>(((L39/60)/60)/24)+DATE(1970,1,1)</f>
        <v>43744.208333333328</v>
      </c>
      <c r="O39" s="14">
        <f>(((M39/60)/60)/24)+DATE(1970,1,1)</f>
        <v>43777.25</v>
      </c>
      <c r="P39" t="b">
        <v>0</v>
      </c>
      <c r="Q39" t="b">
        <v>1</v>
      </c>
      <c r="R39" t="s">
        <v>119</v>
      </c>
      <c r="S39" t="str">
        <f>LEFT(R39,FIND("/",R39)-1)</f>
        <v>publishing</v>
      </c>
      <c r="T39" t="str">
        <f>RIGHT(R39,LEN(R39)-FIND("/",R39))</f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>(E40/D40)*100</f>
        <v>325.32258064516128</v>
      </c>
      <c r="G40" t="s">
        <v>20</v>
      </c>
      <c r="H40">
        <v>134</v>
      </c>
      <c r="I40" s="8">
        <f>E40/H40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4">
        <f>(((L40/60)/60)/24)+DATE(1970,1,1)</f>
        <v>40469.208333333336</v>
      </c>
      <c r="O40" s="14">
        <f>(((M40/60)/60)/24)+DATE(1970,1,1)</f>
        <v>40474.208333333336</v>
      </c>
      <c r="P40" t="b">
        <v>0</v>
      </c>
      <c r="Q40" t="b">
        <v>0</v>
      </c>
      <c r="R40" t="s">
        <v>122</v>
      </c>
      <c r="S40" t="str">
        <f>LEFT(R40,FIND("/",R40)-1)</f>
        <v>photography</v>
      </c>
      <c r="T40" t="str">
        <f>RIGHT(R40,LEN(R40)-FIND("/",R40))</f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>(E41/D41)*100</f>
        <v>50.777777777777779</v>
      </c>
      <c r="G41" t="s">
        <v>14</v>
      </c>
      <c r="H41">
        <v>88</v>
      </c>
      <c r="I41" s="8">
        <f>E41/H41</f>
        <v>57.125</v>
      </c>
      <c r="J41" t="s">
        <v>36</v>
      </c>
      <c r="K41" t="s">
        <v>37</v>
      </c>
      <c r="L41">
        <v>1361772000</v>
      </c>
      <c r="M41">
        <v>1362978000</v>
      </c>
      <c r="N41" s="14">
        <f>(((L41/60)/60)/24)+DATE(1970,1,1)</f>
        <v>41330.25</v>
      </c>
      <c r="O41" s="14">
        <f>(((M41/60)/60)/24)+DATE(1970,1,1)</f>
        <v>41344.208333333336</v>
      </c>
      <c r="P41" t="b">
        <v>0</v>
      </c>
      <c r="Q41" t="b">
        <v>0</v>
      </c>
      <c r="R41" t="s">
        <v>33</v>
      </c>
      <c r="S41" t="str">
        <f>LEFT(R41,FIND("/",R41)-1)</f>
        <v>theater</v>
      </c>
      <c r="T41" t="str">
        <f>RIGHT(R41,LEN(R41)-FIND("/",R41))</f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>(E42/D42)*100</f>
        <v>169.06818181818181</v>
      </c>
      <c r="G42" t="s">
        <v>20</v>
      </c>
      <c r="H42">
        <v>198</v>
      </c>
      <c r="I42" s="8">
        <f>E42/H42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4">
        <f>(((L42/60)/60)/24)+DATE(1970,1,1)</f>
        <v>40334.208333333336</v>
      </c>
      <c r="O42" s="14">
        <f>(((M42/60)/60)/24)+DATE(1970,1,1)</f>
        <v>40353.208333333336</v>
      </c>
      <c r="P42" t="b">
        <v>0</v>
      </c>
      <c r="Q42" t="b">
        <v>1</v>
      </c>
      <c r="R42" t="s">
        <v>65</v>
      </c>
      <c r="S42" t="str">
        <f>LEFT(R42,FIND("/",R42)-1)</f>
        <v>technology</v>
      </c>
      <c r="T42" t="str">
        <f>RIGHT(R42,LEN(R42)-FIND("/",R42))</f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>(E43/D43)*100</f>
        <v>212.92857142857144</v>
      </c>
      <c r="G43" t="s">
        <v>20</v>
      </c>
      <c r="H43">
        <v>111</v>
      </c>
      <c r="I43" s="8">
        <f>E43/H43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4">
        <f>(((L43/60)/60)/24)+DATE(1970,1,1)</f>
        <v>41156.208333333336</v>
      </c>
      <c r="O43" s="14">
        <f>(((M43/60)/60)/24)+DATE(1970,1,1)</f>
        <v>41182.208333333336</v>
      </c>
      <c r="P43" t="b">
        <v>0</v>
      </c>
      <c r="Q43" t="b">
        <v>1</v>
      </c>
      <c r="R43" t="s">
        <v>23</v>
      </c>
      <c r="S43" t="str">
        <f>LEFT(R43,FIND("/",R43)-1)</f>
        <v>music</v>
      </c>
      <c r="T43" t="str">
        <f>RIGHT(R43,LEN(R43)-FIND("/",R43))</f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>(E44/D44)*100</f>
        <v>443.94444444444446</v>
      </c>
      <c r="G44" t="s">
        <v>20</v>
      </c>
      <c r="H44">
        <v>222</v>
      </c>
      <c r="I44" s="8">
        <f>E44/H44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4">
        <f>(((L44/60)/60)/24)+DATE(1970,1,1)</f>
        <v>40728.208333333336</v>
      </c>
      <c r="O44" s="14">
        <f>(((M44/60)/60)/24)+DATE(1970,1,1)</f>
        <v>40737.208333333336</v>
      </c>
      <c r="P44" t="b">
        <v>0</v>
      </c>
      <c r="Q44" t="b">
        <v>0</v>
      </c>
      <c r="R44" t="s">
        <v>17</v>
      </c>
      <c r="S44" t="str">
        <f>LEFT(R44,FIND("/",R44)-1)</f>
        <v>food</v>
      </c>
      <c r="T44" t="str">
        <f>RIGHT(R44,LEN(R44)-FIND("/",R44))</f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>(E45/D45)*100</f>
        <v>185.9390243902439</v>
      </c>
      <c r="G45" t="s">
        <v>20</v>
      </c>
      <c r="H45">
        <v>6212</v>
      </c>
      <c r="I45" s="8">
        <f>E45/H45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4">
        <f>(((L45/60)/60)/24)+DATE(1970,1,1)</f>
        <v>41844.208333333336</v>
      </c>
      <c r="O45" s="14">
        <f>(((M45/60)/60)/24)+DATE(1970,1,1)</f>
        <v>41860.208333333336</v>
      </c>
      <c r="P45" t="b">
        <v>0</v>
      </c>
      <c r="Q45" t="b">
        <v>0</v>
      </c>
      <c r="R45" t="s">
        <v>133</v>
      </c>
      <c r="S45" t="str">
        <f>LEFT(R45,FIND("/",R45)-1)</f>
        <v>publishing</v>
      </c>
      <c r="T45" t="str">
        <f>RIGHT(R45,LEN(R45)-FIND("/",R45))</f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>(E46/D46)*100</f>
        <v>658.8125</v>
      </c>
      <c r="G46" t="s">
        <v>20</v>
      </c>
      <c r="H46">
        <v>98</v>
      </c>
      <c r="I46" s="8">
        <f>E46/H46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4">
        <f>(((L46/60)/60)/24)+DATE(1970,1,1)</f>
        <v>43541.208333333328</v>
      </c>
      <c r="O46" s="14">
        <f>(((M46/60)/60)/24)+DATE(1970,1,1)</f>
        <v>43542.208333333328</v>
      </c>
      <c r="P46" t="b">
        <v>0</v>
      </c>
      <c r="Q46" t="b">
        <v>0</v>
      </c>
      <c r="R46" t="s">
        <v>119</v>
      </c>
      <c r="S46" t="str">
        <f>LEFT(R46,FIND("/",R46)-1)</f>
        <v>publishing</v>
      </c>
      <c r="T46" t="str">
        <f>RIGHT(R46,LEN(R46)-FIND("/",R46))</f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>(E47/D47)*100</f>
        <v>47.684210526315788</v>
      </c>
      <c r="G47" t="s">
        <v>14</v>
      </c>
      <c r="H47">
        <v>48</v>
      </c>
      <c r="I47" s="8">
        <f>E47/H47</f>
        <v>94.375</v>
      </c>
      <c r="J47" t="s">
        <v>21</v>
      </c>
      <c r="K47" t="s">
        <v>22</v>
      </c>
      <c r="L47">
        <v>1478062800</v>
      </c>
      <c r="M47">
        <v>1479362400</v>
      </c>
      <c r="N47" s="14">
        <f>(((L47/60)/60)/24)+DATE(1970,1,1)</f>
        <v>42676.208333333328</v>
      </c>
      <c r="O47" s="14">
        <f>(((M47/60)/60)/24)+DATE(1970,1,1)</f>
        <v>42691.25</v>
      </c>
      <c r="P47" t="b">
        <v>0</v>
      </c>
      <c r="Q47" t="b">
        <v>1</v>
      </c>
      <c r="R47" t="s">
        <v>33</v>
      </c>
      <c r="S47" t="str">
        <f>LEFT(R47,FIND("/",R47)-1)</f>
        <v>theater</v>
      </c>
      <c r="T47" t="str">
        <f>RIGHT(R47,LEN(R47)-FIND("/",R47))</f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>(E48/D48)*100</f>
        <v>114.78378378378378</v>
      </c>
      <c r="G48" t="s">
        <v>20</v>
      </c>
      <c r="H48">
        <v>92</v>
      </c>
      <c r="I48" s="8">
        <f>E48/H48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4">
        <f>(((L48/60)/60)/24)+DATE(1970,1,1)</f>
        <v>40367.208333333336</v>
      </c>
      <c r="O48" s="14">
        <f>(((M48/60)/60)/24)+DATE(1970,1,1)</f>
        <v>40390.208333333336</v>
      </c>
      <c r="P48" t="b">
        <v>0</v>
      </c>
      <c r="Q48" t="b">
        <v>0</v>
      </c>
      <c r="R48" t="s">
        <v>23</v>
      </c>
      <c r="S48" t="str">
        <f>LEFT(R48,FIND("/",R48)-1)</f>
        <v>music</v>
      </c>
      <c r="T48" t="str">
        <f>RIGHT(R48,LEN(R48)-FIND("/",R48))</f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>(E49/D49)*100</f>
        <v>475.26666666666665</v>
      </c>
      <c r="G49" t="s">
        <v>20</v>
      </c>
      <c r="H49">
        <v>149</v>
      </c>
      <c r="I49" s="8">
        <f>E49/H49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4">
        <f>(((L49/60)/60)/24)+DATE(1970,1,1)</f>
        <v>41727.208333333336</v>
      </c>
      <c r="O49" s="14">
        <f>(((M49/60)/60)/24)+DATE(1970,1,1)</f>
        <v>41757.208333333336</v>
      </c>
      <c r="P49" t="b">
        <v>0</v>
      </c>
      <c r="Q49" t="b">
        <v>0</v>
      </c>
      <c r="R49" t="s">
        <v>33</v>
      </c>
      <c r="S49" t="str">
        <f>LEFT(R49,FIND("/",R49)-1)</f>
        <v>theater</v>
      </c>
      <c r="T49" t="str">
        <f>RIGHT(R49,LEN(R49)-FIND("/",R49))</f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>(E50/D50)*100</f>
        <v>386.97297297297297</v>
      </c>
      <c r="G50" t="s">
        <v>20</v>
      </c>
      <c r="H50">
        <v>2431</v>
      </c>
      <c r="I50" s="8">
        <f>E50/H50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4">
        <f>(((L50/60)/60)/24)+DATE(1970,1,1)</f>
        <v>42180.208333333328</v>
      </c>
      <c r="O50" s="14">
        <f>(((M50/60)/60)/24)+DATE(1970,1,1)</f>
        <v>42192.208333333328</v>
      </c>
      <c r="P50" t="b">
        <v>0</v>
      </c>
      <c r="Q50" t="b">
        <v>0</v>
      </c>
      <c r="R50" t="s">
        <v>33</v>
      </c>
      <c r="S50" t="str">
        <f>LEFT(R50,FIND("/",R50)-1)</f>
        <v>theater</v>
      </c>
      <c r="T50" t="str">
        <f>RIGHT(R50,LEN(R50)-FIND("/",R50))</f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>(E51/D51)*100</f>
        <v>189.625</v>
      </c>
      <c r="G51" t="s">
        <v>20</v>
      </c>
      <c r="H51">
        <v>303</v>
      </c>
      <c r="I51" s="8">
        <f>E51/H51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4">
        <f>(((L51/60)/60)/24)+DATE(1970,1,1)</f>
        <v>43758.208333333328</v>
      </c>
      <c r="O51" s="14">
        <f>(((M51/60)/60)/24)+DATE(1970,1,1)</f>
        <v>43803.25</v>
      </c>
      <c r="P51" t="b">
        <v>0</v>
      </c>
      <c r="Q51" t="b">
        <v>0</v>
      </c>
      <c r="R51" t="s">
        <v>23</v>
      </c>
      <c r="S51" t="str">
        <f>LEFT(R51,FIND("/",R51)-1)</f>
        <v>music</v>
      </c>
      <c r="T51" t="str">
        <f>RIGHT(R51,LEN(R51)-FIND("/",R51))</f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>(E52/D52)*100</f>
        <v>2</v>
      </c>
      <c r="G52" t="s">
        <v>14</v>
      </c>
      <c r="H52">
        <v>1</v>
      </c>
      <c r="I52" s="8">
        <f>E52/H52</f>
        <v>2</v>
      </c>
      <c r="J52" t="s">
        <v>107</v>
      </c>
      <c r="K52" t="s">
        <v>108</v>
      </c>
      <c r="L52">
        <v>1375333200</v>
      </c>
      <c r="M52">
        <v>1377752400</v>
      </c>
      <c r="N52" s="14">
        <f>(((L52/60)/60)/24)+DATE(1970,1,1)</f>
        <v>41487.208333333336</v>
      </c>
      <c r="O52" s="14">
        <f>(((M52/60)/60)/24)+DATE(1970,1,1)</f>
        <v>41515.208333333336</v>
      </c>
      <c r="P52" t="b">
        <v>0</v>
      </c>
      <c r="Q52" t="b">
        <v>0</v>
      </c>
      <c r="R52" t="s">
        <v>148</v>
      </c>
      <c r="S52" t="str">
        <f>LEFT(R52,FIND("/",R52)-1)</f>
        <v>music</v>
      </c>
      <c r="T52" t="str">
        <f>RIGHT(R52,LEN(R52)-FIND("/",R52))</f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>(E53/D53)*100</f>
        <v>91.867805186590772</v>
      </c>
      <c r="G53" t="s">
        <v>14</v>
      </c>
      <c r="H53">
        <v>1467</v>
      </c>
      <c r="I53" s="8">
        <f>E53/H53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4">
        <f>(((L53/60)/60)/24)+DATE(1970,1,1)</f>
        <v>40995.208333333336</v>
      </c>
      <c r="O53" s="14">
        <f>(((M53/60)/60)/24)+DATE(1970,1,1)</f>
        <v>41011.208333333336</v>
      </c>
      <c r="P53" t="b">
        <v>0</v>
      </c>
      <c r="Q53" t="b">
        <v>1</v>
      </c>
      <c r="R53" t="s">
        <v>65</v>
      </c>
      <c r="S53" t="str">
        <f>LEFT(R53,FIND("/",R53)-1)</f>
        <v>technology</v>
      </c>
      <c r="T53" t="str">
        <f>RIGHT(R53,LEN(R53)-FIND("/",R53))</f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>(E54/D54)*100</f>
        <v>34.152777777777779</v>
      </c>
      <c r="G54" t="s">
        <v>14</v>
      </c>
      <c r="H54">
        <v>75</v>
      </c>
      <c r="I54" s="8">
        <f>E54/H54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4">
        <f>(((L54/60)/60)/24)+DATE(1970,1,1)</f>
        <v>40436.208333333336</v>
      </c>
      <c r="O54" s="14">
        <f>(((M54/60)/60)/24)+DATE(1970,1,1)</f>
        <v>40440.208333333336</v>
      </c>
      <c r="P54" t="b">
        <v>0</v>
      </c>
      <c r="Q54" t="b">
        <v>0</v>
      </c>
      <c r="R54" t="s">
        <v>33</v>
      </c>
      <c r="S54" t="str">
        <f>LEFT(R54,FIND("/",R54)-1)</f>
        <v>theater</v>
      </c>
      <c r="T54" t="str">
        <f>RIGHT(R54,LEN(R54)-FIND("/",R54))</f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>(E55/D55)*100</f>
        <v>140.40909090909091</v>
      </c>
      <c r="G55" t="s">
        <v>20</v>
      </c>
      <c r="H55">
        <v>209</v>
      </c>
      <c r="I55" s="8">
        <f>E55/H55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4">
        <f>(((L55/60)/60)/24)+DATE(1970,1,1)</f>
        <v>41779.208333333336</v>
      </c>
      <c r="O55" s="14">
        <f>(((M55/60)/60)/24)+DATE(1970,1,1)</f>
        <v>41818.208333333336</v>
      </c>
      <c r="P55" t="b">
        <v>0</v>
      </c>
      <c r="Q55" t="b">
        <v>0</v>
      </c>
      <c r="R55" t="s">
        <v>53</v>
      </c>
      <c r="S55" t="str">
        <f>LEFT(R55,FIND("/",R55)-1)</f>
        <v>film &amp; video</v>
      </c>
      <c r="T55" t="str">
        <f>RIGHT(R55,LEN(R55)-FIND("/",R55))</f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>(E56/D56)*100</f>
        <v>89.86666666666666</v>
      </c>
      <c r="G56" t="s">
        <v>14</v>
      </c>
      <c r="H56">
        <v>120</v>
      </c>
      <c r="I56" s="8">
        <f>E56/H56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4">
        <f>(((L56/60)/60)/24)+DATE(1970,1,1)</f>
        <v>43170.25</v>
      </c>
      <c r="O56" s="14">
        <f>(((M56/60)/60)/24)+DATE(1970,1,1)</f>
        <v>43176.208333333328</v>
      </c>
      <c r="P56" t="b">
        <v>0</v>
      </c>
      <c r="Q56" t="b">
        <v>0</v>
      </c>
      <c r="R56" t="s">
        <v>65</v>
      </c>
      <c r="S56" t="str">
        <f>LEFT(R56,FIND("/",R56)-1)</f>
        <v>technology</v>
      </c>
      <c r="T56" t="str">
        <f>RIGHT(R56,LEN(R56)-FIND("/",R56))</f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>(E57/D57)*100</f>
        <v>177.96969696969697</v>
      </c>
      <c r="G57" t="s">
        <v>20</v>
      </c>
      <c r="H57">
        <v>131</v>
      </c>
      <c r="I57" s="8">
        <f>E57/H57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4">
        <f>(((L57/60)/60)/24)+DATE(1970,1,1)</f>
        <v>43311.208333333328</v>
      </c>
      <c r="O57" s="14">
        <f>(((M57/60)/60)/24)+DATE(1970,1,1)</f>
        <v>43316.208333333328</v>
      </c>
      <c r="P57" t="b">
        <v>0</v>
      </c>
      <c r="Q57" t="b">
        <v>0</v>
      </c>
      <c r="R57" t="s">
        <v>159</v>
      </c>
      <c r="S57" t="str">
        <f>LEFT(R57,FIND("/",R57)-1)</f>
        <v>music</v>
      </c>
      <c r="T57" t="str">
        <f>RIGHT(R57,LEN(R57)-FIND("/",R57))</f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>(E58/D58)*100</f>
        <v>143.66249999999999</v>
      </c>
      <c r="G58" t="s">
        <v>20</v>
      </c>
      <c r="H58">
        <v>164</v>
      </c>
      <c r="I58" s="8">
        <f>E58/H58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4">
        <f>(((L58/60)/60)/24)+DATE(1970,1,1)</f>
        <v>42014.25</v>
      </c>
      <c r="O58" s="14">
        <f>(((M58/60)/60)/24)+DATE(1970,1,1)</f>
        <v>42021.25</v>
      </c>
      <c r="P58" t="b">
        <v>0</v>
      </c>
      <c r="Q58" t="b">
        <v>0</v>
      </c>
      <c r="R58" t="s">
        <v>65</v>
      </c>
      <c r="S58" t="str">
        <f>LEFT(R58,FIND("/",R58)-1)</f>
        <v>technology</v>
      </c>
      <c r="T58" t="str">
        <f>RIGHT(R58,LEN(R58)-FIND("/",R58))</f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>(E59/D59)*100</f>
        <v>215.27586206896552</v>
      </c>
      <c r="G59" t="s">
        <v>20</v>
      </c>
      <c r="H59">
        <v>201</v>
      </c>
      <c r="I59" s="8">
        <f>E59/H59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4">
        <f>(((L59/60)/60)/24)+DATE(1970,1,1)</f>
        <v>42979.208333333328</v>
      </c>
      <c r="O59" s="14">
        <f>(((M59/60)/60)/24)+DATE(1970,1,1)</f>
        <v>42991.208333333328</v>
      </c>
      <c r="P59" t="b">
        <v>0</v>
      </c>
      <c r="Q59" t="b">
        <v>0</v>
      </c>
      <c r="R59" t="s">
        <v>89</v>
      </c>
      <c r="S59" t="str">
        <f>LEFT(R59,FIND("/",R59)-1)</f>
        <v>games</v>
      </c>
      <c r="T59" t="str">
        <f>RIGHT(R59,LEN(R59)-FIND("/",R59))</f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>(E60/D60)*100</f>
        <v>227.11111111111114</v>
      </c>
      <c r="G60" t="s">
        <v>20</v>
      </c>
      <c r="H60">
        <v>211</v>
      </c>
      <c r="I60" s="8">
        <f>E60/H60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4">
        <f>(((L60/60)/60)/24)+DATE(1970,1,1)</f>
        <v>42268.208333333328</v>
      </c>
      <c r="O60" s="14">
        <f>(((M60/60)/60)/24)+DATE(1970,1,1)</f>
        <v>42281.208333333328</v>
      </c>
      <c r="P60" t="b">
        <v>0</v>
      </c>
      <c r="Q60" t="b">
        <v>0</v>
      </c>
      <c r="R60" t="s">
        <v>33</v>
      </c>
      <c r="S60" t="str">
        <f>LEFT(R60,FIND("/",R60)-1)</f>
        <v>theater</v>
      </c>
      <c r="T60" t="str">
        <f>RIGHT(R60,LEN(R60)-FIND("/",R60))</f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>(E61/D61)*100</f>
        <v>275.07142857142861</v>
      </c>
      <c r="G61" t="s">
        <v>20</v>
      </c>
      <c r="H61">
        <v>128</v>
      </c>
      <c r="I61" s="8">
        <f>E61/H61</f>
        <v>30.0859375</v>
      </c>
      <c r="J61" t="s">
        <v>21</v>
      </c>
      <c r="K61" t="s">
        <v>22</v>
      </c>
      <c r="L61">
        <v>1497243600</v>
      </c>
      <c r="M61">
        <v>1498539600</v>
      </c>
      <c r="N61" s="14">
        <f>(((L61/60)/60)/24)+DATE(1970,1,1)</f>
        <v>42898.208333333328</v>
      </c>
      <c r="O61" s="14">
        <f>(((M61/60)/60)/24)+DATE(1970,1,1)</f>
        <v>42913.208333333328</v>
      </c>
      <c r="P61" t="b">
        <v>0</v>
      </c>
      <c r="Q61" t="b">
        <v>1</v>
      </c>
      <c r="R61" t="s">
        <v>33</v>
      </c>
      <c r="S61" t="str">
        <f>LEFT(R61,FIND("/",R61)-1)</f>
        <v>theater</v>
      </c>
      <c r="T61" t="str">
        <f>RIGHT(R61,LEN(R61)-FIND("/",R61))</f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>(E62/D62)*100</f>
        <v>144.37048832271762</v>
      </c>
      <c r="G62" t="s">
        <v>20</v>
      </c>
      <c r="H62">
        <v>1600</v>
      </c>
      <c r="I62" s="8">
        <f>E62/H62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4">
        <f>(((L62/60)/60)/24)+DATE(1970,1,1)</f>
        <v>41107.208333333336</v>
      </c>
      <c r="O62" s="14">
        <f>(((M62/60)/60)/24)+DATE(1970,1,1)</f>
        <v>41110.208333333336</v>
      </c>
      <c r="P62" t="b">
        <v>0</v>
      </c>
      <c r="Q62" t="b">
        <v>0</v>
      </c>
      <c r="R62" t="s">
        <v>33</v>
      </c>
      <c r="S62" t="str">
        <f>LEFT(R62,FIND("/",R62)-1)</f>
        <v>theater</v>
      </c>
      <c r="T62" t="str">
        <f>RIGHT(R62,LEN(R62)-FIND("/",R62))</f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>(E63/D63)*100</f>
        <v>92.74598393574297</v>
      </c>
      <c r="G63" t="s">
        <v>14</v>
      </c>
      <c r="H63">
        <v>2253</v>
      </c>
      <c r="I63" s="8">
        <f>E63/H63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4">
        <f>(((L63/60)/60)/24)+DATE(1970,1,1)</f>
        <v>40595.25</v>
      </c>
      <c r="O63" s="14">
        <f>(((M63/60)/60)/24)+DATE(1970,1,1)</f>
        <v>40635.208333333336</v>
      </c>
      <c r="P63" t="b">
        <v>0</v>
      </c>
      <c r="Q63" t="b">
        <v>0</v>
      </c>
      <c r="R63" t="s">
        <v>33</v>
      </c>
      <c r="S63" t="str">
        <f>LEFT(R63,FIND("/",R63)-1)</f>
        <v>theater</v>
      </c>
      <c r="T63" t="str">
        <f>RIGHT(R63,LEN(R63)-FIND("/",R63))</f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>(E64/D64)*100</f>
        <v>722.6</v>
      </c>
      <c r="G64" t="s">
        <v>20</v>
      </c>
      <c r="H64">
        <v>249</v>
      </c>
      <c r="I64" s="8">
        <f>E64/H64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4">
        <f>(((L64/60)/60)/24)+DATE(1970,1,1)</f>
        <v>42160.208333333328</v>
      </c>
      <c r="O64" s="14">
        <f>(((M64/60)/60)/24)+DATE(1970,1,1)</f>
        <v>42161.208333333328</v>
      </c>
      <c r="P64" t="b">
        <v>0</v>
      </c>
      <c r="Q64" t="b">
        <v>0</v>
      </c>
      <c r="R64" t="s">
        <v>28</v>
      </c>
      <c r="S64" t="str">
        <f>LEFT(R64,FIND("/",R64)-1)</f>
        <v>technology</v>
      </c>
      <c r="T64" t="str">
        <f>RIGHT(R64,LEN(R64)-FIND("/",R64))</f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>(E65/D65)*100</f>
        <v>11.851063829787234</v>
      </c>
      <c r="G65" t="s">
        <v>14</v>
      </c>
      <c r="H65">
        <v>5</v>
      </c>
      <c r="I65" s="8">
        <f>E65/H65</f>
        <v>111.4</v>
      </c>
      <c r="J65" t="s">
        <v>21</v>
      </c>
      <c r="K65" t="s">
        <v>22</v>
      </c>
      <c r="L65">
        <v>1493355600</v>
      </c>
      <c r="M65">
        <v>1493874000</v>
      </c>
      <c r="N65" s="14">
        <f>(((L65/60)/60)/24)+DATE(1970,1,1)</f>
        <v>42853.208333333328</v>
      </c>
      <c r="O65" s="14">
        <f>(((M65/60)/60)/24)+DATE(1970,1,1)</f>
        <v>42859.208333333328</v>
      </c>
      <c r="P65" t="b">
        <v>0</v>
      </c>
      <c r="Q65" t="b">
        <v>0</v>
      </c>
      <c r="R65" t="s">
        <v>33</v>
      </c>
      <c r="S65" t="str">
        <f>LEFT(R65,FIND("/",R65)-1)</f>
        <v>theater</v>
      </c>
      <c r="T65" t="str">
        <f>RIGHT(R65,LEN(R65)-FIND("/",R65))</f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>(E66/D66)*100</f>
        <v>97.642857142857139</v>
      </c>
      <c r="G66" t="s">
        <v>14</v>
      </c>
      <c r="H66">
        <v>38</v>
      </c>
      <c r="I66" s="8">
        <f>E66/H66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4">
        <f>(((L66/60)/60)/24)+DATE(1970,1,1)</f>
        <v>43283.208333333328</v>
      </c>
      <c r="O66" s="14">
        <f>(((M66/60)/60)/24)+DATE(1970,1,1)</f>
        <v>43298.208333333328</v>
      </c>
      <c r="P66" t="b">
        <v>0</v>
      </c>
      <c r="Q66" t="b">
        <v>1</v>
      </c>
      <c r="R66" t="s">
        <v>28</v>
      </c>
      <c r="S66" t="str">
        <f>LEFT(R66,FIND("/",R66)-1)</f>
        <v>technology</v>
      </c>
      <c r="T66" t="str">
        <f>RIGHT(R66,LEN(R66)-FIND("/",R66))</f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>(E67/D67)*100</f>
        <v>236.14754098360655</v>
      </c>
      <c r="G67" t="s">
        <v>20</v>
      </c>
      <c r="H67">
        <v>236</v>
      </c>
      <c r="I67" s="8">
        <f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4">
        <f>(((L67/60)/60)/24)+DATE(1970,1,1)</f>
        <v>40570.25</v>
      </c>
      <c r="O67" s="14">
        <f>(((M67/60)/60)/24)+DATE(1970,1,1)</f>
        <v>40577.25</v>
      </c>
      <c r="P67" t="b">
        <v>0</v>
      </c>
      <c r="Q67" t="b">
        <v>0</v>
      </c>
      <c r="R67" t="s">
        <v>33</v>
      </c>
      <c r="S67" t="str">
        <f>LEFT(R67,FIND("/",R67)-1)</f>
        <v>theater</v>
      </c>
      <c r="T67" t="str">
        <f>RIGHT(R67,LEN(R67)-FIND("/",R67))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>(E68/D68)*100</f>
        <v>45.068965517241381</v>
      </c>
      <c r="G68" t="s">
        <v>14</v>
      </c>
      <c r="H68">
        <v>12</v>
      </c>
      <c r="I68" s="8">
        <f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4">
        <f>(((L68/60)/60)/24)+DATE(1970,1,1)</f>
        <v>42102.208333333328</v>
      </c>
      <c r="O68" s="14">
        <f>(((M68/60)/60)/24)+DATE(1970,1,1)</f>
        <v>42107.208333333328</v>
      </c>
      <c r="P68" t="b">
        <v>0</v>
      </c>
      <c r="Q68" t="b">
        <v>1</v>
      </c>
      <c r="R68" t="s">
        <v>33</v>
      </c>
      <c r="S68" t="str">
        <f>LEFT(R68,FIND("/",R68)-1)</f>
        <v>theater</v>
      </c>
      <c r="T68" t="str">
        <f>RIGHT(R68,LEN(R68)-FIND("/",R68))</f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>(E69/D69)*100</f>
        <v>162.38567493112947</v>
      </c>
      <c r="G69" t="s">
        <v>20</v>
      </c>
      <c r="H69">
        <v>4065</v>
      </c>
      <c r="I69" s="8">
        <f>E69/H69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4">
        <f>(((L69/60)/60)/24)+DATE(1970,1,1)</f>
        <v>40203.25</v>
      </c>
      <c r="O69" s="14">
        <f>(((M69/60)/60)/24)+DATE(1970,1,1)</f>
        <v>40208.25</v>
      </c>
      <c r="P69" t="b">
        <v>0</v>
      </c>
      <c r="Q69" t="b">
        <v>1</v>
      </c>
      <c r="R69" t="s">
        <v>65</v>
      </c>
      <c r="S69" t="str">
        <f>LEFT(R69,FIND("/",R69)-1)</f>
        <v>technology</v>
      </c>
      <c r="T69" t="str">
        <f>RIGHT(R69,LEN(R69)-FIND("/",R69))</f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>(E70/D70)*100</f>
        <v>254.52631578947367</v>
      </c>
      <c r="G70" t="s">
        <v>20</v>
      </c>
      <c r="H70">
        <v>246</v>
      </c>
      <c r="I70" s="8">
        <f>E70/H70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4">
        <f>(((L70/60)/60)/24)+DATE(1970,1,1)</f>
        <v>42943.208333333328</v>
      </c>
      <c r="O70" s="14">
        <f>(((M70/60)/60)/24)+DATE(1970,1,1)</f>
        <v>42990.208333333328</v>
      </c>
      <c r="P70" t="b">
        <v>0</v>
      </c>
      <c r="Q70" t="b">
        <v>1</v>
      </c>
      <c r="R70" t="s">
        <v>33</v>
      </c>
      <c r="S70" t="str">
        <f>LEFT(R70,FIND("/",R70)-1)</f>
        <v>theater</v>
      </c>
      <c r="T70" t="str">
        <f>RIGHT(R70,LEN(R70)-FIND("/",R70))</f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>(E71/D71)*100</f>
        <v>24.063291139240505</v>
      </c>
      <c r="G71" t="s">
        <v>74</v>
      </c>
      <c r="H71">
        <v>17</v>
      </c>
      <c r="I71" s="8">
        <f>E71/H71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4">
        <f>(((L71/60)/60)/24)+DATE(1970,1,1)</f>
        <v>40531.25</v>
      </c>
      <c r="O71" s="14">
        <f>(((M71/60)/60)/24)+DATE(1970,1,1)</f>
        <v>40565.25</v>
      </c>
      <c r="P71" t="b">
        <v>0</v>
      </c>
      <c r="Q71" t="b">
        <v>0</v>
      </c>
      <c r="R71" t="s">
        <v>33</v>
      </c>
      <c r="S71" t="str">
        <f>LEFT(R71,FIND("/",R71)-1)</f>
        <v>theater</v>
      </c>
      <c r="T71" t="str">
        <f>RIGHT(R71,LEN(R71)-FIND("/",R71))</f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>(E72/D72)*100</f>
        <v>123.74140625000001</v>
      </c>
      <c r="G72" t="s">
        <v>20</v>
      </c>
      <c r="H72">
        <v>2475</v>
      </c>
      <c r="I72" s="8">
        <f>E72/H72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4">
        <f>(((L72/60)/60)/24)+DATE(1970,1,1)</f>
        <v>40484.208333333336</v>
      </c>
      <c r="O72" s="14">
        <f>(((M72/60)/60)/24)+DATE(1970,1,1)</f>
        <v>40533.25</v>
      </c>
      <c r="P72" t="b">
        <v>0</v>
      </c>
      <c r="Q72" t="b">
        <v>1</v>
      </c>
      <c r="R72" t="s">
        <v>33</v>
      </c>
      <c r="S72" t="str">
        <f>LEFT(R72,FIND("/",R72)-1)</f>
        <v>theater</v>
      </c>
      <c r="T72" t="str">
        <f>RIGHT(R72,LEN(R72)-FIND("/",R72))</f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>(E73/D73)*100</f>
        <v>108.06666666666666</v>
      </c>
      <c r="G73" t="s">
        <v>20</v>
      </c>
      <c r="H73">
        <v>76</v>
      </c>
      <c r="I73" s="8">
        <f>E73/H73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4">
        <f>(((L73/60)/60)/24)+DATE(1970,1,1)</f>
        <v>43799.25</v>
      </c>
      <c r="O73" s="14">
        <f>(((M73/60)/60)/24)+DATE(1970,1,1)</f>
        <v>43803.25</v>
      </c>
      <c r="P73" t="b">
        <v>0</v>
      </c>
      <c r="Q73" t="b">
        <v>0</v>
      </c>
      <c r="R73" t="s">
        <v>33</v>
      </c>
      <c r="S73" t="str">
        <f>LEFT(R73,FIND("/",R73)-1)</f>
        <v>theater</v>
      </c>
      <c r="T73" t="str">
        <f>RIGHT(R73,LEN(R73)-FIND("/",R73))</f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>(E74/D74)*100</f>
        <v>670.33333333333326</v>
      </c>
      <c r="G74" t="s">
        <v>20</v>
      </c>
      <c r="H74">
        <v>54</v>
      </c>
      <c r="I74" s="8">
        <f>E74/H74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4">
        <f>(((L74/60)/60)/24)+DATE(1970,1,1)</f>
        <v>42186.208333333328</v>
      </c>
      <c r="O74" s="14">
        <f>(((M74/60)/60)/24)+DATE(1970,1,1)</f>
        <v>42222.208333333328</v>
      </c>
      <c r="P74" t="b">
        <v>0</v>
      </c>
      <c r="Q74" t="b">
        <v>0</v>
      </c>
      <c r="R74" t="s">
        <v>71</v>
      </c>
      <c r="S74" t="str">
        <f>LEFT(R74,FIND("/",R74)-1)</f>
        <v>film &amp; video</v>
      </c>
      <c r="T74" t="str">
        <f>RIGHT(R74,LEN(R74)-FIND("/",R74))</f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>(E75/D75)*100</f>
        <v>660.92857142857144</v>
      </c>
      <c r="G75" t="s">
        <v>20</v>
      </c>
      <c r="H75">
        <v>88</v>
      </c>
      <c r="I75" s="8">
        <f>E75/H75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4">
        <f>(((L75/60)/60)/24)+DATE(1970,1,1)</f>
        <v>42701.25</v>
      </c>
      <c r="O75" s="14">
        <f>(((M75/60)/60)/24)+DATE(1970,1,1)</f>
        <v>42704.25</v>
      </c>
      <c r="P75" t="b">
        <v>0</v>
      </c>
      <c r="Q75" t="b">
        <v>0</v>
      </c>
      <c r="R75" t="s">
        <v>159</v>
      </c>
      <c r="S75" t="str">
        <f>LEFT(R75,FIND("/",R75)-1)</f>
        <v>music</v>
      </c>
      <c r="T75" t="str">
        <f>RIGHT(R75,LEN(R75)-FIND("/",R75))</f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>(E76/D76)*100</f>
        <v>122.46153846153847</v>
      </c>
      <c r="G76" t="s">
        <v>20</v>
      </c>
      <c r="H76">
        <v>85</v>
      </c>
      <c r="I76" s="8">
        <f>E76/H76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4">
        <f>(((L76/60)/60)/24)+DATE(1970,1,1)</f>
        <v>42456.208333333328</v>
      </c>
      <c r="O76" s="14">
        <f>(((M76/60)/60)/24)+DATE(1970,1,1)</f>
        <v>42457.208333333328</v>
      </c>
      <c r="P76" t="b">
        <v>0</v>
      </c>
      <c r="Q76" t="b">
        <v>0</v>
      </c>
      <c r="R76" t="s">
        <v>148</v>
      </c>
      <c r="S76" t="str">
        <f>LEFT(R76,FIND("/",R76)-1)</f>
        <v>music</v>
      </c>
      <c r="T76" t="str">
        <f>RIGHT(R76,LEN(R76)-FIND("/",R76))</f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>(E77/D77)*100</f>
        <v>150.57731958762886</v>
      </c>
      <c r="G77" t="s">
        <v>20</v>
      </c>
      <c r="H77">
        <v>170</v>
      </c>
      <c r="I77" s="8">
        <f>E77/H77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4">
        <f>(((L77/60)/60)/24)+DATE(1970,1,1)</f>
        <v>43296.208333333328</v>
      </c>
      <c r="O77" s="14">
        <f>(((M77/60)/60)/24)+DATE(1970,1,1)</f>
        <v>43304.208333333328</v>
      </c>
      <c r="P77" t="b">
        <v>0</v>
      </c>
      <c r="Q77" t="b">
        <v>0</v>
      </c>
      <c r="R77" t="s">
        <v>122</v>
      </c>
      <c r="S77" t="str">
        <f>LEFT(R77,FIND("/",R77)-1)</f>
        <v>photography</v>
      </c>
      <c r="T77" t="str">
        <f>RIGHT(R77,LEN(R77)-FIND("/",R77))</f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>(E78/D78)*100</f>
        <v>78.106590724165997</v>
      </c>
      <c r="G78" t="s">
        <v>14</v>
      </c>
      <c r="H78">
        <v>1684</v>
      </c>
      <c r="I78" s="8">
        <f>E78/H78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4">
        <f>(((L78/60)/60)/24)+DATE(1970,1,1)</f>
        <v>42027.25</v>
      </c>
      <c r="O78" s="14">
        <f>(((M78/60)/60)/24)+DATE(1970,1,1)</f>
        <v>42076.208333333328</v>
      </c>
      <c r="P78" t="b">
        <v>1</v>
      </c>
      <c r="Q78" t="b">
        <v>1</v>
      </c>
      <c r="R78" t="s">
        <v>33</v>
      </c>
      <c r="S78" t="str">
        <f>LEFT(R78,FIND("/",R78)-1)</f>
        <v>theater</v>
      </c>
      <c r="T78" t="str">
        <f>RIGHT(R78,LEN(R78)-FIND("/",R78))</f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>(E79/D79)*100</f>
        <v>46.94736842105263</v>
      </c>
      <c r="G79" t="s">
        <v>14</v>
      </c>
      <c r="H79">
        <v>56</v>
      </c>
      <c r="I79" s="8">
        <f>E79/H79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4">
        <f>(((L79/60)/60)/24)+DATE(1970,1,1)</f>
        <v>40448.208333333336</v>
      </c>
      <c r="O79" s="14">
        <f>(((M79/60)/60)/24)+DATE(1970,1,1)</f>
        <v>40462.208333333336</v>
      </c>
      <c r="P79" t="b">
        <v>0</v>
      </c>
      <c r="Q79" t="b">
        <v>1</v>
      </c>
      <c r="R79" t="s">
        <v>71</v>
      </c>
      <c r="S79" t="str">
        <f>LEFT(R79,FIND("/",R79)-1)</f>
        <v>film &amp; video</v>
      </c>
      <c r="T79" t="str">
        <f>RIGHT(R79,LEN(R79)-FIND("/",R79))</f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>(E80/D80)*100</f>
        <v>300.8</v>
      </c>
      <c r="G80" t="s">
        <v>20</v>
      </c>
      <c r="H80">
        <v>330</v>
      </c>
      <c r="I80" s="8">
        <f>E80/H80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4">
        <f>(((L80/60)/60)/24)+DATE(1970,1,1)</f>
        <v>43206.208333333328</v>
      </c>
      <c r="O80" s="14">
        <f>(((M80/60)/60)/24)+DATE(1970,1,1)</f>
        <v>43207.208333333328</v>
      </c>
      <c r="P80" t="b">
        <v>0</v>
      </c>
      <c r="Q80" t="b">
        <v>0</v>
      </c>
      <c r="R80" t="s">
        <v>206</v>
      </c>
      <c r="S80" t="str">
        <f>LEFT(R80,FIND("/",R80)-1)</f>
        <v>publishing</v>
      </c>
      <c r="T80" t="str">
        <f>RIGHT(R80,LEN(R80)-FIND("/",R80))</f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>(E81/D81)*100</f>
        <v>69.598615916955026</v>
      </c>
      <c r="G81" t="s">
        <v>14</v>
      </c>
      <c r="H81">
        <v>838</v>
      </c>
      <c r="I81" s="8">
        <f>E81/H81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4">
        <f>(((L81/60)/60)/24)+DATE(1970,1,1)</f>
        <v>43267.208333333328</v>
      </c>
      <c r="O81" s="14">
        <f>(((M81/60)/60)/24)+DATE(1970,1,1)</f>
        <v>43272.208333333328</v>
      </c>
      <c r="P81" t="b">
        <v>0</v>
      </c>
      <c r="Q81" t="b">
        <v>0</v>
      </c>
      <c r="R81" t="s">
        <v>33</v>
      </c>
      <c r="S81" t="str">
        <f>LEFT(R81,FIND("/",R81)-1)</f>
        <v>theater</v>
      </c>
      <c r="T81" t="str">
        <f>RIGHT(R81,LEN(R81)-FIND("/",R81))</f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>(E82/D82)*100</f>
        <v>637.4545454545455</v>
      </c>
      <c r="G82" t="s">
        <v>20</v>
      </c>
      <c r="H82">
        <v>127</v>
      </c>
      <c r="I82" s="8">
        <f>E82/H82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4">
        <f>(((L82/60)/60)/24)+DATE(1970,1,1)</f>
        <v>42976.208333333328</v>
      </c>
      <c r="O82" s="14">
        <f>(((M82/60)/60)/24)+DATE(1970,1,1)</f>
        <v>43006.208333333328</v>
      </c>
      <c r="P82" t="b">
        <v>0</v>
      </c>
      <c r="Q82" t="b">
        <v>0</v>
      </c>
      <c r="R82" t="s">
        <v>89</v>
      </c>
      <c r="S82" t="str">
        <f>LEFT(R82,FIND("/",R82)-1)</f>
        <v>games</v>
      </c>
      <c r="T82" t="str">
        <f>RIGHT(R82,LEN(R82)-FIND("/",R82))</f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>(E83/D83)*100</f>
        <v>225.33928571428569</v>
      </c>
      <c r="G83" t="s">
        <v>20</v>
      </c>
      <c r="H83">
        <v>411</v>
      </c>
      <c r="I83" s="8">
        <f>E83/H83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4">
        <f>(((L83/60)/60)/24)+DATE(1970,1,1)</f>
        <v>43062.25</v>
      </c>
      <c r="O83" s="14">
        <f>(((M83/60)/60)/24)+DATE(1970,1,1)</f>
        <v>43087.25</v>
      </c>
      <c r="P83" t="b">
        <v>0</v>
      </c>
      <c r="Q83" t="b">
        <v>0</v>
      </c>
      <c r="R83" t="s">
        <v>23</v>
      </c>
      <c r="S83" t="str">
        <f>LEFT(R83,FIND("/",R83)-1)</f>
        <v>music</v>
      </c>
      <c r="T83" t="str">
        <f>RIGHT(R83,LEN(R83)-FIND("/",R83))</f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>(E84/D84)*100</f>
        <v>1497.3000000000002</v>
      </c>
      <c r="G84" t="s">
        <v>20</v>
      </c>
      <c r="H84">
        <v>180</v>
      </c>
      <c r="I84" s="8">
        <f>E84/H84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4">
        <f>(((L84/60)/60)/24)+DATE(1970,1,1)</f>
        <v>43482.25</v>
      </c>
      <c r="O84" s="14">
        <f>(((M84/60)/60)/24)+DATE(1970,1,1)</f>
        <v>43489.25</v>
      </c>
      <c r="P84" t="b">
        <v>0</v>
      </c>
      <c r="Q84" t="b">
        <v>1</v>
      </c>
      <c r="R84" t="s">
        <v>89</v>
      </c>
      <c r="S84" t="str">
        <f>LEFT(R84,FIND("/",R84)-1)</f>
        <v>games</v>
      </c>
      <c r="T84" t="str">
        <f>RIGHT(R84,LEN(R84)-FIND("/",R84))</f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>(E85/D85)*100</f>
        <v>37.590225563909776</v>
      </c>
      <c r="G85" t="s">
        <v>14</v>
      </c>
      <c r="H85">
        <v>1000</v>
      </c>
      <c r="I85" s="8">
        <f>E85/H85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4">
        <f>(((L85/60)/60)/24)+DATE(1970,1,1)</f>
        <v>42579.208333333328</v>
      </c>
      <c r="O85" s="14">
        <f>(((M85/60)/60)/24)+DATE(1970,1,1)</f>
        <v>42601.208333333328</v>
      </c>
      <c r="P85" t="b">
        <v>0</v>
      </c>
      <c r="Q85" t="b">
        <v>0</v>
      </c>
      <c r="R85" t="s">
        <v>50</v>
      </c>
      <c r="S85" t="str">
        <f>LEFT(R85,FIND("/",R85)-1)</f>
        <v>music</v>
      </c>
      <c r="T85" t="str">
        <f>RIGHT(R85,LEN(R85)-FIND("/",R85))</f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>(E86/D86)*100</f>
        <v>132.36942675159236</v>
      </c>
      <c r="G86" t="s">
        <v>20</v>
      </c>
      <c r="H86">
        <v>374</v>
      </c>
      <c r="I86" s="8">
        <f>E86/H86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4">
        <f>(((L86/60)/60)/24)+DATE(1970,1,1)</f>
        <v>41118.208333333336</v>
      </c>
      <c r="O86" s="14">
        <f>(((M86/60)/60)/24)+DATE(1970,1,1)</f>
        <v>41128.208333333336</v>
      </c>
      <c r="P86" t="b">
        <v>0</v>
      </c>
      <c r="Q86" t="b">
        <v>0</v>
      </c>
      <c r="R86" t="s">
        <v>65</v>
      </c>
      <c r="S86" t="str">
        <f>LEFT(R86,FIND("/",R86)-1)</f>
        <v>technology</v>
      </c>
      <c r="T86" t="str">
        <f>RIGHT(R86,LEN(R86)-FIND("/",R86))</f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>(E87/D87)*100</f>
        <v>131.22448979591837</v>
      </c>
      <c r="G87" t="s">
        <v>20</v>
      </c>
      <c r="H87">
        <v>71</v>
      </c>
      <c r="I87" s="8">
        <f>E87/H87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4">
        <f>(((L87/60)/60)/24)+DATE(1970,1,1)</f>
        <v>40797.208333333336</v>
      </c>
      <c r="O87" s="14">
        <f>(((M87/60)/60)/24)+DATE(1970,1,1)</f>
        <v>40805.208333333336</v>
      </c>
      <c r="P87" t="b">
        <v>0</v>
      </c>
      <c r="Q87" t="b">
        <v>0</v>
      </c>
      <c r="R87" t="s">
        <v>60</v>
      </c>
      <c r="S87" t="str">
        <f>LEFT(R87,FIND("/",R87)-1)</f>
        <v>music</v>
      </c>
      <c r="T87" t="str">
        <f>RIGHT(R87,LEN(R87)-FIND("/",R87))</f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>(E88/D88)*100</f>
        <v>167.63513513513513</v>
      </c>
      <c r="G88" t="s">
        <v>20</v>
      </c>
      <c r="H88">
        <v>203</v>
      </c>
      <c r="I88" s="8">
        <f>E88/H88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4">
        <f>(((L88/60)/60)/24)+DATE(1970,1,1)</f>
        <v>42128.208333333328</v>
      </c>
      <c r="O88" s="14">
        <f>(((M88/60)/60)/24)+DATE(1970,1,1)</f>
        <v>42141.208333333328</v>
      </c>
      <c r="P88" t="b">
        <v>1</v>
      </c>
      <c r="Q88" t="b">
        <v>0</v>
      </c>
      <c r="R88" t="s">
        <v>33</v>
      </c>
      <c r="S88" t="str">
        <f>LEFT(R88,FIND("/",R88)-1)</f>
        <v>theater</v>
      </c>
      <c r="T88" t="str">
        <f>RIGHT(R88,LEN(R88)-FIND("/",R88))</f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>(E89/D89)*100</f>
        <v>61.984886649874063</v>
      </c>
      <c r="G89" t="s">
        <v>14</v>
      </c>
      <c r="H89">
        <v>1482</v>
      </c>
      <c r="I89" s="8">
        <f>E89/H89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4">
        <f>(((L89/60)/60)/24)+DATE(1970,1,1)</f>
        <v>40610.25</v>
      </c>
      <c r="O89" s="14">
        <f>(((M89/60)/60)/24)+DATE(1970,1,1)</f>
        <v>40621.208333333336</v>
      </c>
      <c r="P89" t="b">
        <v>0</v>
      </c>
      <c r="Q89" t="b">
        <v>1</v>
      </c>
      <c r="R89" t="s">
        <v>23</v>
      </c>
      <c r="S89" t="str">
        <f>LEFT(R89,FIND("/",R89)-1)</f>
        <v>music</v>
      </c>
      <c r="T89" t="str">
        <f>RIGHT(R89,LEN(R89)-FIND("/",R89))</f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>(E90/D90)*100</f>
        <v>260.75</v>
      </c>
      <c r="G90" t="s">
        <v>20</v>
      </c>
      <c r="H90">
        <v>113</v>
      </c>
      <c r="I90" s="8">
        <f>E90/H90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4">
        <f>(((L90/60)/60)/24)+DATE(1970,1,1)</f>
        <v>42110.208333333328</v>
      </c>
      <c r="O90" s="14">
        <f>(((M90/60)/60)/24)+DATE(1970,1,1)</f>
        <v>42132.208333333328</v>
      </c>
      <c r="P90" t="b">
        <v>0</v>
      </c>
      <c r="Q90" t="b">
        <v>0</v>
      </c>
      <c r="R90" t="s">
        <v>206</v>
      </c>
      <c r="S90" t="str">
        <f>LEFT(R90,FIND("/",R90)-1)</f>
        <v>publishing</v>
      </c>
      <c r="T90" t="str">
        <f>RIGHT(R90,LEN(R90)-FIND("/",R90))</f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>(E91/D91)*100</f>
        <v>252.58823529411765</v>
      </c>
      <c r="G91" t="s">
        <v>20</v>
      </c>
      <c r="H91">
        <v>96</v>
      </c>
      <c r="I91" s="8">
        <f>E91/H91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4">
        <f>(((L91/60)/60)/24)+DATE(1970,1,1)</f>
        <v>40283.208333333336</v>
      </c>
      <c r="O91" s="14">
        <f>(((M91/60)/60)/24)+DATE(1970,1,1)</f>
        <v>40285.208333333336</v>
      </c>
      <c r="P91" t="b">
        <v>0</v>
      </c>
      <c r="Q91" t="b">
        <v>0</v>
      </c>
      <c r="R91" t="s">
        <v>33</v>
      </c>
      <c r="S91" t="str">
        <f>LEFT(R91,FIND("/",R91)-1)</f>
        <v>theater</v>
      </c>
      <c r="T91" t="str">
        <f>RIGHT(R91,LEN(R91)-FIND("/",R91))</f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>(E92/D92)*100</f>
        <v>78.615384615384613</v>
      </c>
      <c r="G92" t="s">
        <v>14</v>
      </c>
      <c r="H92">
        <v>106</v>
      </c>
      <c r="I92" s="8">
        <f>E92/H92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4">
        <f>(((L92/60)/60)/24)+DATE(1970,1,1)</f>
        <v>42425.25</v>
      </c>
      <c r="O92" s="14">
        <f>(((M92/60)/60)/24)+DATE(1970,1,1)</f>
        <v>42425.25</v>
      </c>
      <c r="P92" t="b">
        <v>0</v>
      </c>
      <c r="Q92" t="b">
        <v>1</v>
      </c>
      <c r="R92" t="s">
        <v>33</v>
      </c>
      <c r="S92" t="str">
        <f>LEFT(R92,FIND("/",R92)-1)</f>
        <v>theater</v>
      </c>
      <c r="T92" t="str">
        <f>RIGHT(R92,LEN(R92)-FIND("/",R92))</f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>(E93/D93)*100</f>
        <v>48.404406999351913</v>
      </c>
      <c r="G93" t="s">
        <v>14</v>
      </c>
      <c r="H93">
        <v>679</v>
      </c>
      <c r="I93" s="8">
        <f>E93/H93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4">
        <f>(((L93/60)/60)/24)+DATE(1970,1,1)</f>
        <v>42588.208333333328</v>
      </c>
      <c r="O93" s="14">
        <f>(((M93/60)/60)/24)+DATE(1970,1,1)</f>
        <v>42616.208333333328</v>
      </c>
      <c r="P93" t="b">
        <v>0</v>
      </c>
      <c r="Q93" t="b">
        <v>0</v>
      </c>
      <c r="R93" t="s">
        <v>206</v>
      </c>
      <c r="S93" t="str">
        <f>LEFT(R93,FIND("/",R93)-1)</f>
        <v>publishing</v>
      </c>
      <c r="T93" t="str">
        <f>RIGHT(R93,LEN(R93)-FIND("/",R93))</f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>(E94/D94)*100</f>
        <v>258.875</v>
      </c>
      <c r="G94" t="s">
        <v>20</v>
      </c>
      <c r="H94">
        <v>498</v>
      </c>
      <c r="I94" s="8">
        <f>E94/H94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4">
        <f>(((L94/60)/60)/24)+DATE(1970,1,1)</f>
        <v>40352.208333333336</v>
      </c>
      <c r="O94" s="14">
        <f>(((M94/60)/60)/24)+DATE(1970,1,1)</f>
        <v>40353.208333333336</v>
      </c>
      <c r="P94" t="b">
        <v>0</v>
      </c>
      <c r="Q94" t="b">
        <v>1</v>
      </c>
      <c r="R94" t="s">
        <v>89</v>
      </c>
      <c r="S94" t="str">
        <f>LEFT(R94,FIND("/",R94)-1)</f>
        <v>games</v>
      </c>
      <c r="T94" t="str">
        <f>RIGHT(R94,LEN(R94)-FIND("/",R94))</f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>(E95/D95)*100</f>
        <v>60.548713235294116</v>
      </c>
      <c r="G95" t="s">
        <v>74</v>
      </c>
      <c r="H95">
        <v>610</v>
      </c>
      <c r="I95" s="8">
        <f>E95/H95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4">
        <f>(((L95/60)/60)/24)+DATE(1970,1,1)</f>
        <v>41202.208333333336</v>
      </c>
      <c r="O95" s="14">
        <f>(((M95/60)/60)/24)+DATE(1970,1,1)</f>
        <v>41206.208333333336</v>
      </c>
      <c r="P95" t="b">
        <v>0</v>
      </c>
      <c r="Q95" t="b">
        <v>1</v>
      </c>
      <c r="R95" t="s">
        <v>33</v>
      </c>
      <c r="S95" t="str">
        <f>LEFT(R95,FIND("/",R95)-1)</f>
        <v>theater</v>
      </c>
      <c r="T95" t="str">
        <f>RIGHT(R95,LEN(R95)-FIND("/",R95))</f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>(E96/D96)*100</f>
        <v>303.68965517241378</v>
      </c>
      <c r="G96" t="s">
        <v>20</v>
      </c>
      <c r="H96">
        <v>180</v>
      </c>
      <c r="I96" s="8">
        <f>E96/H96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4">
        <f>(((L96/60)/60)/24)+DATE(1970,1,1)</f>
        <v>43562.208333333328</v>
      </c>
      <c r="O96" s="14">
        <f>(((M96/60)/60)/24)+DATE(1970,1,1)</f>
        <v>43573.208333333328</v>
      </c>
      <c r="P96" t="b">
        <v>0</v>
      </c>
      <c r="Q96" t="b">
        <v>0</v>
      </c>
      <c r="R96" t="s">
        <v>28</v>
      </c>
      <c r="S96" t="str">
        <f>LEFT(R96,FIND("/",R96)-1)</f>
        <v>technology</v>
      </c>
      <c r="T96" t="str">
        <f>RIGHT(R96,LEN(R96)-FIND("/",R96))</f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>(E97/D97)*100</f>
        <v>112.99999999999999</v>
      </c>
      <c r="G97" t="s">
        <v>20</v>
      </c>
      <c r="H97">
        <v>27</v>
      </c>
      <c r="I97" s="8">
        <f>E97/H97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4">
        <f>(((L97/60)/60)/24)+DATE(1970,1,1)</f>
        <v>43752.208333333328</v>
      </c>
      <c r="O97" s="14">
        <f>(((M97/60)/60)/24)+DATE(1970,1,1)</f>
        <v>43759.208333333328</v>
      </c>
      <c r="P97" t="b">
        <v>0</v>
      </c>
      <c r="Q97" t="b">
        <v>0</v>
      </c>
      <c r="R97" t="s">
        <v>42</v>
      </c>
      <c r="S97" t="str">
        <f>LEFT(R97,FIND("/",R97)-1)</f>
        <v>film &amp; video</v>
      </c>
      <c r="T97" t="str">
        <f>RIGHT(R97,LEN(R97)-FIND("/",R97))</f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>(E98/D98)*100</f>
        <v>217.37876614060258</v>
      </c>
      <c r="G98" t="s">
        <v>20</v>
      </c>
      <c r="H98">
        <v>2331</v>
      </c>
      <c r="I98" s="8">
        <f>E98/H98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4">
        <f>(((L98/60)/60)/24)+DATE(1970,1,1)</f>
        <v>40612.25</v>
      </c>
      <c r="O98" s="14">
        <f>(((M98/60)/60)/24)+DATE(1970,1,1)</f>
        <v>40625.208333333336</v>
      </c>
      <c r="P98" t="b">
        <v>0</v>
      </c>
      <c r="Q98" t="b">
        <v>0</v>
      </c>
      <c r="R98" t="s">
        <v>33</v>
      </c>
      <c r="S98" t="str">
        <f>LEFT(R98,FIND("/",R98)-1)</f>
        <v>theater</v>
      </c>
      <c r="T98" t="str">
        <f>RIGHT(R98,LEN(R98)-FIND("/",R98))</f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>(E99/D99)*100</f>
        <v>926.69230769230762</v>
      </c>
      <c r="G99" t="s">
        <v>20</v>
      </c>
      <c r="H99">
        <v>113</v>
      </c>
      <c r="I99" s="8">
        <f>E99/H99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4">
        <f>(((L99/60)/60)/24)+DATE(1970,1,1)</f>
        <v>42180.208333333328</v>
      </c>
      <c r="O99" s="14">
        <f>(((M99/60)/60)/24)+DATE(1970,1,1)</f>
        <v>42234.208333333328</v>
      </c>
      <c r="P99" t="b">
        <v>0</v>
      </c>
      <c r="Q99" t="b">
        <v>0</v>
      </c>
      <c r="R99" t="s">
        <v>17</v>
      </c>
      <c r="S99" t="str">
        <f>LEFT(R99,FIND("/",R99)-1)</f>
        <v>food</v>
      </c>
      <c r="T99" t="str">
        <f>RIGHT(R99,LEN(R99)-FIND("/",R99))</f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>(E100/D100)*100</f>
        <v>33.692229038854805</v>
      </c>
      <c r="G100" t="s">
        <v>14</v>
      </c>
      <c r="H100">
        <v>1220</v>
      </c>
      <c r="I100" s="8">
        <f>E100/H100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4">
        <f>(((L100/60)/60)/24)+DATE(1970,1,1)</f>
        <v>42212.208333333328</v>
      </c>
      <c r="O100" s="14">
        <f>(((M100/60)/60)/24)+DATE(1970,1,1)</f>
        <v>42216.208333333328</v>
      </c>
      <c r="P100" t="b">
        <v>0</v>
      </c>
      <c r="Q100" t="b">
        <v>0</v>
      </c>
      <c r="R100" t="s">
        <v>89</v>
      </c>
      <c r="S100" t="str">
        <f>LEFT(R100,FIND("/",R100)-1)</f>
        <v>games</v>
      </c>
      <c r="T100" t="str">
        <f>RIGHT(R100,LEN(R100)-FIND("/",R100))</f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>(E101/D101)*100</f>
        <v>196.7236842105263</v>
      </c>
      <c r="G101" t="s">
        <v>20</v>
      </c>
      <c r="H101">
        <v>164</v>
      </c>
      <c r="I101" s="8">
        <f>E101/H101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4">
        <f>(((L101/60)/60)/24)+DATE(1970,1,1)</f>
        <v>41968.25</v>
      </c>
      <c r="O101" s="14">
        <f>(((M101/60)/60)/24)+DATE(1970,1,1)</f>
        <v>41997.25</v>
      </c>
      <c r="P101" t="b">
        <v>0</v>
      </c>
      <c r="Q101" t="b">
        <v>0</v>
      </c>
      <c r="R101" t="s">
        <v>33</v>
      </c>
      <c r="S101" t="str">
        <f>LEFT(R101,FIND("/",R101)-1)</f>
        <v>theater</v>
      </c>
      <c r="T101" t="str">
        <f>RIGHT(R101,LEN(R101)-FIND("/",R101))</f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>(E102/D102)*100</f>
        <v>1</v>
      </c>
      <c r="G102" t="s">
        <v>14</v>
      </c>
      <c r="H102">
        <v>1</v>
      </c>
      <c r="I102" s="8">
        <f>E102/H102</f>
        <v>1</v>
      </c>
      <c r="J102" t="s">
        <v>21</v>
      </c>
      <c r="K102" t="s">
        <v>22</v>
      </c>
      <c r="L102">
        <v>1319000400</v>
      </c>
      <c r="M102">
        <v>1320555600</v>
      </c>
      <c r="N102" s="14">
        <f>(((L102/60)/60)/24)+DATE(1970,1,1)</f>
        <v>40835.208333333336</v>
      </c>
      <c r="O102" s="14">
        <f>(((M102/60)/60)/24)+DATE(1970,1,1)</f>
        <v>40853.208333333336</v>
      </c>
      <c r="P102" t="b">
        <v>0</v>
      </c>
      <c r="Q102" t="b">
        <v>0</v>
      </c>
      <c r="R102" t="s">
        <v>33</v>
      </c>
      <c r="S102" t="str">
        <f>LEFT(R102,FIND("/",R102)-1)</f>
        <v>theater</v>
      </c>
      <c r="T102" t="str">
        <f>RIGHT(R102,LEN(R102)-FIND("/",R102))</f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>(E103/D103)*100</f>
        <v>1021.4444444444445</v>
      </c>
      <c r="G103" t="s">
        <v>20</v>
      </c>
      <c r="H103">
        <v>164</v>
      </c>
      <c r="I103" s="8">
        <f>E103/H103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4">
        <f>(((L103/60)/60)/24)+DATE(1970,1,1)</f>
        <v>42056.25</v>
      </c>
      <c r="O103" s="14">
        <f>(((M103/60)/60)/24)+DATE(1970,1,1)</f>
        <v>42063.25</v>
      </c>
      <c r="P103" t="b">
        <v>0</v>
      </c>
      <c r="Q103" t="b">
        <v>1</v>
      </c>
      <c r="R103" t="s">
        <v>50</v>
      </c>
      <c r="S103" t="str">
        <f>LEFT(R103,FIND("/",R103)-1)</f>
        <v>music</v>
      </c>
      <c r="T103" t="str">
        <f>RIGHT(R103,LEN(R103)-FIND("/",R103))</f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>(E104/D104)*100</f>
        <v>281.67567567567568</v>
      </c>
      <c r="G104" t="s">
        <v>20</v>
      </c>
      <c r="H104">
        <v>336</v>
      </c>
      <c r="I104" s="8">
        <f>E104/H104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4">
        <f>(((L104/60)/60)/24)+DATE(1970,1,1)</f>
        <v>43234.208333333328</v>
      </c>
      <c r="O104" s="14">
        <f>(((M104/60)/60)/24)+DATE(1970,1,1)</f>
        <v>43241.208333333328</v>
      </c>
      <c r="P104" t="b">
        <v>0</v>
      </c>
      <c r="Q104" t="b">
        <v>1</v>
      </c>
      <c r="R104" t="s">
        <v>65</v>
      </c>
      <c r="S104" t="str">
        <f>LEFT(R104,FIND("/",R104)-1)</f>
        <v>technology</v>
      </c>
      <c r="T104" t="str">
        <f>RIGHT(R104,LEN(R104)-FIND("/",R104))</f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>(E105/D105)*100</f>
        <v>24.610000000000003</v>
      </c>
      <c r="G105" t="s">
        <v>14</v>
      </c>
      <c r="H105">
        <v>37</v>
      </c>
      <c r="I105" s="8">
        <f>E105/H105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4">
        <f>(((L105/60)/60)/24)+DATE(1970,1,1)</f>
        <v>40475.208333333336</v>
      </c>
      <c r="O105" s="14">
        <f>(((M105/60)/60)/24)+DATE(1970,1,1)</f>
        <v>40484.208333333336</v>
      </c>
      <c r="P105" t="b">
        <v>0</v>
      </c>
      <c r="Q105" t="b">
        <v>0</v>
      </c>
      <c r="R105" t="s">
        <v>50</v>
      </c>
      <c r="S105" t="str">
        <f>LEFT(R105,FIND("/",R105)-1)</f>
        <v>music</v>
      </c>
      <c r="T105" t="str">
        <f>RIGHT(R105,LEN(R105)-FIND("/",R105))</f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>(E106/D106)*100</f>
        <v>143.14010067114094</v>
      </c>
      <c r="G106" t="s">
        <v>20</v>
      </c>
      <c r="H106">
        <v>1917</v>
      </c>
      <c r="I106" s="8">
        <f>E106/H106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4">
        <f>(((L106/60)/60)/24)+DATE(1970,1,1)</f>
        <v>42878.208333333328</v>
      </c>
      <c r="O106" s="14">
        <f>(((M106/60)/60)/24)+DATE(1970,1,1)</f>
        <v>42879.208333333328</v>
      </c>
      <c r="P106" t="b">
        <v>0</v>
      </c>
      <c r="Q106" t="b">
        <v>0</v>
      </c>
      <c r="R106" t="s">
        <v>60</v>
      </c>
      <c r="S106" t="str">
        <f>LEFT(R106,FIND("/",R106)-1)</f>
        <v>music</v>
      </c>
      <c r="T106" t="str">
        <f>RIGHT(R106,LEN(R106)-FIND("/",R106))</f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>(E107/D107)*100</f>
        <v>144.54411764705884</v>
      </c>
      <c r="G107" t="s">
        <v>20</v>
      </c>
      <c r="H107">
        <v>95</v>
      </c>
      <c r="I107" s="8">
        <f>E107/H107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4">
        <f>(((L107/60)/60)/24)+DATE(1970,1,1)</f>
        <v>41366.208333333336</v>
      </c>
      <c r="O107" s="14">
        <f>(((M107/60)/60)/24)+DATE(1970,1,1)</f>
        <v>41384.208333333336</v>
      </c>
      <c r="P107" t="b">
        <v>0</v>
      </c>
      <c r="Q107" t="b">
        <v>0</v>
      </c>
      <c r="R107" t="s">
        <v>28</v>
      </c>
      <c r="S107" t="str">
        <f>LEFT(R107,FIND("/",R107)-1)</f>
        <v>technology</v>
      </c>
      <c r="T107" t="str">
        <f>RIGHT(R107,LEN(R107)-FIND("/",R107))</f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>(E108/D108)*100</f>
        <v>359.12820512820514</v>
      </c>
      <c r="G108" t="s">
        <v>20</v>
      </c>
      <c r="H108">
        <v>147</v>
      </c>
      <c r="I108" s="8">
        <f>E108/H108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4">
        <f>(((L108/60)/60)/24)+DATE(1970,1,1)</f>
        <v>43716.208333333328</v>
      </c>
      <c r="O108" s="14">
        <f>(((M108/60)/60)/24)+DATE(1970,1,1)</f>
        <v>43721.208333333328</v>
      </c>
      <c r="P108" t="b">
        <v>0</v>
      </c>
      <c r="Q108" t="b">
        <v>0</v>
      </c>
      <c r="R108" t="s">
        <v>33</v>
      </c>
      <c r="S108" t="str">
        <f>LEFT(R108,FIND("/",R108)-1)</f>
        <v>theater</v>
      </c>
      <c r="T108" t="str">
        <f>RIGHT(R108,LEN(R108)-FIND("/",R108))</f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>(E109/D109)*100</f>
        <v>186.48571428571427</v>
      </c>
      <c r="G109" t="s">
        <v>20</v>
      </c>
      <c r="H109">
        <v>86</v>
      </c>
      <c r="I109" s="8">
        <f>E109/H109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4">
        <f>(((L109/60)/60)/24)+DATE(1970,1,1)</f>
        <v>43213.208333333328</v>
      </c>
      <c r="O109" s="14">
        <f>(((M109/60)/60)/24)+DATE(1970,1,1)</f>
        <v>43230.208333333328</v>
      </c>
      <c r="P109" t="b">
        <v>0</v>
      </c>
      <c r="Q109" t="b">
        <v>1</v>
      </c>
      <c r="R109" t="s">
        <v>33</v>
      </c>
      <c r="S109" t="str">
        <f>LEFT(R109,FIND("/",R109)-1)</f>
        <v>theater</v>
      </c>
      <c r="T109" t="str">
        <f>RIGHT(R109,LEN(R109)-FIND("/",R109))</f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>(E110/D110)*100</f>
        <v>595.26666666666665</v>
      </c>
      <c r="G110" t="s">
        <v>20</v>
      </c>
      <c r="H110">
        <v>83</v>
      </c>
      <c r="I110" s="8">
        <f>E110/H110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4">
        <f>(((L110/60)/60)/24)+DATE(1970,1,1)</f>
        <v>41005.208333333336</v>
      </c>
      <c r="O110" s="14">
        <f>(((M110/60)/60)/24)+DATE(1970,1,1)</f>
        <v>41042.208333333336</v>
      </c>
      <c r="P110" t="b">
        <v>0</v>
      </c>
      <c r="Q110" t="b">
        <v>0</v>
      </c>
      <c r="R110" t="s">
        <v>42</v>
      </c>
      <c r="S110" t="str">
        <f>LEFT(R110,FIND("/",R110)-1)</f>
        <v>film &amp; video</v>
      </c>
      <c r="T110" t="str">
        <f>RIGHT(R110,LEN(R110)-FIND("/",R110))</f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>(E111/D111)*100</f>
        <v>59.21153846153846</v>
      </c>
      <c r="G111" t="s">
        <v>14</v>
      </c>
      <c r="H111">
        <v>60</v>
      </c>
      <c r="I111" s="8">
        <f>E111/H111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4">
        <f>(((L111/60)/60)/24)+DATE(1970,1,1)</f>
        <v>41651.25</v>
      </c>
      <c r="O111" s="14">
        <f>(((M111/60)/60)/24)+DATE(1970,1,1)</f>
        <v>41653.25</v>
      </c>
      <c r="P111" t="b">
        <v>0</v>
      </c>
      <c r="Q111" t="b">
        <v>0</v>
      </c>
      <c r="R111" t="s">
        <v>269</v>
      </c>
      <c r="S111" t="str">
        <f>LEFT(R111,FIND("/",R111)-1)</f>
        <v>film &amp; video</v>
      </c>
      <c r="T111" t="str">
        <f>RIGHT(R111,LEN(R111)-FIND("/",R111))</f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>(E112/D112)*100</f>
        <v>14.962780898876405</v>
      </c>
      <c r="G112" t="s">
        <v>14</v>
      </c>
      <c r="H112">
        <v>296</v>
      </c>
      <c r="I112" s="8">
        <f>E112/H112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4">
        <f>(((L112/60)/60)/24)+DATE(1970,1,1)</f>
        <v>43354.208333333328</v>
      </c>
      <c r="O112" s="14">
        <f>(((M112/60)/60)/24)+DATE(1970,1,1)</f>
        <v>43373.208333333328</v>
      </c>
      <c r="P112" t="b">
        <v>0</v>
      </c>
      <c r="Q112" t="b">
        <v>0</v>
      </c>
      <c r="R112" t="s">
        <v>17</v>
      </c>
      <c r="S112" t="str">
        <f>LEFT(R112,FIND("/",R112)-1)</f>
        <v>food</v>
      </c>
      <c r="T112" t="str">
        <f>RIGHT(R112,LEN(R112)-FIND("/",R112))</f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>(E113/D113)*100</f>
        <v>119.95602605863192</v>
      </c>
      <c r="G113" t="s">
        <v>20</v>
      </c>
      <c r="H113">
        <v>676</v>
      </c>
      <c r="I113" s="8">
        <f>E113/H113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4">
        <f>(((L113/60)/60)/24)+DATE(1970,1,1)</f>
        <v>41174.208333333336</v>
      </c>
      <c r="O113" s="14">
        <f>(((M113/60)/60)/24)+DATE(1970,1,1)</f>
        <v>41180.208333333336</v>
      </c>
      <c r="P113" t="b">
        <v>0</v>
      </c>
      <c r="Q113" t="b">
        <v>0</v>
      </c>
      <c r="R113" t="s">
        <v>133</v>
      </c>
      <c r="S113" t="str">
        <f>LEFT(R113,FIND("/",R113)-1)</f>
        <v>publishing</v>
      </c>
      <c r="T113" t="str">
        <f>RIGHT(R113,LEN(R113)-FIND("/",R113))</f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>(E114/D114)*100</f>
        <v>268.82978723404256</v>
      </c>
      <c r="G114" t="s">
        <v>20</v>
      </c>
      <c r="H114">
        <v>361</v>
      </c>
      <c r="I114" s="8">
        <f>E114/H114</f>
        <v>35</v>
      </c>
      <c r="J114" t="s">
        <v>26</v>
      </c>
      <c r="K114" t="s">
        <v>27</v>
      </c>
      <c r="L114">
        <v>1408856400</v>
      </c>
      <c r="M114">
        <v>1410152400</v>
      </c>
      <c r="N114" s="14">
        <f>(((L114/60)/60)/24)+DATE(1970,1,1)</f>
        <v>41875.208333333336</v>
      </c>
      <c r="O114" s="14">
        <f>(((M114/60)/60)/24)+DATE(1970,1,1)</f>
        <v>41890.208333333336</v>
      </c>
      <c r="P114" t="b">
        <v>0</v>
      </c>
      <c r="Q114" t="b">
        <v>0</v>
      </c>
      <c r="R114" t="s">
        <v>28</v>
      </c>
      <c r="S114" t="str">
        <f>LEFT(R114,FIND("/",R114)-1)</f>
        <v>technology</v>
      </c>
      <c r="T114" t="str">
        <f>RIGHT(R114,LEN(R114)-FIND("/",R114))</f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>(E115/D115)*100</f>
        <v>376.87878787878788</v>
      </c>
      <c r="G115" t="s">
        <v>20</v>
      </c>
      <c r="H115">
        <v>131</v>
      </c>
      <c r="I115" s="8">
        <f>E115/H115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4">
        <f>(((L115/60)/60)/24)+DATE(1970,1,1)</f>
        <v>42990.208333333328</v>
      </c>
      <c r="O115" s="14">
        <f>(((M115/60)/60)/24)+DATE(1970,1,1)</f>
        <v>42997.208333333328</v>
      </c>
      <c r="P115" t="b">
        <v>0</v>
      </c>
      <c r="Q115" t="b">
        <v>0</v>
      </c>
      <c r="R115" t="s">
        <v>17</v>
      </c>
      <c r="S115" t="str">
        <f>LEFT(R115,FIND("/",R115)-1)</f>
        <v>food</v>
      </c>
      <c r="T115" t="str">
        <f>RIGHT(R115,LEN(R115)-FIND("/",R115))</f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>(E116/D116)*100</f>
        <v>727.15789473684208</v>
      </c>
      <c r="G116" t="s">
        <v>20</v>
      </c>
      <c r="H116">
        <v>126</v>
      </c>
      <c r="I116" s="8">
        <f>E116/H116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4">
        <f>(((L116/60)/60)/24)+DATE(1970,1,1)</f>
        <v>43564.208333333328</v>
      </c>
      <c r="O116" s="14">
        <f>(((M116/60)/60)/24)+DATE(1970,1,1)</f>
        <v>43565.208333333328</v>
      </c>
      <c r="P116" t="b">
        <v>0</v>
      </c>
      <c r="Q116" t="b">
        <v>1</v>
      </c>
      <c r="R116" t="s">
        <v>65</v>
      </c>
      <c r="S116" t="str">
        <f>LEFT(R116,FIND("/",R116)-1)</f>
        <v>technology</v>
      </c>
      <c r="T116" t="str">
        <f>RIGHT(R116,LEN(R116)-FIND("/",R116))</f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>(E117/D117)*100</f>
        <v>87.211757648470297</v>
      </c>
      <c r="G117" t="s">
        <v>14</v>
      </c>
      <c r="H117">
        <v>3304</v>
      </c>
      <c r="I117" s="8">
        <f>E117/H117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4">
        <f>(((L117/60)/60)/24)+DATE(1970,1,1)</f>
        <v>43056.25</v>
      </c>
      <c r="O117" s="14">
        <f>(((M117/60)/60)/24)+DATE(1970,1,1)</f>
        <v>43091.25</v>
      </c>
      <c r="P117" t="b">
        <v>0</v>
      </c>
      <c r="Q117" t="b">
        <v>0</v>
      </c>
      <c r="R117" t="s">
        <v>119</v>
      </c>
      <c r="S117" t="str">
        <f>LEFT(R117,FIND("/",R117)-1)</f>
        <v>publishing</v>
      </c>
      <c r="T117" t="str">
        <f>RIGHT(R117,LEN(R117)-FIND("/",R117))</f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>(E118/D118)*100</f>
        <v>88</v>
      </c>
      <c r="G118" t="s">
        <v>14</v>
      </c>
      <c r="H118">
        <v>73</v>
      </c>
      <c r="I118" s="8">
        <f>E118/H118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4">
        <f>(((L118/60)/60)/24)+DATE(1970,1,1)</f>
        <v>42265.208333333328</v>
      </c>
      <c r="O118" s="14">
        <f>(((M118/60)/60)/24)+DATE(1970,1,1)</f>
        <v>42266.208333333328</v>
      </c>
      <c r="P118" t="b">
        <v>0</v>
      </c>
      <c r="Q118" t="b">
        <v>0</v>
      </c>
      <c r="R118" t="s">
        <v>33</v>
      </c>
      <c r="S118" t="str">
        <f>LEFT(R118,FIND("/",R118)-1)</f>
        <v>theater</v>
      </c>
      <c r="T118" t="str">
        <f>RIGHT(R118,LEN(R118)-FIND("/",R118))</f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>(E119/D119)*100</f>
        <v>173.9387755102041</v>
      </c>
      <c r="G119" t="s">
        <v>20</v>
      </c>
      <c r="H119">
        <v>275</v>
      </c>
      <c r="I119" s="8">
        <f>E119/H119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4">
        <f>(((L119/60)/60)/24)+DATE(1970,1,1)</f>
        <v>40808.208333333336</v>
      </c>
      <c r="O119" s="14">
        <f>(((M119/60)/60)/24)+DATE(1970,1,1)</f>
        <v>40814.208333333336</v>
      </c>
      <c r="P119" t="b">
        <v>0</v>
      </c>
      <c r="Q119" t="b">
        <v>0</v>
      </c>
      <c r="R119" t="s">
        <v>269</v>
      </c>
      <c r="S119" t="str">
        <f>LEFT(R119,FIND("/",R119)-1)</f>
        <v>film &amp; video</v>
      </c>
      <c r="T119" t="str">
        <f>RIGHT(R119,LEN(R119)-FIND("/",R119))</f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>(E120/D120)*100</f>
        <v>117.61111111111111</v>
      </c>
      <c r="G120" t="s">
        <v>20</v>
      </c>
      <c r="H120">
        <v>67</v>
      </c>
      <c r="I120" s="8">
        <f>E120/H120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4">
        <f>(((L120/60)/60)/24)+DATE(1970,1,1)</f>
        <v>41665.25</v>
      </c>
      <c r="O120" s="14">
        <f>(((M120/60)/60)/24)+DATE(1970,1,1)</f>
        <v>41671.25</v>
      </c>
      <c r="P120" t="b">
        <v>0</v>
      </c>
      <c r="Q120" t="b">
        <v>0</v>
      </c>
      <c r="R120" t="s">
        <v>122</v>
      </c>
      <c r="S120" t="str">
        <f>LEFT(R120,FIND("/",R120)-1)</f>
        <v>photography</v>
      </c>
      <c r="T120" t="str">
        <f>RIGHT(R120,LEN(R120)-FIND("/",R120))</f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>(E121/D121)*100</f>
        <v>214.96</v>
      </c>
      <c r="G121" t="s">
        <v>20</v>
      </c>
      <c r="H121">
        <v>154</v>
      </c>
      <c r="I121" s="8">
        <f>E121/H121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4">
        <f>(((L121/60)/60)/24)+DATE(1970,1,1)</f>
        <v>41806.208333333336</v>
      </c>
      <c r="O121" s="14">
        <f>(((M121/60)/60)/24)+DATE(1970,1,1)</f>
        <v>41823.208333333336</v>
      </c>
      <c r="P121" t="b">
        <v>0</v>
      </c>
      <c r="Q121" t="b">
        <v>1</v>
      </c>
      <c r="R121" t="s">
        <v>42</v>
      </c>
      <c r="S121" t="str">
        <f>LEFT(R121,FIND("/",R121)-1)</f>
        <v>film &amp; video</v>
      </c>
      <c r="T121" t="str">
        <f>RIGHT(R121,LEN(R121)-FIND("/",R121))</f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>(E122/D122)*100</f>
        <v>149.49667110519306</v>
      </c>
      <c r="G122" t="s">
        <v>20</v>
      </c>
      <c r="H122">
        <v>1782</v>
      </c>
      <c r="I122" s="8">
        <f>E122/H122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4">
        <f>(((L122/60)/60)/24)+DATE(1970,1,1)</f>
        <v>42111.208333333328</v>
      </c>
      <c r="O122" s="14">
        <f>(((M122/60)/60)/24)+DATE(1970,1,1)</f>
        <v>42115.208333333328</v>
      </c>
      <c r="P122" t="b">
        <v>0</v>
      </c>
      <c r="Q122" t="b">
        <v>1</v>
      </c>
      <c r="R122" t="s">
        <v>292</v>
      </c>
      <c r="S122" t="str">
        <f>LEFT(R122,FIND("/",R122)-1)</f>
        <v>games</v>
      </c>
      <c r="T122" t="str">
        <f>RIGHT(R122,LEN(R122)-FIND("/",R122))</f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>(E123/D123)*100</f>
        <v>219.33995584988963</v>
      </c>
      <c r="G123" t="s">
        <v>20</v>
      </c>
      <c r="H123">
        <v>903</v>
      </c>
      <c r="I123" s="8">
        <f>E123/H123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4">
        <f>(((L123/60)/60)/24)+DATE(1970,1,1)</f>
        <v>41917.208333333336</v>
      </c>
      <c r="O123" s="14">
        <f>(((M123/60)/60)/24)+DATE(1970,1,1)</f>
        <v>41930.208333333336</v>
      </c>
      <c r="P123" t="b">
        <v>0</v>
      </c>
      <c r="Q123" t="b">
        <v>0</v>
      </c>
      <c r="R123" t="s">
        <v>89</v>
      </c>
      <c r="S123" t="str">
        <f>LEFT(R123,FIND("/",R123)-1)</f>
        <v>games</v>
      </c>
      <c r="T123" t="str">
        <f>RIGHT(R123,LEN(R123)-FIND("/",R123))</f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>(E124/D124)*100</f>
        <v>64.367690058479525</v>
      </c>
      <c r="G124" t="s">
        <v>14</v>
      </c>
      <c r="H124">
        <v>3387</v>
      </c>
      <c r="I124" s="8">
        <f>E124/H124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4">
        <f>(((L124/60)/60)/24)+DATE(1970,1,1)</f>
        <v>41970.25</v>
      </c>
      <c r="O124" s="14">
        <f>(((M124/60)/60)/24)+DATE(1970,1,1)</f>
        <v>41997.25</v>
      </c>
      <c r="P124" t="b">
        <v>0</v>
      </c>
      <c r="Q124" t="b">
        <v>0</v>
      </c>
      <c r="R124" t="s">
        <v>119</v>
      </c>
      <c r="S124" t="str">
        <f>LEFT(R124,FIND("/",R124)-1)</f>
        <v>publishing</v>
      </c>
      <c r="T124" t="str">
        <f>RIGHT(R124,LEN(R124)-FIND("/",R124))</f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>(E125/D125)*100</f>
        <v>18.622397298818232</v>
      </c>
      <c r="G125" t="s">
        <v>14</v>
      </c>
      <c r="H125">
        <v>662</v>
      </c>
      <c r="I125" s="8">
        <f>E125/H125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4">
        <f>(((L125/60)/60)/24)+DATE(1970,1,1)</f>
        <v>42332.25</v>
      </c>
      <c r="O125" s="14">
        <f>(((M125/60)/60)/24)+DATE(1970,1,1)</f>
        <v>42335.25</v>
      </c>
      <c r="P125" t="b">
        <v>1</v>
      </c>
      <c r="Q125" t="b">
        <v>0</v>
      </c>
      <c r="R125" t="s">
        <v>33</v>
      </c>
      <c r="S125" t="str">
        <f>LEFT(R125,FIND("/",R125)-1)</f>
        <v>theater</v>
      </c>
      <c r="T125" t="str">
        <f>RIGHT(R125,LEN(R125)-FIND("/",R125))</f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>(E126/D126)*100</f>
        <v>367.76923076923077</v>
      </c>
      <c r="G126" t="s">
        <v>20</v>
      </c>
      <c r="H126">
        <v>94</v>
      </c>
      <c r="I126" s="8">
        <f>E126/H126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4">
        <f>(((L126/60)/60)/24)+DATE(1970,1,1)</f>
        <v>43598.208333333328</v>
      </c>
      <c r="O126" s="14">
        <f>(((M126/60)/60)/24)+DATE(1970,1,1)</f>
        <v>43651.208333333328</v>
      </c>
      <c r="P126" t="b">
        <v>0</v>
      </c>
      <c r="Q126" t="b">
        <v>0</v>
      </c>
      <c r="R126" t="s">
        <v>122</v>
      </c>
      <c r="S126" t="str">
        <f>LEFT(R126,FIND("/",R126)-1)</f>
        <v>photography</v>
      </c>
      <c r="T126" t="str">
        <f>RIGHT(R126,LEN(R126)-FIND("/",R126))</f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>(E127/D127)*100</f>
        <v>159.90566037735849</v>
      </c>
      <c r="G127" t="s">
        <v>20</v>
      </c>
      <c r="H127">
        <v>180</v>
      </c>
      <c r="I127" s="8">
        <f>E127/H127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4">
        <f>(((L127/60)/60)/24)+DATE(1970,1,1)</f>
        <v>43362.208333333328</v>
      </c>
      <c r="O127" s="14">
        <f>(((M127/60)/60)/24)+DATE(1970,1,1)</f>
        <v>43366.208333333328</v>
      </c>
      <c r="P127" t="b">
        <v>0</v>
      </c>
      <c r="Q127" t="b">
        <v>0</v>
      </c>
      <c r="R127" t="s">
        <v>33</v>
      </c>
      <c r="S127" t="str">
        <f>LEFT(R127,FIND("/",R127)-1)</f>
        <v>theater</v>
      </c>
      <c r="T127" t="str">
        <f>RIGHT(R127,LEN(R127)-FIND("/",R127))</f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>(E128/D128)*100</f>
        <v>38.633185349611544</v>
      </c>
      <c r="G128" t="s">
        <v>14</v>
      </c>
      <c r="H128">
        <v>774</v>
      </c>
      <c r="I128" s="8">
        <f>E128/H128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4">
        <f>(((L128/60)/60)/24)+DATE(1970,1,1)</f>
        <v>42596.208333333328</v>
      </c>
      <c r="O128" s="14">
        <f>(((M128/60)/60)/24)+DATE(1970,1,1)</f>
        <v>42624.208333333328</v>
      </c>
      <c r="P128" t="b">
        <v>0</v>
      </c>
      <c r="Q128" t="b">
        <v>1</v>
      </c>
      <c r="R128" t="s">
        <v>33</v>
      </c>
      <c r="S128" t="str">
        <f>LEFT(R128,FIND("/",R128)-1)</f>
        <v>theater</v>
      </c>
      <c r="T128" t="str">
        <f>RIGHT(R128,LEN(R128)-FIND("/",R128))</f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>(E129/D129)*100</f>
        <v>51.42151162790698</v>
      </c>
      <c r="G129" t="s">
        <v>14</v>
      </c>
      <c r="H129">
        <v>672</v>
      </c>
      <c r="I129" s="8">
        <f>E129/H129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4">
        <f>(((L129/60)/60)/24)+DATE(1970,1,1)</f>
        <v>40310.208333333336</v>
      </c>
      <c r="O129" s="14">
        <f>(((M129/60)/60)/24)+DATE(1970,1,1)</f>
        <v>40313.208333333336</v>
      </c>
      <c r="P129" t="b">
        <v>0</v>
      </c>
      <c r="Q129" t="b">
        <v>0</v>
      </c>
      <c r="R129" t="s">
        <v>33</v>
      </c>
      <c r="S129" t="str">
        <f>LEFT(R129,FIND("/",R129)-1)</f>
        <v>theater</v>
      </c>
      <c r="T129" t="str">
        <f>RIGHT(R129,LEN(R129)-FIND("/",R129))</f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>(E130/D130)*100</f>
        <v>60.334277620396605</v>
      </c>
      <c r="G130" t="s">
        <v>74</v>
      </c>
      <c r="H130">
        <v>532</v>
      </c>
      <c r="I130" s="8">
        <f>E130/H130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4">
        <f>(((L130/60)/60)/24)+DATE(1970,1,1)</f>
        <v>40417.208333333336</v>
      </c>
      <c r="O130" s="14">
        <f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>LEFT(R130,FIND("/",R130)-1)</f>
        <v>music</v>
      </c>
      <c r="T130" t="str">
        <f>RIGHT(R130,LEN(R130)-FIND("/",R130))</f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>(E131/D131)*100</f>
        <v>3.202693602693603</v>
      </c>
      <c r="G131" t="s">
        <v>74</v>
      </c>
      <c r="H131">
        <v>55</v>
      </c>
      <c r="I131" s="8">
        <f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4">
        <f>(((L131/60)/60)/24)+DATE(1970,1,1)</f>
        <v>42038.25</v>
      </c>
      <c r="O131" s="14">
        <f>(((M131/60)/60)/24)+DATE(1970,1,1)</f>
        <v>42063.25</v>
      </c>
      <c r="P131" t="b">
        <v>0</v>
      </c>
      <c r="Q131" t="b">
        <v>0</v>
      </c>
      <c r="R131" t="s">
        <v>17</v>
      </c>
      <c r="S131" t="str">
        <f>LEFT(R131,FIND("/",R131)-1)</f>
        <v>food</v>
      </c>
      <c r="T131" t="str">
        <f>RIGHT(R131,LEN(R131)-FIND("/",R131))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>(E132/D132)*100</f>
        <v>155.46875</v>
      </c>
      <c r="G132" t="s">
        <v>20</v>
      </c>
      <c r="H132">
        <v>533</v>
      </c>
      <c r="I132" s="8">
        <f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4">
        <f>(((L132/60)/60)/24)+DATE(1970,1,1)</f>
        <v>40842.208333333336</v>
      </c>
      <c r="O132" s="14">
        <f>(((M132/60)/60)/24)+DATE(1970,1,1)</f>
        <v>40858.25</v>
      </c>
      <c r="P132" t="b">
        <v>0</v>
      </c>
      <c r="Q132" t="b">
        <v>0</v>
      </c>
      <c r="R132" t="s">
        <v>53</v>
      </c>
      <c r="S132" t="str">
        <f>LEFT(R132,FIND("/",R132)-1)</f>
        <v>film &amp; video</v>
      </c>
      <c r="T132" t="str">
        <f>RIGHT(R132,LEN(R132)-FIND("/",R132))</f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>(E133/D133)*100</f>
        <v>100.85974499089254</v>
      </c>
      <c r="G133" t="s">
        <v>20</v>
      </c>
      <c r="H133">
        <v>2443</v>
      </c>
      <c r="I133" s="8">
        <f>E133/H133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4">
        <f>(((L133/60)/60)/24)+DATE(1970,1,1)</f>
        <v>41607.25</v>
      </c>
      <c r="O133" s="14">
        <f>(((M133/60)/60)/24)+DATE(1970,1,1)</f>
        <v>41620.25</v>
      </c>
      <c r="P133" t="b">
        <v>0</v>
      </c>
      <c r="Q133" t="b">
        <v>0</v>
      </c>
      <c r="R133" t="s">
        <v>28</v>
      </c>
      <c r="S133" t="str">
        <f>LEFT(R133,FIND("/",R133)-1)</f>
        <v>technology</v>
      </c>
      <c r="T133" t="str">
        <f>RIGHT(R133,LEN(R133)-FIND("/",R133))</f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>(E134/D134)*100</f>
        <v>116.18181818181819</v>
      </c>
      <c r="G134" t="s">
        <v>20</v>
      </c>
      <c r="H134">
        <v>89</v>
      </c>
      <c r="I134" s="8">
        <f>E134/H134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4">
        <f>(((L134/60)/60)/24)+DATE(1970,1,1)</f>
        <v>43112.25</v>
      </c>
      <c r="O134" s="14">
        <f>(((M134/60)/60)/24)+DATE(1970,1,1)</f>
        <v>43128.25</v>
      </c>
      <c r="P134" t="b">
        <v>0</v>
      </c>
      <c r="Q134" t="b">
        <v>1</v>
      </c>
      <c r="R134" t="s">
        <v>33</v>
      </c>
      <c r="S134" t="str">
        <f>LEFT(R134,FIND("/",R134)-1)</f>
        <v>theater</v>
      </c>
      <c r="T134" t="str">
        <f>RIGHT(R134,LEN(R134)-FIND("/",R134))</f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>(E135/D135)*100</f>
        <v>310.77777777777777</v>
      </c>
      <c r="G135" t="s">
        <v>20</v>
      </c>
      <c r="H135">
        <v>159</v>
      </c>
      <c r="I135" s="8">
        <f>E135/H135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4">
        <f>(((L135/60)/60)/24)+DATE(1970,1,1)</f>
        <v>40767.208333333336</v>
      </c>
      <c r="O135" s="14">
        <f>(((M135/60)/60)/24)+DATE(1970,1,1)</f>
        <v>40789.208333333336</v>
      </c>
      <c r="P135" t="b">
        <v>0</v>
      </c>
      <c r="Q135" t="b">
        <v>0</v>
      </c>
      <c r="R135" t="s">
        <v>319</v>
      </c>
      <c r="S135" t="str">
        <f>LEFT(R135,FIND("/",R135)-1)</f>
        <v>music</v>
      </c>
      <c r="T135" t="str">
        <f>RIGHT(R135,LEN(R135)-FIND("/",R135))</f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>(E136/D136)*100</f>
        <v>89.73668341708543</v>
      </c>
      <c r="G136" t="s">
        <v>14</v>
      </c>
      <c r="H136">
        <v>940</v>
      </c>
      <c r="I136" s="8">
        <f>E136/H136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4">
        <f>(((L136/60)/60)/24)+DATE(1970,1,1)</f>
        <v>40713.208333333336</v>
      </c>
      <c r="O136" s="14">
        <f>(((M136/60)/60)/24)+DATE(1970,1,1)</f>
        <v>40762.208333333336</v>
      </c>
      <c r="P136" t="b">
        <v>0</v>
      </c>
      <c r="Q136" t="b">
        <v>1</v>
      </c>
      <c r="R136" t="s">
        <v>42</v>
      </c>
      <c r="S136" t="str">
        <f>LEFT(R136,FIND("/",R136)-1)</f>
        <v>film &amp; video</v>
      </c>
      <c r="T136" t="str">
        <f>RIGHT(R136,LEN(R136)-FIND("/",R136))</f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>(E137/D137)*100</f>
        <v>71.27272727272728</v>
      </c>
      <c r="G137" t="s">
        <v>14</v>
      </c>
      <c r="H137">
        <v>117</v>
      </c>
      <c r="I137" s="8">
        <f>E137/H137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4">
        <f>(((L137/60)/60)/24)+DATE(1970,1,1)</f>
        <v>41340.25</v>
      </c>
      <c r="O137" s="14">
        <f>(((M137/60)/60)/24)+DATE(1970,1,1)</f>
        <v>41345.208333333336</v>
      </c>
      <c r="P137" t="b">
        <v>0</v>
      </c>
      <c r="Q137" t="b">
        <v>1</v>
      </c>
      <c r="R137" t="s">
        <v>33</v>
      </c>
      <c r="S137" t="str">
        <f>LEFT(R137,FIND("/",R137)-1)</f>
        <v>theater</v>
      </c>
      <c r="T137" t="str">
        <f>RIGHT(R137,LEN(R137)-FIND("/",R137))</f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>(E138/D138)*100</f>
        <v>3.2862318840579712</v>
      </c>
      <c r="G138" t="s">
        <v>74</v>
      </c>
      <c r="H138">
        <v>58</v>
      </c>
      <c r="I138" s="8">
        <f>E138/H138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4">
        <f>(((L138/60)/60)/24)+DATE(1970,1,1)</f>
        <v>41797.208333333336</v>
      </c>
      <c r="O138" s="14">
        <f>(((M138/60)/60)/24)+DATE(1970,1,1)</f>
        <v>41809.208333333336</v>
      </c>
      <c r="P138" t="b">
        <v>0</v>
      </c>
      <c r="Q138" t="b">
        <v>1</v>
      </c>
      <c r="R138" t="s">
        <v>53</v>
      </c>
      <c r="S138" t="str">
        <f>LEFT(R138,FIND("/",R138)-1)</f>
        <v>film &amp; video</v>
      </c>
      <c r="T138" t="str">
        <f>RIGHT(R138,LEN(R138)-FIND("/",R138))</f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>(E139/D139)*100</f>
        <v>261.77777777777777</v>
      </c>
      <c r="G139" t="s">
        <v>20</v>
      </c>
      <c r="H139">
        <v>50</v>
      </c>
      <c r="I139" s="8">
        <f>E139/H139</f>
        <v>94.24</v>
      </c>
      <c r="J139" t="s">
        <v>21</v>
      </c>
      <c r="K139" t="s">
        <v>22</v>
      </c>
      <c r="L139">
        <v>1286341200</v>
      </c>
      <c r="M139">
        <v>1286859600</v>
      </c>
      <c r="N139" s="14">
        <f>(((L139/60)/60)/24)+DATE(1970,1,1)</f>
        <v>40457.208333333336</v>
      </c>
      <c r="O139" s="14">
        <f>(((M139/60)/60)/24)+DATE(1970,1,1)</f>
        <v>40463.208333333336</v>
      </c>
      <c r="P139" t="b">
        <v>0</v>
      </c>
      <c r="Q139" t="b">
        <v>0</v>
      </c>
      <c r="R139" t="s">
        <v>68</v>
      </c>
      <c r="S139" t="str">
        <f>LEFT(R139,FIND("/",R139)-1)</f>
        <v>publishing</v>
      </c>
      <c r="T139" t="str">
        <f>RIGHT(R139,LEN(R139)-FIND("/",R139))</f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>(E140/D140)*100</f>
        <v>96</v>
      </c>
      <c r="G140" t="s">
        <v>14</v>
      </c>
      <c r="H140">
        <v>115</v>
      </c>
      <c r="I140" s="8">
        <f>E140/H140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4">
        <f>(((L140/60)/60)/24)+DATE(1970,1,1)</f>
        <v>41180.208333333336</v>
      </c>
      <c r="O140" s="14">
        <f>(((M140/60)/60)/24)+DATE(1970,1,1)</f>
        <v>41186.208333333336</v>
      </c>
      <c r="P140" t="b">
        <v>0</v>
      </c>
      <c r="Q140" t="b">
        <v>0</v>
      </c>
      <c r="R140" t="s">
        <v>292</v>
      </c>
      <c r="S140" t="str">
        <f>LEFT(R140,FIND("/",R140)-1)</f>
        <v>games</v>
      </c>
      <c r="T140" t="str">
        <f>RIGHT(R140,LEN(R140)-FIND("/",R140))</f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>(E141/D141)*100</f>
        <v>20.896851248642779</v>
      </c>
      <c r="G141" t="s">
        <v>14</v>
      </c>
      <c r="H141">
        <v>326</v>
      </c>
      <c r="I141" s="8">
        <f>E141/H141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4">
        <f>(((L141/60)/60)/24)+DATE(1970,1,1)</f>
        <v>42115.208333333328</v>
      </c>
      <c r="O141" s="14">
        <f>(((M141/60)/60)/24)+DATE(1970,1,1)</f>
        <v>42131.208333333328</v>
      </c>
      <c r="P141" t="b">
        <v>0</v>
      </c>
      <c r="Q141" t="b">
        <v>1</v>
      </c>
      <c r="R141" t="s">
        <v>65</v>
      </c>
      <c r="S141" t="str">
        <f>LEFT(R141,FIND("/",R141)-1)</f>
        <v>technology</v>
      </c>
      <c r="T141" t="str">
        <f>RIGHT(R141,LEN(R141)-FIND("/",R141))</f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>(E142/D142)*100</f>
        <v>223.16363636363636</v>
      </c>
      <c r="G142" t="s">
        <v>20</v>
      </c>
      <c r="H142">
        <v>186</v>
      </c>
      <c r="I142" s="8">
        <f>E142/H142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4">
        <f>(((L142/60)/60)/24)+DATE(1970,1,1)</f>
        <v>43156.25</v>
      </c>
      <c r="O142" s="14">
        <f>(((M142/60)/60)/24)+DATE(1970,1,1)</f>
        <v>43161.25</v>
      </c>
      <c r="P142" t="b">
        <v>0</v>
      </c>
      <c r="Q142" t="b">
        <v>0</v>
      </c>
      <c r="R142" t="s">
        <v>42</v>
      </c>
      <c r="S142" t="str">
        <f>LEFT(R142,FIND("/",R142)-1)</f>
        <v>film &amp; video</v>
      </c>
      <c r="T142" t="str">
        <f>RIGHT(R142,LEN(R142)-FIND("/",R142))</f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>(E143/D143)*100</f>
        <v>101.59097978227061</v>
      </c>
      <c r="G143" t="s">
        <v>20</v>
      </c>
      <c r="H143">
        <v>1071</v>
      </c>
      <c r="I143" s="8">
        <f>E143/H143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4">
        <f>(((L143/60)/60)/24)+DATE(1970,1,1)</f>
        <v>42167.208333333328</v>
      </c>
      <c r="O143" s="14">
        <f>(((M143/60)/60)/24)+DATE(1970,1,1)</f>
        <v>42173.208333333328</v>
      </c>
      <c r="P143" t="b">
        <v>0</v>
      </c>
      <c r="Q143" t="b">
        <v>0</v>
      </c>
      <c r="R143" t="s">
        <v>28</v>
      </c>
      <c r="S143" t="str">
        <f>LEFT(R143,FIND("/",R143)-1)</f>
        <v>technology</v>
      </c>
      <c r="T143" t="str">
        <f>RIGHT(R143,LEN(R143)-FIND("/",R143))</f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>(E144/D144)*100</f>
        <v>230.03999999999996</v>
      </c>
      <c r="G144" t="s">
        <v>20</v>
      </c>
      <c r="H144">
        <v>117</v>
      </c>
      <c r="I144" s="8">
        <f>E144/H144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4">
        <f>(((L144/60)/60)/24)+DATE(1970,1,1)</f>
        <v>41005.208333333336</v>
      </c>
      <c r="O144" s="14">
        <f>(((M144/60)/60)/24)+DATE(1970,1,1)</f>
        <v>41046.208333333336</v>
      </c>
      <c r="P144" t="b">
        <v>0</v>
      </c>
      <c r="Q144" t="b">
        <v>0</v>
      </c>
      <c r="R144" t="s">
        <v>28</v>
      </c>
      <c r="S144" t="str">
        <f>LEFT(R144,FIND("/",R144)-1)</f>
        <v>technology</v>
      </c>
      <c r="T144" t="str">
        <f>RIGHT(R144,LEN(R144)-FIND("/",R144))</f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>(E145/D145)*100</f>
        <v>135.59259259259261</v>
      </c>
      <c r="G145" t="s">
        <v>20</v>
      </c>
      <c r="H145">
        <v>70</v>
      </c>
      <c r="I145" s="8">
        <f>E145/H145</f>
        <v>104.6</v>
      </c>
      <c r="J145" t="s">
        <v>21</v>
      </c>
      <c r="K145" t="s">
        <v>22</v>
      </c>
      <c r="L145">
        <v>1277701200</v>
      </c>
      <c r="M145">
        <v>1279429200</v>
      </c>
      <c r="N145" s="14">
        <f>(((L145/60)/60)/24)+DATE(1970,1,1)</f>
        <v>40357.208333333336</v>
      </c>
      <c r="O145" s="14">
        <f>(((M145/60)/60)/24)+DATE(1970,1,1)</f>
        <v>40377.208333333336</v>
      </c>
      <c r="P145" t="b">
        <v>0</v>
      </c>
      <c r="Q145" t="b">
        <v>0</v>
      </c>
      <c r="R145" t="s">
        <v>60</v>
      </c>
      <c r="S145" t="str">
        <f>LEFT(R145,FIND("/",R145)-1)</f>
        <v>music</v>
      </c>
      <c r="T145" t="str">
        <f>RIGHT(R145,LEN(R145)-FIND("/",R145))</f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>(E146/D146)*100</f>
        <v>129.1</v>
      </c>
      <c r="G146" t="s">
        <v>20</v>
      </c>
      <c r="H146">
        <v>135</v>
      </c>
      <c r="I146" s="8">
        <f>E146/H146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4">
        <f>(((L146/60)/60)/24)+DATE(1970,1,1)</f>
        <v>43633.208333333328</v>
      </c>
      <c r="O146" s="14">
        <f>(((M146/60)/60)/24)+DATE(1970,1,1)</f>
        <v>43641.208333333328</v>
      </c>
      <c r="P146" t="b">
        <v>0</v>
      </c>
      <c r="Q146" t="b">
        <v>0</v>
      </c>
      <c r="R146" t="s">
        <v>33</v>
      </c>
      <c r="S146" t="str">
        <f>LEFT(R146,FIND("/",R146)-1)</f>
        <v>theater</v>
      </c>
      <c r="T146" t="str">
        <f>RIGHT(R146,LEN(R146)-FIND("/",R146))</f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>(E147/D147)*100</f>
        <v>236.512</v>
      </c>
      <c r="G147" t="s">
        <v>20</v>
      </c>
      <c r="H147">
        <v>768</v>
      </c>
      <c r="I147" s="8">
        <f>E147/H147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4">
        <f>(((L147/60)/60)/24)+DATE(1970,1,1)</f>
        <v>41889.208333333336</v>
      </c>
      <c r="O147" s="14">
        <f>(((M147/60)/60)/24)+DATE(1970,1,1)</f>
        <v>41894.208333333336</v>
      </c>
      <c r="P147" t="b">
        <v>0</v>
      </c>
      <c r="Q147" t="b">
        <v>0</v>
      </c>
      <c r="R147" t="s">
        <v>65</v>
      </c>
      <c r="S147" t="str">
        <f>LEFT(R147,FIND("/",R147)-1)</f>
        <v>technology</v>
      </c>
      <c r="T147" t="str">
        <f>RIGHT(R147,LEN(R147)-FIND("/",R147))</f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>(E148/D148)*100</f>
        <v>17.25</v>
      </c>
      <c r="G148" t="s">
        <v>74</v>
      </c>
      <c r="H148">
        <v>51</v>
      </c>
      <c r="I148" s="8">
        <f>E148/H148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4">
        <f>(((L148/60)/60)/24)+DATE(1970,1,1)</f>
        <v>40855.25</v>
      </c>
      <c r="O148" s="14">
        <f>(((M148/60)/60)/24)+DATE(1970,1,1)</f>
        <v>40875.25</v>
      </c>
      <c r="P148" t="b">
        <v>0</v>
      </c>
      <c r="Q148" t="b">
        <v>0</v>
      </c>
      <c r="R148" t="s">
        <v>33</v>
      </c>
      <c r="S148" t="str">
        <f>LEFT(R148,FIND("/",R148)-1)</f>
        <v>theater</v>
      </c>
      <c r="T148" t="str">
        <f>RIGHT(R148,LEN(R148)-FIND("/",R148))</f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>(E149/D149)*100</f>
        <v>112.49397590361446</v>
      </c>
      <c r="G149" t="s">
        <v>20</v>
      </c>
      <c r="H149">
        <v>199</v>
      </c>
      <c r="I149" s="8">
        <f>E149/H149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4">
        <f>(((L149/60)/60)/24)+DATE(1970,1,1)</f>
        <v>42534.208333333328</v>
      </c>
      <c r="O149" s="14">
        <f>(((M149/60)/60)/24)+DATE(1970,1,1)</f>
        <v>42540.208333333328</v>
      </c>
      <c r="P149" t="b">
        <v>0</v>
      </c>
      <c r="Q149" t="b">
        <v>1</v>
      </c>
      <c r="R149" t="s">
        <v>33</v>
      </c>
      <c r="S149" t="str">
        <f>LEFT(R149,FIND("/",R149)-1)</f>
        <v>theater</v>
      </c>
      <c r="T149" t="str">
        <f>RIGHT(R149,LEN(R149)-FIND("/",R149))</f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>(E150/D150)*100</f>
        <v>121.02150537634408</v>
      </c>
      <c r="G150" t="s">
        <v>20</v>
      </c>
      <c r="H150">
        <v>107</v>
      </c>
      <c r="I150" s="8">
        <f>E150/H150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4">
        <f>(((L150/60)/60)/24)+DATE(1970,1,1)</f>
        <v>42941.208333333328</v>
      </c>
      <c r="O150" s="14">
        <f>(((M150/60)/60)/24)+DATE(1970,1,1)</f>
        <v>42950.208333333328</v>
      </c>
      <c r="P150" t="b">
        <v>0</v>
      </c>
      <c r="Q150" t="b">
        <v>0</v>
      </c>
      <c r="R150" t="s">
        <v>65</v>
      </c>
      <c r="S150" t="str">
        <f>LEFT(R150,FIND("/",R150)-1)</f>
        <v>technology</v>
      </c>
      <c r="T150" t="str">
        <f>RIGHT(R150,LEN(R150)-FIND("/",R150))</f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>(E151/D151)*100</f>
        <v>219.87096774193549</v>
      </c>
      <c r="G151" t="s">
        <v>20</v>
      </c>
      <c r="H151">
        <v>195</v>
      </c>
      <c r="I151" s="8">
        <f>E151/H151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4">
        <f>(((L151/60)/60)/24)+DATE(1970,1,1)</f>
        <v>41275.25</v>
      </c>
      <c r="O151" s="14">
        <f>(((M151/60)/60)/24)+DATE(1970,1,1)</f>
        <v>41327.25</v>
      </c>
      <c r="P151" t="b">
        <v>0</v>
      </c>
      <c r="Q151" t="b">
        <v>0</v>
      </c>
      <c r="R151" t="s">
        <v>60</v>
      </c>
      <c r="S151" t="str">
        <f>LEFT(R151,FIND("/",R151)-1)</f>
        <v>music</v>
      </c>
      <c r="T151" t="str">
        <f>RIGHT(R151,LEN(R151)-FIND("/",R151))</f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>(E152/D152)*100</f>
        <v>1</v>
      </c>
      <c r="G152" t="s">
        <v>14</v>
      </c>
      <c r="H152">
        <v>1</v>
      </c>
      <c r="I152" s="8">
        <f>E152/H152</f>
        <v>1</v>
      </c>
      <c r="J152" t="s">
        <v>21</v>
      </c>
      <c r="K152" t="s">
        <v>22</v>
      </c>
      <c r="L152">
        <v>1544940000</v>
      </c>
      <c r="M152">
        <v>1545026400</v>
      </c>
      <c r="N152" s="14">
        <f>(((L152/60)/60)/24)+DATE(1970,1,1)</f>
        <v>43450.25</v>
      </c>
      <c r="O152" s="14">
        <f>(((M152/60)/60)/24)+DATE(1970,1,1)</f>
        <v>43451.25</v>
      </c>
      <c r="P152" t="b">
        <v>0</v>
      </c>
      <c r="Q152" t="b">
        <v>0</v>
      </c>
      <c r="R152" t="s">
        <v>23</v>
      </c>
      <c r="S152" t="str">
        <f>LEFT(R152,FIND("/",R152)-1)</f>
        <v>music</v>
      </c>
      <c r="T152" t="str">
        <f>RIGHT(R152,LEN(R152)-FIND("/",R152))</f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>(E153/D153)*100</f>
        <v>64.166909620991248</v>
      </c>
      <c r="G153" t="s">
        <v>14</v>
      </c>
      <c r="H153">
        <v>1467</v>
      </c>
      <c r="I153" s="8">
        <f>E153/H153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4">
        <f>(((L153/60)/60)/24)+DATE(1970,1,1)</f>
        <v>41799.208333333336</v>
      </c>
      <c r="O153" s="14">
        <f>(((M153/60)/60)/24)+DATE(1970,1,1)</f>
        <v>41850.208333333336</v>
      </c>
      <c r="P153" t="b">
        <v>0</v>
      </c>
      <c r="Q153" t="b">
        <v>0</v>
      </c>
      <c r="R153" t="s">
        <v>50</v>
      </c>
      <c r="S153" t="str">
        <f>LEFT(R153,FIND("/",R153)-1)</f>
        <v>music</v>
      </c>
      <c r="T153" t="str">
        <f>RIGHT(R153,LEN(R153)-FIND("/",R153))</f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>(E154/D154)*100</f>
        <v>423.06746987951806</v>
      </c>
      <c r="G154" t="s">
        <v>20</v>
      </c>
      <c r="H154">
        <v>3376</v>
      </c>
      <c r="I154" s="8">
        <f>E154/H154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4">
        <f>(((L154/60)/60)/24)+DATE(1970,1,1)</f>
        <v>42783.25</v>
      </c>
      <c r="O154" s="14">
        <f>(((M154/60)/60)/24)+DATE(1970,1,1)</f>
        <v>42790.25</v>
      </c>
      <c r="P154" t="b">
        <v>0</v>
      </c>
      <c r="Q154" t="b">
        <v>0</v>
      </c>
      <c r="R154" t="s">
        <v>60</v>
      </c>
      <c r="S154" t="str">
        <f>LEFT(R154,FIND("/",R154)-1)</f>
        <v>music</v>
      </c>
      <c r="T154" t="str">
        <f>RIGHT(R154,LEN(R154)-FIND("/",R154))</f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>(E155/D155)*100</f>
        <v>92.984160506863773</v>
      </c>
      <c r="G155" t="s">
        <v>14</v>
      </c>
      <c r="H155">
        <v>5681</v>
      </c>
      <c r="I155" s="8">
        <f>E155/H155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4">
        <f>(((L155/60)/60)/24)+DATE(1970,1,1)</f>
        <v>41201.208333333336</v>
      </c>
      <c r="O155" s="14">
        <f>(((M155/60)/60)/24)+DATE(1970,1,1)</f>
        <v>41207.208333333336</v>
      </c>
      <c r="P155" t="b">
        <v>0</v>
      </c>
      <c r="Q155" t="b">
        <v>0</v>
      </c>
      <c r="R155" t="s">
        <v>33</v>
      </c>
      <c r="S155" t="str">
        <f>LEFT(R155,FIND("/",R155)-1)</f>
        <v>theater</v>
      </c>
      <c r="T155" t="str">
        <f>RIGHT(R155,LEN(R155)-FIND("/",R155))</f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>(E156/D156)*100</f>
        <v>58.756567425569173</v>
      </c>
      <c r="G156" t="s">
        <v>14</v>
      </c>
      <c r="H156">
        <v>1059</v>
      </c>
      <c r="I156" s="8">
        <f>E156/H156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4">
        <f>(((L156/60)/60)/24)+DATE(1970,1,1)</f>
        <v>42502.208333333328</v>
      </c>
      <c r="O156" s="14">
        <f>(((M156/60)/60)/24)+DATE(1970,1,1)</f>
        <v>42525.208333333328</v>
      </c>
      <c r="P156" t="b">
        <v>0</v>
      </c>
      <c r="Q156" t="b">
        <v>1</v>
      </c>
      <c r="R156" t="s">
        <v>60</v>
      </c>
      <c r="S156" t="str">
        <f>LEFT(R156,FIND("/",R156)-1)</f>
        <v>music</v>
      </c>
      <c r="T156" t="str">
        <f>RIGHT(R156,LEN(R156)-FIND("/",R156))</f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>(E157/D157)*100</f>
        <v>65.022222222222226</v>
      </c>
      <c r="G157" t="s">
        <v>14</v>
      </c>
      <c r="H157">
        <v>1194</v>
      </c>
      <c r="I157" s="8">
        <f>E157/H157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4">
        <f>(((L157/60)/60)/24)+DATE(1970,1,1)</f>
        <v>40262.208333333336</v>
      </c>
      <c r="O157" s="14">
        <f>(((M157/60)/60)/24)+DATE(1970,1,1)</f>
        <v>40277.208333333336</v>
      </c>
      <c r="P157" t="b">
        <v>0</v>
      </c>
      <c r="Q157" t="b">
        <v>0</v>
      </c>
      <c r="R157" t="s">
        <v>33</v>
      </c>
      <c r="S157" t="str">
        <f>LEFT(R157,FIND("/",R157)-1)</f>
        <v>theater</v>
      </c>
      <c r="T157" t="str">
        <f>RIGHT(R157,LEN(R157)-FIND("/",R157))</f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>(E158/D158)*100</f>
        <v>73.939560439560438</v>
      </c>
      <c r="G158" t="s">
        <v>74</v>
      </c>
      <c r="H158">
        <v>379</v>
      </c>
      <c r="I158" s="8">
        <f>E158/H158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4">
        <f>(((L158/60)/60)/24)+DATE(1970,1,1)</f>
        <v>43743.208333333328</v>
      </c>
      <c r="O158" s="14">
        <f>(((M158/60)/60)/24)+DATE(1970,1,1)</f>
        <v>43767.208333333328</v>
      </c>
      <c r="P158" t="b">
        <v>0</v>
      </c>
      <c r="Q158" t="b">
        <v>0</v>
      </c>
      <c r="R158" t="s">
        <v>23</v>
      </c>
      <c r="S158" t="str">
        <f>LEFT(R158,FIND("/",R158)-1)</f>
        <v>music</v>
      </c>
      <c r="T158" t="str">
        <f>RIGHT(R158,LEN(R158)-FIND("/",R158))</f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>(E159/D159)*100</f>
        <v>52.666666666666664</v>
      </c>
      <c r="G159" t="s">
        <v>14</v>
      </c>
      <c r="H159">
        <v>30</v>
      </c>
      <c r="I159" s="8">
        <f>E159/H159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4">
        <f>(((L159/60)/60)/24)+DATE(1970,1,1)</f>
        <v>41638.25</v>
      </c>
      <c r="O159" s="14">
        <f>(((M159/60)/60)/24)+DATE(1970,1,1)</f>
        <v>41650.25</v>
      </c>
      <c r="P159" t="b">
        <v>0</v>
      </c>
      <c r="Q159" t="b">
        <v>0</v>
      </c>
      <c r="R159" t="s">
        <v>122</v>
      </c>
      <c r="S159" t="str">
        <f>LEFT(R159,FIND("/",R159)-1)</f>
        <v>photography</v>
      </c>
      <c r="T159" t="str">
        <f>RIGHT(R159,LEN(R159)-FIND("/",R159))</f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>(E160/D160)*100</f>
        <v>220.95238095238096</v>
      </c>
      <c r="G160" t="s">
        <v>20</v>
      </c>
      <c r="H160">
        <v>41</v>
      </c>
      <c r="I160" s="8">
        <f>E160/H160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4">
        <f>(((L160/60)/60)/24)+DATE(1970,1,1)</f>
        <v>42346.25</v>
      </c>
      <c r="O160" s="14">
        <f>(((M160/60)/60)/24)+DATE(1970,1,1)</f>
        <v>42347.25</v>
      </c>
      <c r="P160" t="b">
        <v>0</v>
      </c>
      <c r="Q160" t="b">
        <v>0</v>
      </c>
      <c r="R160" t="s">
        <v>23</v>
      </c>
      <c r="S160" t="str">
        <f>LEFT(R160,FIND("/",R160)-1)</f>
        <v>music</v>
      </c>
      <c r="T160" t="str">
        <f>RIGHT(R160,LEN(R160)-FIND("/",R160))</f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>(E161/D161)*100</f>
        <v>100.01150627615063</v>
      </c>
      <c r="G161" t="s">
        <v>20</v>
      </c>
      <c r="H161">
        <v>1821</v>
      </c>
      <c r="I161" s="8">
        <f>E161/H161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4">
        <f>(((L161/60)/60)/24)+DATE(1970,1,1)</f>
        <v>43551.208333333328</v>
      </c>
      <c r="O161" s="14">
        <f>(((M161/60)/60)/24)+DATE(1970,1,1)</f>
        <v>43569.208333333328</v>
      </c>
      <c r="P161" t="b">
        <v>0</v>
      </c>
      <c r="Q161" t="b">
        <v>1</v>
      </c>
      <c r="R161" t="s">
        <v>33</v>
      </c>
      <c r="S161" t="str">
        <f>LEFT(R161,FIND("/",R161)-1)</f>
        <v>theater</v>
      </c>
      <c r="T161" t="str">
        <f>RIGHT(R161,LEN(R161)-FIND("/",R161))</f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>(E162/D162)*100</f>
        <v>162.3125</v>
      </c>
      <c r="G162" t="s">
        <v>20</v>
      </c>
      <c r="H162">
        <v>164</v>
      </c>
      <c r="I162" s="8">
        <f>E162/H162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4">
        <f>(((L162/60)/60)/24)+DATE(1970,1,1)</f>
        <v>43582.208333333328</v>
      </c>
      <c r="O162" s="14">
        <f>(((M162/60)/60)/24)+DATE(1970,1,1)</f>
        <v>43598.208333333328</v>
      </c>
      <c r="P162" t="b">
        <v>0</v>
      </c>
      <c r="Q162" t="b">
        <v>0</v>
      </c>
      <c r="R162" t="s">
        <v>65</v>
      </c>
      <c r="S162" t="str">
        <f>LEFT(R162,FIND("/",R162)-1)</f>
        <v>technology</v>
      </c>
      <c r="T162" t="str">
        <f>RIGHT(R162,LEN(R162)-FIND("/",R162))</f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>(E163/D163)*100</f>
        <v>78.181818181818187</v>
      </c>
      <c r="G163" t="s">
        <v>14</v>
      </c>
      <c r="H163">
        <v>75</v>
      </c>
      <c r="I163" s="8">
        <f>E163/H163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4">
        <f>(((L163/60)/60)/24)+DATE(1970,1,1)</f>
        <v>42270.208333333328</v>
      </c>
      <c r="O163" s="14">
        <f>(((M163/60)/60)/24)+DATE(1970,1,1)</f>
        <v>42276.208333333328</v>
      </c>
      <c r="P163" t="b">
        <v>0</v>
      </c>
      <c r="Q163" t="b">
        <v>1</v>
      </c>
      <c r="R163" t="s">
        <v>28</v>
      </c>
      <c r="S163" t="str">
        <f>LEFT(R163,FIND("/",R163)-1)</f>
        <v>technology</v>
      </c>
      <c r="T163" t="str">
        <f>RIGHT(R163,LEN(R163)-FIND("/",R163))</f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>(E164/D164)*100</f>
        <v>149.73770491803279</v>
      </c>
      <c r="G164" t="s">
        <v>20</v>
      </c>
      <c r="H164">
        <v>157</v>
      </c>
      <c r="I164" s="8">
        <f>E164/H164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4">
        <f>(((L164/60)/60)/24)+DATE(1970,1,1)</f>
        <v>43442.25</v>
      </c>
      <c r="O164" s="14">
        <f>(((M164/60)/60)/24)+DATE(1970,1,1)</f>
        <v>43472.25</v>
      </c>
      <c r="P164" t="b">
        <v>0</v>
      </c>
      <c r="Q164" t="b">
        <v>0</v>
      </c>
      <c r="R164" t="s">
        <v>23</v>
      </c>
      <c r="S164" t="str">
        <f>LEFT(R164,FIND("/",R164)-1)</f>
        <v>music</v>
      </c>
      <c r="T164" t="str">
        <f>RIGHT(R164,LEN(R164)-FIND("/",R164))</f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>(E165/D165)*100</f>
        <v>253.25714285714284</v>
      </c>
      <c r="G165" t="s">
        <v>20</v>
      </c>
      <c r="H165">
        <v>246</v>
      </c>
      <c r="I165" s="8">
        <f>E165/H165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4">
        <f>(((L165/60)/60)/24)+DATE(1970,1,1)</f>
        <v>43028.208333333328</v>
      </c>
      <c r="O165" s="14">
        <f>(((M165/60)/60)/24)+DATE(1970,1,1)</f>
        <v>43077.25</v>
      </c>
      <c r="P165" t="b">
        <v>0</v>
      </c>
      <c r="Q165" t="b">
        <v>1</v>
      </c>
      <c r="R165" t="s">
        <v>122</v>
      </c>
      <c r="S165" t="str">
        <f>LEFT(R165,FIND("/",R165)-1)</f>
        <v>photography</v>
      </c>
      <c r="T165" t="str">
        <f>RIGHT(R165,LEN(R165)-FIND("/",R165))</f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>(E166/D166)*100</f>
        <v>100.16943521594683</v>
      </c>
      <c r="G166" t="s">
        <v>20</v>
      </c>
      <c r="H166">
        <v>1396</v>
      </c>
      <c r="I166" s="8">
        <f>E166/H166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4">
        <f>(((L166/60)/60)/24)+DATE(1970,1,1)</f>
        <v>43016.208333333328</v>
      </c>
      <c r="O166" s="14">
        <f>(((M166/60)/60)/24)+DATE(1970,1,1)</f>
        <v>43017.208333333328</v>
      </c>
      <c r="P166" t="b">
        <v>0</v>
      </c>
      <c r="Q166" t="b">
        <v>0</v>
      </c>
      <c r="R166" t="s">
        <v>33</v>
      </c>
      <c r="S166" t="str">
        <f>LEFT(R166,FIND("/",R166)-1)</f>
        <v>theater</v>
      </c>
      <c r="T166" t="str">
        <f>RIGHT(R166,LEN(R166)-FIND("/",R166))</f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>(E167/D167)*100</f>
        <v>121.99004424778761</v>
      </c>
      <c r="G167" t="s">
        <v>20</v>
      </c>
      <c r="H167">
        <v>2506</v>
      </c>
      <c r="I167" s="8">
        <f>E167/H167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4">
        <f>(((L167/60)/60)/24)+DATE(1970,1,1)</f>
        <v>42948.208333333328</v>
      </c>
      <c r="O167" s="14">
        <f>(((M167/60)/60)/24)+DATE(1970,1,1)</f>
        <v>42980.208333333328</v>
      </c>
      <c r="P167" t="b">
        <v>0</v>
      </c>
      <c r="Q167" t="b">
        <v>0</v>
      </c>
      <c r="R167" t="s">
        <v>28</v>
      </c>
      <c r="S167" t="str">
        <f>LEFT(R167,FIND("/",R167)-1)</f>
        <v>technology</v>
      </c>
      <c r="T167" t="str">
        <f>RIGHT(R167,LEN(R167)-FIND("/",R167))</f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>(E168/D168)*100</f>
        <v>137.13265306122449</v>
      </c>
      <c r="G168" t="s">
        <v>20</v>
      </c>
      <c r="H168">
        <v>244</v>
      </c>
      <c r="I168" s="8">
        <f>E168/H168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4">
        <f>(((L168/60)/60)/24)+DATE(1970,1,1)</f>
        <v>40534.25</v>
      </c>
      <c r="O168" s="14">
        <f>(((M168/60)/60)/24)+DATE(1970,1,1)</f>
        <v>40538.25</v>
      </c>
      <c r="P168" t="b">
        <v>0</v>
      </c>
      <c r="Q168" t="b">
        <v>0</v>
      </c>
      <c r="R168" t="s">
        <v>122</v>
      </c>
      <c r="S168" t="str">
        <f>LEFT(R168,FIND("/",R168)-1)</f>
        <v>photography</v>
      </c>
      <c r="T168" t="str">
        <f>RIGHT(R168,LEN(R168)-FIND("/",R168))</f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>(E169/D169)*100</f>
        <v>415.53846153846149</v>
      </c>
      <c r="G169" t="s">
        <v>20</v>
      </c>
      <c r="H169">
        <v>146</v>
      </c>
      <c r="I169" s="8">
        <f>E169/H169</f>
        <v>74</v>
      </c>
      <c r="J169" t="s">
        <v>26</v>
      </c>
      <c r="K169" t="s">
        <v>27</v>
      </c>
      <c r="L169">
        <v>1370840400</v>
      </c>
      <c r="M169">
        <v>1371704400</v>
      </c>
      <c r="N169" s="14">
        <f>(((L169/60)/60)/24)+DATE(1970,1,1)</f>
        <v>41435.208333333336</v>
      </c>
      <c r="O169" s="14">
        <f>(((M169/60)/60)/24)+DATE(1970,1,1)</f>
        <v>41445.208333333336</v>
      </c>
      <c r="P169" t="b">
        <v>0</v>
      </c>
      <c r="Q169" t="b">
        <v>0</v>
      </c>
      <c r="R169" t="s">
        <v>33</v>
      </c>
      <c r="S169" t="str">
        <f>LEFT(R169,FIND("/",R169)-1)</f>
        <v>theater</v>
      </c>
      <c r="T169" t="str">
        <f>RIGHT(R169,LEN(R169)-FIND("/",R169))</f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>(E170/D170)*100</f>
        <v>31.30913348946136</v>
      </c>
      <c r="G170" t="s">
        <v>14</v>
      </c>
      <c r="H170">
        <v>955</v>
      </c>
      <c r="I170" s="8">
        <f>E170/H170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4">
        <f>(((L170/60)/60)/24)+DATE(1970,1,1)</f>
        <v>43518.25</v>
      </c>
      <c r="O170" s="14">
        <f>(((M170/60)/60)/24)+DATE(1970,1,1)</f>
        <v>43541.208333333328</v>
      </c>
      <c r="P170" t="b">
        <v>0</v>
      </c>
      <c r="Q170" t="b">
        <v>1</v>
      </c>
      <c r="R170" t="s">
        <v>60</v>
      </c>
      <c r="S170" t="str">
        <f>LEFT(R170,FIND("/",R170)-1)</f>
        <v>music</v>
      </c>
      <c r="T170" t="str">
        <f>RIGHT(R170,LEN(R170)-FIND("/",R170))</f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>(E171/D171)*100</f>
        <v>424.08154506437768</v>
      </c>
      <c r="G171" t="s">
        <v>20</v>
      </c>
      <c r="H171">
        <v>1267</v>
      </c>
      <c r="I171" s="8">
        <f>E171/H171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4">
        <f>(((L171/60)/60)/24)+DATE(1970,1,1)</f>
        <v>41077.208333333336</v>
      </c>
      <c r="O171" s="14">
        <f>(((M171/60)/60)/24)+DATE(1970,1,1)</f>
        <v>41105.208333333336</v>
      </c>
      <c r="P171" t="b">
        <v>0</v>
      </c>
      <c r="Q171" t="b">
        <v>1</v>
      </c>
      <c r="R171" t="s">
        <v>100</v>
      </c>
      <c r="S171" t="str">
        <f>LEFT(R171,FIND("/",R171)-1)</f>
        <v>film &amp; video</v>
      </c>
      <c r="T171" t="str">
        <f>RIGHT(R171,LEN(R171)-FIND("/",R171))</f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>(E172/D172)*100</f>
        <v>2.93886230728336</v>
      </c>
      <c r="G172" t="s">
        <v>14</v>
      </c>
      <c r="H172">
        <v>67</v>
      </c>
      <c r="I172" s="8">
        <f>E172/H172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4">
        <f>(((L172/60)/60)/24)+DATE(1970,1,1)</f>
        <v>42950.208333333328</v>
      </c>
      <c r="O172" s="14">
        <f>(((M172/60)/60)/24)+DATE(1970,1,1)</f>
        <v>42957.208333333328</v>
      </c>
      <c r="P172" t="b">
        <v>0</v>
      </c>
      <c r="Q172" t="b">
        <v>0</v>
      </c>
      <c r="R172" t="s">
        <v>60</v>
      </c>
      <c r="S172" t="str">
        <f>LEFT(R172,FIND("/",R172)-1)</f>
        <v>music</v>
      </c>
      <c r="T172" t="str">
        <f>RIGHT(R172,LEN(R172)-FIND("/",R172))</f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>(E173/D173)*100</f>
        <v>10.63265306122449</v>
      </c>
      <c r="G173" t="s">
        <v>14</v>
      </c>
      <c r="H173">
        <v>5</v>
      </c>
      <c r="I173" s="8">
        <f>E173/H173</f>
        <v>104.2</v>
      </c>
      <c r="J173" t="s">
        <v>21</v>
      </c>
      <c r="K173" t="s">
        <v>22</v>
      </c>
      <c r="L173">
        <v>1395291600</v>
      </c>
      <c r="M173">
        <v>1397192400</v>
      </c>
      <c r="N173" s="14">
        <f>(((L173/60)/60)/24)+DATE(1970,1,1)</f>
        <v>41718.208333333336</v>
      </c>
      <c r="O173" s="14">
        <f>(((M173/60)/60)/24)+DATE(1970,1,1)</f>
        <v>41740.208333333336</v>
      </c>
      <c r="P173" t="b">
        <v>0</v>
      </c>
      <c r="Q173" t="b">
        <v>0</v>
      </c>
      <c r="R173" t="s">
        <v>206</v>
      </c>
      <c r="S173" t="str">
        <f>LEFT(R173,FIND("/",R173)-1)</f>
        <v>publishing</v>
      </c>
      <c r="T173" t="str">
        <f>RIGHT(R173,LEN(R173)-FIND("/",R173))</f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>(E174/D174)*100</f>
        <v>82.875</v>
      </c>
      <c r="G174" t="s">
        <v>14</v>
      </c>
      <c r="H174">
        <v>26</v>
      </c>
      <c r="I174" s="8">
        <f>E174/H174</f>
        <v>25.5</v>
      </c>
      <c r="J174" t="s">
        <v>21</v>
      </c>
      <c r="K174" t="s">
        <v>22</v>
      </c>
      <c r="L174">
        <v>1405746000</v>
      </c>
      <c r="M174">
        <v>1407042000</v>
      </c>
      <c r="N174" s="14">
        <f>(((L174/60)/60)/24)+DATE(1970,1,1)</f>
        <v>41839.208333333336</v>
      </c>
      <c r="O174" s="14">
        <f>(((M174/60)/60)/24)+DATE(1970,1,1)</f>
        <v>41854.208333333336</v>
      </c>
      <c r="P174" t="b">
        <v>0</v>
      </c>
      <c r="Q174" t="b">
        <v>1</v>
      </c>
      <c r="R174" t="s">
        <v>42</v>
      </c>
      <c r="S174" t="str">
        <f>LEFT(R174,FIND("/",R174)-1)</f>
        <v>film &amp; video</v>
      </c>
      <c r="T174" t="str">
        <f>RIGHT(R174,LEN(R174)-FIND("/",R174))</f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>(E175/D175)*100</f>
        <v>163.01447776628748</v>
      </c>
      <c r="G175" t="s">
        <v>20</v>
      </c>
      <c r="H175">
        <v>1561</v>
      </c>
      <c r="I175" s="8">
        <f>E175/H175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4">
        <f>(((L175/60)/60)/24)+DATE(1970,1,1)</f>
        <v>41412.208333333336</v>
      </c>
      <c r="O175" s="14">
        <f>(((M175/60)/60)/24)+DATE(1970,1,1)</f>
        <v>41418.208333333336</v>
      </c>
      <c r="P175" t="b">
        <v>0</v>
      </c>
      <c r="Q175" t="b">
        <v>0</v>
      </c>
      <c r="R175" t="s">
        <v>33</v>
      </c>
      <c r="S175" t="str">
        <f>LEFT(R175,FIND("/",R175)-1)</f>
        <v>theater</v>
      </c>
      <c r="T175" t="str">
        <f>RIGHT(R175,LEN(R175)-FIND("/",R175))</f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>(E176/D176)*100</f>
        <v>894.66666666666674</v>
      </c>
      <c r="G176" t="s">
        <v>20</v>
      </c>
      <c r="H176">
        <v>48</v>
      </c>
      <c r="I176" s="8">
        <f>E176/H176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4">
        <f>(((L176/60)/60)/24)+DATE(1970,1,1)</f>
        <v>42282.208333333328</v>
      </c>
      <c r="O176" s="14">
        <f>(((M176/60)/60)/24)+DATE(1970,1,1)</f>
        <v>42283.208333333328</v>
      </c>
      <c r="P176" t="b">
        <v>0</v>
      </c>
      <c r="Q176" t="b">
        <v>1</v>
      </c>
      <c r="R176" t="s">
        <v>65</v>
      </c>
      <c r="S176" t="str">
        <f>LEFT(R176,FIND("/",R176)-1)</f>
        <v>technology</v>
      </c>
      <c r="T176" t="str">
        <f>RIGHT(R176,LEN(R176)-FIND("/",R176))</f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>(E177/D177)*100</f>
        <v>26.191501103752756</v>
      </c>
      <c r="G177" t="s">
        <v>14</v>
      </c>
      <c r="H177">
        <v>1130</v>
      </c>
      <c r="I177" s="8">
        <f>E177/H177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4">
        <f>(((L177/60)/60)/24)+DATE(1970,1,1)</f>
        <v>42613.208333333328</v>
      </c>
      <c r="O177" s="14">
        <f>(((M177/60)/60)/24)+DATE(1970,1,1)</f>
        <v>42632.208333333328</v>
      </c>
      <c r="P177" t="b">
        <v>0</v>
      </c>
      <c r="Q177" t="b">
        <v>0</v>
      </c>
      <c r="R177" t="s">
        <v>33</v>
      </c>
      <c r="S177" t="str">
        <f>LEFT(R177,FIND("/",R177)-1)</f>
        <v>theater</v>
      </c>
      <c r="T177" t="str">
        <f>RIGHT(R177,LEN(R177)-FIND("/",R177))</f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>(E178/D178)*100</f>
        <v>74.834782608695647</v>
      </c>
      <c r="G178" t="s">
        <v>14</v>
      </c>
      <c r="H178">
        <v>782</v>
      </c>
      <c r="I178" s="8">
        <f>E178/H178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4">
        <f>(((L178/60)/60)/24)+DATE(1970,1,1)</f>
        <v>42616.208333333328</v>
      </c>
      <c r="O178" s="14">
        <f>(((M178/60)/60)/24)+DATE(1970,1,1)</f>
        <v>42625.208333333328</v>
      </c>
      <c r="P178" t="b">
        <v>0</v>
      </c>
      <c r="Q178" t="b">
        <v>0</v>
      </c>
      <c r="R178" t="s">
        <v>33</v>
      </c>
      <c r="S178" t="str">
        <f>LEFT(R178,FIND("/",R178)-1)</f>
        <v>theater</v>
      </c>
      <c r="T178" t="str">
        <f>RIGHT(R178,LEN(R178)-FIND("/",R178))</f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>(E179/D179)*100</f>
        <v>416.47680412371136</v>
      </c>
      <c r="G179" t="s">
        <v>20</v>
      </c>
      <c r="H179">
        <v>2739</v>
      </c>
      <c r="I179" s="8">
        <f>E179/H179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4">
        <f>(((L179/60)/60)/24)+DATE(1970,1,1)</f>
        <v>40497.25</v>
      </c>
      <c r="O179" s="14">
        <f>(((M179/60)/60)/24)+DATE(1970,1,1)</f>
        <v>40522.25</v>
      </c>
      <c r="P179" t="b">
        <v>0</v>
      </c>
      <c r="Q179" t="b">
        <v>0</v>
      </c>
      <c r="R179" t="s">
        <v>33</v>
      </c>
      <c r="S179" t="str">
        <f>LEFT(R179,FIND("/",R179)-1)</f>
        <v>theater</v>
      </c>
      <c r="T179" t="str">
        <f>RIGHT(R179,LEN(R179)-FIND("/",R179))</f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>(E180/D180)*100</f>
        <v>96.208333333333329</v>
      </c>
      <c r="G180" t="s">
        <v>14</v>
      </c>
      <c r="H180">
        <v>210</v>
      </c>
      <c r="I180" s="8">
        <f>E180/H180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4">
        <f>(((L180/60)/60)/24)+DATE(1970,1,1)</f>
        <v>42999.208333333328</v>
      </c>
      <c r="O180" s="14">
        <f>(((M180/60)/60)/24)+DATE(1970,1,1)</f>
        <v>43008.208333333328</v>
      </c>
      <c r="P180" t="b">
        <v>0</v>
      </c>
      <c r="Q180" t="b">
        <v>0</v>
      </c>
      <c r="R180" t="s">
        <v>17</v>
      </c>
      <c r="S180" t="str">
        <f>LEFT(R180,FIND("/",R180)-1)</f>
        <v>food</v>
      </c>
      <c r="T180" t="str">
        <f>RIGHT(R180,LEN(R180)-FIND("/",R180))</f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>(E181/D181)*100</f>
        <v>357.71910112359546</v>
      </c>
      <c r="G181" t="s">
        <v>20</v>
      </c>
      <c r="H181">
        <v>3537</v>
      </c>
      <c r="I181" s="8">
        <f>E181/H181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4">
        <f>(((L181/60)/60)/24)+DATE(1970,1,1)</f>
        <v>41350.208333333336</v>
      </c>
      <c r="O181" s="14">
        <f>(((M181/60)/60)/24)+DATE(1970,1,1)</f>
        <v>41351.208333333336</v>
      </c>
      <c r="P181" t="b">
        <v>0</v>
      </c>
      <c r="Q181" t="b">
        <v>1</v>
      </c>
      <c r="R181" t="s">
        <v>33</v>
      </c>
      <c r="S181" t="str">
        <f>LEFT(R181,FIND("/",R181)-1)</f>
        <v>theater</v>
      </c>
      <c r="T181" t="str">
        <f>RIGHT(R181,LEN(R181)-FIND("/",R181))</f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>(E182/D182)*100</f>
        <v>308.45714285714286</v>
      </c>
      <c r="G182" t="s">
        <v>20</v>
      </c>
      <c r="H182">
        <v>2107</v>
      </c>
      <c r="I182" s="8">
        <f>E182/H182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4">
        <f>(((L182/60)/60)/24)+DATE(1970,1,1)</f>
        <v>40259.208333333336</v>
      </c>
      <c r="O182" s="14">
        <f>(((M182/60)/60)/24)+DATE(1970,1,1)</f>
        <v>40264.208333333336</v>
      </c>
      <c r="P182" t="b">
        <v>0</v>
      </c>
      <c r="Q182" t="b">
        <v>0</v>
      </c>
      <c r="R182" t="s">
        <v>65</v>
      </c>
      <c r="S182" t="str">
        <f>LEFT(R182,FIND("/",R182)-1)</f>
        <v>technology</v>
      </c>
      <c r="T182" t="str">
        <f>RIGHT(R182,LEN(R182)-FIND("/",R182))</f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>(E183/D183)*100</f>
        <v>61.802325581395344</v>
      </c>
      <c r="G183" t="s">
        <v>14</v>
      </c>
      <c r="H183">
        <v>136</v>
      </c>
      <c r="I183" s="8">
        <f>E183/H183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4">
        <f>(((L183/60)/60)/24)+DATE(1970,1,1)</f>
        <v>43012.208333333328</v>
      </c>
      <c r="O183" s="14">
        <f>(((M183/60)/60)/24)+DATE(1970,1,1)</f>
        <v>43030.208333333328</v>
      </c>
      <c r="P183" t="b">
        <v>0</v>
      </c>
      <c r="Q183" t="b">
        <v>0</v>
      </c>
      <c r="R183" t="s">
        <v>28</v>
      </c>
      <c r="S183" t="str">
        <f>LEFT(R183,FIND("/",R183)-1)</f>
        <v>technology</v>
      </c>
      <c r="T183" t="str">
        <f>RIGHT(R183,LEN(R183)-FIND("/",R183))</f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>(E184/D184)*100</f>
        <v>722.32472324723244</v>
      </c>
      <c r="G184" t="s">
        <v>20</v>
      </c>
      <c r="H184">
        <v>3318</v>
      </c>
      <c r="I184" s="8">
        <f>E184/H184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4">
        <f>(((L184/60)/60)/24)+DATE(1970,1,1)</f>
        <v>43631.208333333328</v>
      </c>
      <c r="O184" s="14">
        <f>(((M184/60)/60)/24)+DATE(1970,1,1)</f>
        <v>43647.208333333328</v>
      </c>
      <c r="P184" t="b">
        <v>0</v>
      </c>
      <c r="Q184" t="b">
        <v>0</v>
      </c>
      <c r="R184" t="s">
        <v>33</v>
      </c>
      <c r="S184" t="str">
        <f>LEFT(R184,FIND("/",R184)-1)</f>
        <v>theater</v>
      </c>
      <c r="T184" t="str">
        <f>RIGHT(R184,LEN(R184)-FIND("/",R184))</f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>(E185/D185)*100</f>
        <v>69.117647058823522</v>
      </c>
      <c r="G185" t="s">
        <v>14</v>
      </c>
      <c r="H185">
        <v>86</v>
      </c>
      <c r="I185" s="8">
        <f>E185/H185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4">
        <f>(((L185/60)/60)/24)+DATE(1970,1,1)</f>
        <v>40430.208333333336</v>
      </c>
      <c r="O185" s="14">
        <f>(((M185/60)/60)/24)+DATE(1970,1,1)</f>
        <v>40443.208333333336</v>
      </c>
      <c r="P185" t="b">
        <v>0</v>
      </c>
      <c r="Q185" t="b">
        <v>0</v>
      </c>
      <c r="R185" t="s">
        <v>23</v>
      </c>
      <c r="S185" t="str">
        <f>LEFT(R185,FIND("/",R185)-1)</f>
        <v>music</v>
      </c>
      <c r="T185" t="str">
        <f>RIGHT(R185,LEN(R185)-FIND("/",R185))</f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>(E186/D186)*100</f>
        <v>293.05555555555554</v>
      </c>
      <c r="G186" t="s">
        <v>20</v>
      </c>
      <c r="H186">
        <v>340</v>
      </c>
      <c r="I186" s="8">
        <f>E186/H186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4">
        <f>(((L186/60)/60)/24)+DATE(1970,1,1)</f>
        <v>43588.208333333328</v>
      </c>
      <c r="O186" s="14">
        <f>(((M186/60)/60)/24)+DATE(1970,1,1)</f>
        <v>43589.208333333328</v>
      </c>
      <c r="P186" t="b">
        <v>0</v>
      </c>
      <c r="Q186" t="b">
        <v>0</v>
      </c>
      <c r="R186" t="s">
        <v>33</v>
      </c>
      <c r="S186" t="str">
        <f>LEFT(R186,FIND("/",R186)-1)</f>
        <v>theater</v>
      </c>
      <c r="T186" t="str">
        <f>RIGHT(R186,LEN(R186)-FIND("/",R186))</f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>(E187/D187)*100</f>
        <v>71.8</v>
      </c>
      <c r="G187" t="s">
        <v>14</v>
      </c>
      <c r="H187">
        <v>19</v>
      </c>
      <c r="I187" s="8">
        <f>E187/H187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4">
        <f>(((L187/60)/60)/24)+DATE(1970,1,1)</f>
        <v>43233.208333333328</v>
      </c>
      <c r="O187" s="14">
        <f>(((M187/60)/60)/24)+DATE(1970,1,1)</f>
        <v>43244.208333333328</v>
      </c>
      <c r="P187" t="b">
        <v>0</v>
      </c>
      <c r="Q187" t="b">
        <v>0</v>
      </c>
      <c r="R187" t="s">
        <v>269</v>
      </c>
      <c r="S187" t="str">
        <f>LEFT(R187,FIND("/",R187)-1)</f>
        <v>film &amp; video</v>
      </c>
      <c r="T187" t="str">
        <f>RIGHT(R187,LEN(R187)-FIND("/",R187))</f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>(E188/D188)*100</f>
        <v>31.934684684684683</v>
      </c>
      <c r="G188" t="s">
        <v>14</v>
      </c>
      <c r="H188">
        <v>886</v>
      </c>
      <c r="I188" s="8">
        <f>E188/H188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4">
        <f>(((L188/60)/60)/24)+DATE(1970,1,1)</f>
        <v>41782.208333333336</v>
      </c>
      <c r="O188" s="14">
        <f>(((M188/60)/60)/24)+DATE(1970,1,1)</f>
        <v>41797.208333333336</v>
      </c>
      <c r="P188" t="b">
        <v>0</v>
      </c>
      <c r="Q188" t="b">
        <v>0</v>
      </c>
      <c r="R188" t="s">
        <v>33</v>
      </c>
      <c r="S188" t="str">
        <f>LEFT(R188,FIND("/",R188)-1)</f>
        <v>theater</v>
      </c>
      <c r="T188" t="str">
        <f>RIGHT(R188,LEN(R188)-FIND("/",R188))</f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>(E189/D189)*100</f>
        <v>229.87375415282392</v>
      </c>
      <c r="G189" t="s">
        <v>20</v>
      </c>
      <c r="H189">
        <v>1442</v>
      </c>
      <c r="I189" s="8">
        <f>E189/H189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4">
        <f>(((L189/60)/60)/24)+DATE(1970,1,1)</f>
        <v>41328.25</v>
      </c>
      <c r="O189" s="14">
        <f>(((M189/60)/60)/24)+DATE(1970,1,1)</f>
        <v>41356.208333333336</v>
      </c>
      <c r="P189" t="b">
        <v>0</v>
      </c>
      <c r="Q189" t="b">
        <v>1</v>
      </c>
      <c r="R189" t="s">
        <v>100</v>
      </c>
      <c r="S189" t="str">
        <f>LEFT(R189,FIND("/",R189)-1)</f>
        <v>film &amp; video</v>
      </c>
      <c r="T189" t="str">
        <f>RIGHT(R189,LEN(R189)-FIND("/",R189))</f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>(E190/D190)*100</f>
        <v>32.012195121951223</v>
      </c>
      <c r="G190" t="s">
        <v>14</v>
      </c>
      <c r="H190">
        <v>35</v>
      </c>
      <c r="I190" s="8">
        <f>E190/H190</f>
        <v>75</v>
      </c>
      <c r="J190" t="s">
        <v>107</v>
      </c>
      <c r="K190" t="s">
        <v>108</v>
      </c>
      <c r="L190">
        <v>1417500000</v>
      </c>
      <c r="M190">
        <v>1417586400</v>
      </c>
      <c r="N190" s="14">
        <f>(((L190/60)/60)/24)+DATE(1970,1,1)</f>
        <v>41975.25</v>
      </c>
      <c r="O190" s="14">
        <f>(((M190/60)/60)/24)+DATE(1970,1,1)</f>
        <v>41976.25</v>
      </c>
      <c r="P190" t="b">
        <v>0</v>
      </c>
      <c r="Q190" t="b">
        <v>0</v>
      </c>
      <c r="R190" t="s">
        <v>33</v>
      </c>
      <c r="S190" t="str">
        <f>LEFT(R190,FIND("/",R190)-1)</f>
        <v>theater</v>
      </c>
      <c r="T190" t="str">
        <f>RIGHT(R190,LEN(R190)-FIND("/",R190))</f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>(E191/D191)*100</f>
        <v>23.525352848928385</v>
      </c>
      <c r="G191" t="s">
        <v>74</v>
      </c>
      <c r="H191">
        <v>441</v>
      </c>
      <c r="I191" s="8">
        <f>E191/H191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4">
        <f>(((L191/60)/60)/24)+DATE(1970,1,1)</f>
        <v>42433.25</v>
      </c>
      <c r="O191" s="14">
        <f>(((M191/60)/60)/24)+DATE(1970,1,1)</f>
        <v>42433.25</v>
      </c>
      <c r="P191" t="b">
        <v>0</v>
      </c>
      <c r="Q191" t="b">
        <v>0</v>
      </c>
      <c r="R191" t="s">
        <v>33</v>
      </c>
      <c r="S191" t="str">
        <f>LEFT(R191,FIND("/",R191)-1)</f>
        <v>theater</v>
      </c>
      <c r="T191" t="str">
        <f>RIGHT(R191,LEN(R191)-FIND("/",R191))</f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>(E192/D192)*100</f>
        <v>68.594594594594597</v>
      </c>
      <c r="G192" t="s">
        <v>14</v>
      </c>
      <c r="H192">
        <v>24</v>
      </c>
      <c r="I192" s="8">
        <f>E192/H192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4">
        <f>(((L192/60)/60)/24)+DATE(1970,1,1)</f>
        <v>41429.208333333336</v>
      </c>
      <c r="O192" s="14">
        <f>(((M192/60)/60)/24)+DATE(1970,1,1)</f>
        <v>41430.208333333336</v>
      </c>
      <c r="P192" t="b">
        <v>0</v>
      </c>
      <c r="Q192" t="b">
        <v>1</v>
      </c>
      <c r="R192" t="s">
        <v>33</v>
      </c>
      <c r="S192" t="str">
        <f>LEFT(R192,FIND("/",R192)-1)</f>
        <v>theater</v>
      </c>
      <c r="T192" t="str">
        <f>RIGHT(R192,LEN(R192)-FIND("/",R192))</f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>(E193/D193)*100</f>
        <v>37.952380952380956</v>
      </c>
      <c r="G193" t="s">
        <v>14</v>
      </c>
      <c r="H193">
        <v>86</v>
      </c>
      <c r="I193" s="8">
        <f>E193/H193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4">
        <f>(((L193/60)/60)/24)+DATE(1970,1,1)</f>
        <v>43536.208333333328</v>
      </c>
      <c r="O193" s="14">
        <f>(((M193/60)/60)/24)+DATE(1970,1,1)</f>
        <v>43539.208333333328</v>
      </c>
      <c r="P193" t="b">
        <v>0</v>
      </c>
      <c r="Q193" t="b">
        <v>0</v>
      </c>
      <c r="R193" t="s">
        <v>33</v>
      </c>
      <c r="S193" t="str">
        <f>LEFT(R193,FIND("/",R193)-1)</f>
        <v>theater</v>
      </c>
      <c r="T193" t="str">
        <f>RIGHT(R193,LEN(R193)-FIND("/",R193))</f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>(E194/D194)*100</f>
        <v>19.992957746478872</v>
      </c>
      <c r="G194" t="s">
        <v>14</v>
      </c>
      <c r="H194">
        <v>243</v>
      </c>
      <c r="I194" s="8">
        <f>E194/H194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4">
        <f>(((L194/60)/60)/24)+DATE(1970,1,1)</f>
        <v>41817.208333333336</v>
      </c>
      <c r="O194" s="14">
        <f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>LEFT(R194,FIND("/",R194)-1)</f>
        <v>music</v>
      </c>
      <c r="T194" t="str">
        <f>RIGHT(R194,LEN(R194)-FIND("/",R194))</f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>(E195/D195)*100</f>
        <v>45.636363636363633</v>
      </c>
      <c r="G195" t="s">
        <v>14</v>
      </c>
      <c r="H195">
        <v>65</v>
      </c>
      <c r="I195" s="8">
        <f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4">
        <f>(((L195/60)/60)/24)+DATE(1970,1,1)</f>
        <v>43198.208333333328</v>
      </c>
      <c r="O195" s="14">
        <f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>LEFT(R195,FIND("/",R195)-1)</f>
        <v>music</v>
      </c>
      <c r="T195" t="str">
        <f>RIGHT(R195,LEN(R195)-FIND("/",R195))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>(E196/D196)*100</f>
        <v>122.7605633802817</v>
      </c>
      <c r="G196" t="s">
        <v>20</v>
      </c>
      <c r="H196">
        <v>126</v>
      </c>
      <c r="I196" s="8">
        <f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4">
        <f>(((L196/60)/60)/24)+DATE(1970,1,1)</f>
        <v>42261.208333333328</v>
      </c>
      <c r="O196" s="14">
        <f>(((M196/60)/60)/24)+DATE(1970,1,1)</f>
        <v>42277.208333333328</v>
      </c>
      <c r="P196" t="b">
        <v>0</v>
      </c>
      <c r="Q196" t="b">
        <v>0</v>
      </c>
      <c r="R196" t="s">
        <v>148</v>
      </c>
      <c r="S196" t="str">
        <f>LEFT(R196,FIND("/",R196)-1)</f>
        <v>music</v>
      </c>
      <c r="T196" t="str">
        <f>RIGHT(R196,LEN(R196)-FIND("/",R196))</f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>(E197/D197)*100</f>
        <v>361.75316455696202</v>
      </c>
      <c r="G197" t="s">
        <v>20</v>
      </c>
      <c r="H197">
        <v>524</v>
      </c>
      <c r="I197" s="8">
        <f>E197/H197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4">
        <f>(((L197/60)/60)/24)+DATE(1970,1,1)</f>
        <v>43310.208333333328</v>
      </c>
      <c r="O197" s="14">
        <f>(((M197/60)/60)/24)+DATE(1970,1,1)</f>
        <v>43317.208333333328</v>
      </c>
      <c r="P197" t="b">
        <v>0</v>
      </c>
      <c r="Q197" t="b">
        <v>0</v>
      </c>
      <c r="R197" t="s">
        <v>50</v>
      </c>
      <c r="S197" t="str">
        <f>LEFT(R197,FIND("/",R197)-1)</f>
        <v>music</v>
      </c>
      <c r="T197" t="str">
        <f>RIGHT(R197,LEN(R197)-FIND("/",R197))</f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>(E198/D198)*100</f>
        <v>63.146341463414636</v>
      </c>
      <c r="G198" t="s">
        <v>14</v>
      </c>
      <c r="H198">
        <v>100</v>
      </c>
      <c r="I198" s="8">
        <f>E198/H198</f>
        <v>51.78</v>
      </c>
      <c r="J198" t="s">
        <v>36</v>
      </c>
      <c r="K198" t="s">
        <v>37</v>
      </c>
      <c r="L198">
        <v>1472878800</v>
      </c>
      <c r="M198">
        <v>1474520400</v>
      </c>
      <c r="N198" s="14">
        <f>(((L198/60)/60)/24)+DATE(1970,1,1)</f>
        <v>42616.208333333328</v>
      </c>
      <c r="O198" s="14">
        <f>(((M198/60)/60)/24)+DATE(1970,1,1)</f>
        <v>42635.208333333328</v>
      </c>
      <c r="P198" t="b">
        <v>0</v>
      </c>
      <c r="Q198" t="b">
        <v>0</v>
      </c>
      <c r="R198" t="s">
        <v>65</v>
      </c>
      <c r="S198" t="str">
        <f>LEFT(R198,FIND("/",R198)-1)</f>
        <v>technology</v>
      </c>
      <c r="T198" t="str">
        <f>RIGHT(R198,LEN(R198)-FIND("/",R198))</f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>(E199/D199)*100</f>
        <v>298.20475319926874</v>
      </c>
      <c r="G199" t="s">
        <v>20</v>
      </c>
      <c r="H199">
        <v>1989</v>
      </c>
      <c r="I199" s="8">
        <f>E199/H199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4">
        <f>(((L199/60)/60)/24)+DATE(1970,1,1)</f>
        <v>42909.208333333328</v>
      </c>
      <c r="O199" s="14">
        <f>(((M199/60)/60)/24)+DATE(1970,1,1)</f>
        <v>42923.208333333328</v>
      </c>
      <c r="P199" t="b">
        <v>0</v>
      </c>
      <c r="Q199" t="b">
        <v>0</v>
      </c>
      <c r="R199" t="s">
        <v>53</v>
      </c>
      <c r="S199" t="str">
        <f>LEFT(R199,FIND("/",R199)-1)</f>
        <v>film &amp; video</v>
      </c>
      <c r="T199" t="str">
        <f>RIGHT(R199,LEN(R199)-FIND("/",R199))</f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>(E200/D200)*100</f>
        <v>9.5585443037974684</v>
      </c>
      <c r="G200" t="s">
        <v>14</v>
      </c>
      <c r="H200">
        <v>168</v>
      </c>
      <c r="I200" s="8">
        <f>E200/H200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4">
        <f>(((L200/60)/60)/24)+DATE(1970,1,1)</f>
        <v>40396.208333333336</v>
      </c>
      <c r="O200" s="14">
        <f>(((M200/60)/60)/24)+DATE(1970,1,1)</f>
        <v>40425.208333333336</v>
      </c>
      <c r="P200" t="b">
        <v>0</v>
      </c>
      <c r="Q200" t="b">
        <v>0</v>
      </c>
      <c r="R200" t="s">
        <v>50</v>
      </c>
      <c r="S200" t="str">
        <f>LEFT(R200,FIND("/",R200)-1)</f>
        <v>music</v>
      </c>
      <c r="T200" t="str">
        <f>RIGHT(R200,LEN(R200)-FIND("/",R200))</f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>(E201/D201)*100</f>
        <v>53.777777777777779</v>
      </c>
      <c r="G201" t="s">
        <v>14</v>
      </c>
      <c r="H201">
        <v>13</v>
      </c>
      <c r="I201" s="8">
        <f>E201/H201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4">
        <f>(((L201/60)/60)/24)+DATE(1970,1,1)</f>
        <v>42192.208333333328</v>
      </c>
      <c r="O201" s="14">
        <f>(((M201/60)/60)/24)+DATE(1970,1,1)</f>
        <v>42196.208333333328</v>
      </c>
      <c r="P201" t="b">
        <v>0</v>
      </c>
      <c r="Q201" t="b">
        <v>0</v>
      </c>
      <c r="R201" t="s">
        <v>23</v>
      </c>
      <c r="S201" t="str">
        <f>LEFT(R201,FIND("/",R201)-1)</f>
        <v>music</v>
      </c>
      <c r="T201" t="str">
        <f>RIGHT(R201,LEN(R201)-FIND("/",R201))</f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>(E202/D202)*100</f>
        <v>2</v>
      </c>
      <c r="G202" t="s">
        <v>14</v>
      </c>
      <c r="H202">
        <v>1</v>
      </c>
      <c r="I202" s="8">
        <f>E202/H202</f>
        <v>2</v>
      </c>
      <c r="J202" t="s">
        <v>15</v>
      </c>
      <c r="K202" t="s">
        <v>16</v>
      </c>
      <c r="L202">
        <v>1269493200</v>
      </c>
      <c r="M202">
        <v>1270443600</v>
      </c>
      <c r="N202" s="14">
        <f>(((L202/60)/60)/24)+DATE(1970,1,1)</f>
        <v>40262.208333333336</v>
      </c>
      <c r="O202" s="14">
        <f>(((M202/60)/60)/24)+DATE(1970,1,1)</f>
        <v>40273.208333333336</v>
      </c>
      <c r="P202" t="b">
        <v>0</v>
      </c>
      <c r="Q202" t="b">
        <v>0</v>
      </c>
      <c r="R202" t="s">
        <v>33</v>
      </c>
      <c r="S202" t="str">
        <f>LEFT(R202,FIND("/",R202)-1)</f>
        <v>theater</v>
      </c>
      <c r="T202" t="str">
        <f>RIGHT(R202,LEN(R202)-FIND("/",R202))</f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>(E203/D203)*100</f>
        <v>681.19047619047615</v>
      </c>
      <c r="G203" t="s">
        <v>20</v>
      </c>
      <c r="H203">
        <v>157</v>
      </c>
      <c r="I203" s="8">
        <f>E203/H203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4">
        <f>(((L203/60)/60)/24)+DATE(1970,1,1)</f>
        <v>41845.208333333336</v>
      </c>
      <c r="O203" s="14">
        <f>(((M203/60)/60)/24)+DATE(1970,1,1)</f>
        <v>41863.208333333336</v>
      </c>
      <c r="P203" t="b">
        <v>0</v>
      </c>
      <c r="Q203" t="b">
        <v>0</v>
      </c>
      <c r="R203" t="s">
        <v>28</v>
      </c>
      <c r="S203" t="str">
        <f>LEFT(R203,FIND("/",R203)-1)</f>
        <v>technology</v>
      </c>
      <c r="T203" t="str">
        <f>RIGHT(R203,LEN(R203)-FIND("/",R203))</f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>(E204/D204)*100</f>
        <v>78.831325301204828</v>
      </c>
      <c r="G204" t="s">
        <v>74</v>
      </c>
      <c r="H204">
        <v>82</v>
      </c>
      <c r="I204" s="8">
        <f>E204/H204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4">
        <f>(((L204/60)/60)/24)+DATE(1970,1,1)</f>
        <v>40818.208333333336</v>
      </c>
      <c r="O204" s="14">
        <f>(((M204/60)/60)/24)+DATE(1970,1,1)</f>
        <v>40822.208333333336</v>
      </c>
      <c r="P204" t="b">
        <v>0</v>
      </c>
      <c r="Q204" t="b">
        <v>0</v>
      </c>
      <c r="R204" t="s">
        <v>17</v>
      </c>
      <c r="S204" t="str">
        <f>LEFT(R204,FIND("/",R204)-1)</f>
        <v>food</v>
      </c>
      <c r="T204" t="str">
        <f>RIGHT(R204,LEN(R204)-FIND("/",R204))</f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>(E205/D205)*100</f>
        <v>134.40792216817235</v>
      </c>
      <c r="G205" t="s">
        <v>20</v>
      </c>
      <c r="H205">
        <v>4498</v>
      </c>
      <c r="I205" s="8">
        <f>E205/H205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4">
        <f>(((L205/60)/60)/24)+DATE(1970,1,1)</f>
        <v>42752.25</v>
      </c>
      <c r="O205" s="14">
        <f>(((M205/60)/60)/24)+DATE(1970,1,1)</f>
        <v>42754.25</v>
      </c>
      <c r="P205" t="b">
        <v>0</v>
      </c>
      <c r="Q205" t="b">
        <v>0</v>
      </c>
      <c r="R205" t="s">
        <v>33</v>
      </c>
      <c r="S205" t="str">
        <f>LEFT(R205,FIND("/",R205)-1)</f>
        <v>theater</v>
      </c>
      <c r="T205" t="str">
        <f>RIGHT(R205,LEN(R205)-FIND("/",R205))</f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>(E206/D206)*100</f>
        <v>3.3719999999999999</v>
      </c>
      <c r="G206" t="s">
        <v>14</v>
      </c>
      <c r="H206">
        <v>40</v>
      </c>
      <c r="I206" s="8">
        <f>E206/H206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4">
        <f>(((L206/60)/60)/24)+DATE(1970,1,1)</f>
        <v>40636.208333333336</v>
      </c>
      <c r="O206" s="14">
        <f>(((M206/60)/60)/24)+DATE(1970,1,1)</f>
        <v>40646.208333333336</v>
      </c>
      <c r="P206" t="b">
        <v>0</v>
      </c>
      <c r="Q206" t="b">
        <v>0</v>
      </c>
      <c r="R206" t="s">
        <v>159</v>
      </c>
      <c r="S206" t="str">
        <f>LEFT(R206,FIND("/",R206)-1)</f>
        <v>music</v>
      </c>
      <c r="T206" t="str">
        <f>RIGHT(R206,LEN(R206)-FIND("/",R206))</f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>(E207/D207)*100</f>
        <v>431.84615384615387</v>
      </c>
      <c r="G207" t="s">
        <v>20</v>
      </c>
      <c r="H207">
        <v>80</v>
      </c>
      <c r="I207" s="8">
        <f>E207/H207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4">
        <f>(((L207/60)/60)/24)+DATE(1970,1,1)</f>
        <v>43390.208333333328</v>
      </c>
      <c r="O207" s="14">
        <f>(((M207/60)/60)/24)+DATE(1970,1,1)</f>
        <v>43402.208333333328</v>
      </c>
      <c r="P207" t="b">
        <v>1</v>
      </c>
      <c r="Q207" t="b">
        <v>0</v>
      </c>
      <c r="R207" t="s">
        <v>33</v>
      </c>
      <c r="S207" t="str">
        <f>LEFT(R207,FIND("/",R207)-1)</f>
        <v>theater</v>
      </c>
      <c r="T207" t="str">
        <f>RIGHT(R207,LEN(R207)-FIND("/",R207))</f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>(E208/D208)*100</f>
        <v>38.844444444444441</v>
      </c>
      <c r="G208" t="s">
        <v>74</v>
      </c>
      <c r="H208">
        <v>57</v>
      </c>
      <c r="I208" s="8">
        <f>E208/H208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4">
        <f>(((L208/60)/60)/24)+DATE(1970,1,1)</f>
        <v>40236.25</v>
      </c>
      <c r="O208" s="14">
        <f>(((M208/60)/60)/24)+DATE(1970,1,1)</f>
        <v>40245.25</v>
      </c>
      <c r="P208" t="b">
        <v>0</v>
      </c>
      <c r="Q208" t="b">
        <v>0</v>
      </c>
      <c r="R208" t="s">
        <v>119</v>
      </c>
      <c r="S208" t="str">
        <f>LEFT(R208,FIND("/",R208)-1)</f>
        <v>publishing</v>
      </c>
      <c r="T208" t="str">
        <f>RIGHT(R208,LEN(R208)-FIND("/",R208))</f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>(E209/D209)*100</f>
        <v>425.7</v>
      </c>
      <c r="G209" t="s">
        <v>20</v>
      </c>
      <c r="H209">
        <v>43</v>
      </c>
      <c r="I209" s="8">
        <f>E209/H209</f>
        <v>99</v>
      </c>
      <c r="J209" t="s">
        <v>21</v>
      </c>
      <c r="K209" t="s">
        <v>22</v>
      </c>
      <c r="L209">
        <v>1535432400</v>
      </c>
      <c r="M209">
        <v>1537160400</v>
      </c>
      <c r="N209" s="14">
        <f>(((L209/60)/60)/24)+DATE(1970,1,1)</f>
        <v>43340.208333333328</v>
      </c>
      <c r="O209" s="14">
        <f>(((M209/60)/60)/24)+DATE(1970,1,1)</f>
        <v>43360.208333333328</v>
      </c>
      <c r="P209" t="b">
        <v>0</v>
      </c>
      <c r="Q209" t="b">
        <v>1</v>
      </c>
      <c r="R209" t="s">
        <v>23</v>
      </c>
      <c r="S209" t="str">
        <f>LEFT(R209,FIND("/",R209)-1)</f>
        <v>music</v>
      </c>
      <c r="T209" t="str">
        <f>RIGHT(R209,LEN(R209)-FIND("/",R209))</f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>(E210/D210)*100</f>
        <v>101.12239715591672</v>
      </c>
      <c r="G210" t="s">
        <v>20</v>
      </c>
      <c r="H210">
        <v>2053</v>
      </c>
      <c r="I210" s="8">
        <f>E210/H210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4">
        <f>(((L210/60)/60)/24)+DATE(1970,1,1)</f>
        <v>43048.25</v>
      </c>
      <c r="O210" s="14">
        <f>(((M210/60)/60)/24)+DATE(1970,1,1)</f>
        <v>43072.25</v>
      </c>
      <c r="P210" t="b">
        <v>0</v>
      </c>
      <c r="Q210" t="b">
        <v>0</v>
      </c>
      <c r="R210" t="s">
        <v>42</v>
      </c>
      <c r="S210" t="str">
        <f>LEFT(R210,FIND("/",R210)-1)</f>
        <v>film &amp; video</v>
      </c>
      <c r="T210" t="str">
        <f>RIGHT(R210,LEN(R210)-FIND("/",R210))</f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>(E211/D211)*100</f>
        <v>21.188688946015425</v>
      </c>
      <c r="G211" t="s">
        <v>47</v>
      </c>
      <c r="H211">
        <v>808</v>
      </c>
      <c r="I211" s="8">
        <f>E211/H211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4">
        <f>(((L211/60)/60)/24)+DATE(1970,1,1)</f>
        <v>42496.208333333328</v>
      </c>
      <c r="O211" s="14">
        <f>(((M211/60)/60)/24)+DATE(1970,1,1)</f>
        <v>42503.208333333328</v>
      </c>
      <c r="P211" t="b">
        <v>0</v>
      </c>
      <c r="Q211" t="b">
        <v>0</v>
      </c>
      <c r="R211" t="s">
        <v>42</v>
      </c>
      <c r="S211" t="str">
        <f>LEFT(R211,FIND("/",R211)-1)</f>
        <v>film &amp; video</v>
      </c>
      <c r="T211" t="str">
        <f>RIGHT(R211,LEN(R211)-FIND("/",R211))</f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>(E212/D212)*100</f>
        <v>67.425531914893625</v>
      </c>
      <c r="G212" t="s">
        <v>14</v>
      </c>
      <c r="H212">
        <v>226</v>
      </c>
      <c r="I212" s="8">
        <f>E212/H212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4">
        <f>(((L212/60)/60)/24)+DATE(1970,1,1)</f>
        <v>42797.25</v>
      </c>
      <c r="O212" s="14">
        <f>(((M212/60)/60)/24)+DATE(1970,1,1)</f>
        <v>42824.208333333328</v>
      </c>
      <c r="P212" t="b">
        <v>0</v>
      </c>
      <c r="Q212" t="b">
        <v>0</v>
      </c>
      <c r="R212" t="s">
        <v>474</v>
      </c>
      <c r="S212" t="str">
        <f>LEFT(R212,FIND("/",R212)-1)</f>
        <v>film &amp; video</v>
      </c>
      <c r="T212" t="str">
        <f>RIGHT(R212,LEN(R212)-FIND("/",R212))</f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>(E213/D213)*100</f>
        <v>94.923371647509583</v>
      </c>
      <c r="G213" t="s">
        <v>14</v>
      </c>
      <c r="H213">
        <v>1625</v>
      </c>
      <c r="I213" s="8">
        <f>E213/H213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4">
        <f>(((L213/60)/60)/24)+DATE(1970,1,1)</f>
        <v>41513.208333333336</v>
      </c>
      <c r="O213" s="14">
        <f>(((M213/60)/60)/24)+DATE(1970,1,1)</f>
        <v>41537.208333333336</v>
      </c>
      <c r="P213" t="b">
        <v>0</v>
      </c>
      <c r="Q213" t="b">
        <v>0</v>
      </c>
      <c r="R213" t="s">
        <v>33</v>
      </c>
      <c r="S213" t="str">
        <f>LEFT(R213,FIND("/",R213)-1)</f>
        <v>theater</v>
      </c>
      <c r="T213" t="str">
        <f>RIGHT(R213,LEN(R213)-FIND("/",R213))</f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>(E214/D214)*100</f>
        <v>151.85185185185185</v>
      </c>
      <c r="G214" t="s">
        <v>20</v>
      </c>
      <c r="H214">
        <v>168</v>
      </c>
      <c r="I214" s="8">
        <f>E214/H214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4">
        <f>(((L214/60)/60)/24)+DATE(1970,1,1)</f>
        <v>43814.25</v>
      </c>
      <c r="O214" s="14">
        <f>(((M214/60)/60)/24)+DATE(1970,1,1)</f>
        <v>43860.25</v>
      </c>
      <c r="P214" t="b">
        <v>0</v>
      </c>
      <c r="Q214" t="b">
        <v>0</v>
      </c>
      <c r="R214" t="s">
        <v>33</v>
      </c>
      <c r="S214" t="str">
        <f>LEFT(R214,FIND("/",R214)-1)</f>
        <v>theater</v>
      </c>
      <c r="T214" t="str">
        <f>RIGHT(R214,LEN(R214)-FIND("/",R214))</f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>(E215/D215)*100</f>
        <v>195.16382252559728</v>
      </c>
      <c r="G215" t="s">
        <v>20</v>
      </c>
      <c r="H215">
        <v>4289</v>
      </c>
      <c r="I215" s="8">
        <f>E215/H215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4">
        <f>(((L215/60)/60)/24)+DATE(1970,1,1)</f>
        <v>40488.208333333336</v>
      </c>
      <c r="O215" s="14">
        <f>(((M215/60)/60)/24)+DATE(1970,1,1)</f>
        <v>40496.25</v>
      </c>
      <c r="P215" t="b">
        <v>0</v>
      </c>
      <c r="Q215" t="b">
        <v>1</v>
      </c>
      <c r="R215" t="s">
        <v>60</v>
      </c>
      <c r="S215" t="str">
        <f>LEFT(R215,FIND("/",R215)-1)</f>
        <v>music</v>
      </c>
      <c r="T215" t="str">
        <f>RIGHT(R215,LEN(R215)-FIND("/",R215))</f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>(E216/D216)*100</f>
        <v>1023.1428571428571</v>
      </c>
      <c r="G216" t="s">
        <v>20</v>
      </c>
      <c r="H216">
        <v>165</v>
      </c>
      <c r="I216" s="8">
        <f>E216/H216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4">
        <f>(((L216/60)/60)/24)+DATE(1970,1,1)</f>
        <v>40409.208333333336</v>
      </c>
      <c r="O216" s="14">
        <f>(((M216/60)/60)/24)+DATE(1970,1,1)</f>
        <v>40415.208333333336</v>
      </c>
      <c r="P216" t="b">
        <v>0</v>
      </c>
      <c r="Q216" t="b">
        <v>0</v>
      </c>
      <c r="R216" t="s">
        <v>23</v>
      </c>
      <c r="S216" t="str">
        <f>LEFT(R216,FIND("/",R216)-1)</f>
        <v>music</v>
      </c>
      <c r="T216" t="str">
        <f>RIGHT(R216,LEN(R216)-FIND("/",R216))</f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>(E217/D217)*100</f>
        <v>3.841836734693878</v>
      </c>
      <c r="G217" t="s">
        <v>14</v>
      </c>
      <c r="H217">
        <v>143</v>
      </c>
      <c r="I217" s="8">
        <f>E217/H217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4">
        <f>(((L217/60)/60)/24)+DATE(1970,1,1)</f>
        <v>43509.25</v>
      </c>
      <c r="O217" s="14">
        <f>(((M217/60)/60)/24)+DATE(1970,1,1)</f>
        <v>43511.25</v>
      </c>
      <c r="P217" t="b">
        <v>0</v>
      </c>
      <c r="Q217" t="b">
        <v>0</v>
      </c>
      <c r="R217" t="s">
        <v>33</v>
      </c>
      <c r="S217" t="str">
        <f>LEFT(R217,FIND("/",R217)-1)</f>
        <v>theater</v>
      </c>
      <c r="T217" t="str">
        <f>RIGHT(R217,LEN(R217)-FIND("/",R217))</f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>(E218/D218)*100</f>
        <v>155.07066557107643</v>
      </c>
      <c r="G218" t="s">
        <v>20</v>
      </c>
      <c r="H218">
        <v>1815</v>
      </c>
      <c r="I218" s="8">
        <f>E218/H218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4">
        <f>(((L218/60)/60)/24)+DATE(1970,1,1)</f>
        <v>40869.25</v>
      </c>
      <c r="O218" s="14">
        <f>(((M218/60)/60)/24)+DATE(1970,1,1)</f>
        <v>40871.25</v>
      </c>
      <c r="P218" t="b">
        <v>0</v>
      </c>
      <c r="Q218" t="b">
        <v>0</v>
      </c>
      <c r="R218" t="s">
        <v>33</v>
      </c>
      <c r="S218" t="str">
        <f>LEFT(R218,FIND("/",R218)-1)</f>
        <v>theater</v>
      </c>
      <c r="T218" t="str">
        <f>RIGHT(R218,LEN(R218)-FIND("/",R218))</f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>(E219/D219)*100</f>
        <v>44.753477588871718</v>
      </c>
      <c r="G219" t="s">
        <v>14</v>
      </c>
      <c r="H219">
        <v>934</v>
      </c>
      <c r="I219" s="8">
        <f>E219/H219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4">
        <f>(((L219/60)/60)/24)+DATE(1970,1,1)</f>
        <v>43583.208333333328</v>
      </c>
      <c r="O219" s="14">
        <f>(((M219/60)/60)/24)+DATE(1970,1,1)</f>
        <v>43592.208333333328</v>
      </c>
      <c r="P219" t="b">
        <v>0</v>
      </c>
      <c r="Q219" t="b">
        <v>0</v>
      </c>
      <c r="R219" t="s">
        <v>474</v>
      </c>
      <c r="S219" t="str">
        <f>LEFT(R219,FIND("/",R219)-1)</f>
        <v>film &amp; video</v>
      </c>
      <c r="T219" t="str">
        <f>RIGHT(R219,LEN(R219)-FIND("/",R219))</f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>(E220/D220)*100</f>
        <v>215.94736842105263</v>
      </c>
      <c r="G220" t="s">
        <v>20</v>
      </c>
      <c r="H220">
        <v>397</v>
      </c>
      <c r="I220" s="8">
        <f>E220/H220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4">
        <f>(((L220/60)/60)/24)+DATE(1970,1,1)</f>
        <v>40858.25</v>
      </c>
      <c r="O220" s="14">
        <f>(((M220/60)/60)/24)+DATE(1970,1,1)</f>
        <v>40892.25</v>
      </c>
      <c r="P220" t="b">
        <v>0</v>
      </c>
      <c r="Q220" t="b">
        <v>1</v>
      </c>
      <c r="R220" t="s">
        <v>100</v>
      </c>
      <c r="S220" t="str">
        <f>LEFT(R220,FIND("/",R220)-1)</f>
        <v>film &amp; video</v>
      </c>
      <c r="T220" t="str">
        <f>RIGHT(R220,LEN(R220)-FIND("/",R220))</f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>(E221/D221)*100</f>
        <v>332.12709832134288</v>
      </c>
      <c r="G221" t="s">
        <v>20</v>
      </c>
      <c r="H221">
        <v>1539</v>
      </c>
      <c r="I221" s="8">
        <f>E221/H221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4">
        <f>(((L221/60)/60)/24)+DATE(1970,1,1)</f>
        <v>41137.208333333336</v>
      </c>
      <c r="O221" s="14">
        <f>(((M221/60)/60)/24)+DATE(1970,1,1)</f>
        <v>41149.208333333336</v>
      </c>
      <c r="P221" t="b">
        <v>0</v>
      </c>
      <c r="Q221" t="b">
        <v>0</v>
      </c>
      <c r="R221" t="s">
        <v>71</v>
      </c>
      <c r="S221" t="str">
        <f>LEFT(R221,FIND("/",R221)-1)</f>
        <v>film &amp; video</v>
      </c>
      <c r="T221" t="str">
        <f>RIGHT(R221,LEN(R221)-FIND("/",R221))</f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>(E222/D222)*100</f>
        <v>8.4430379746835449</v>
      </c>
      <c r="G222" t="s">
        <v>14</v>
      </c>
      <c r="H222">
        <v>17</v>
      </c>
      <c r="I222" s="8">
        <f>E222/H222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4">
        <f>(((L222/60)/60)/24)+DATE(1970,1,1)</f>
        <v>40725.208333333336</v>
      </c>
      <c r="O222" s="14">
        <f>(((M222/60)/60)/24)+DATE(1970,1,1)</f>
        <v>40743.208333333336</v>
      </c>
      <c r="P222" t="b">
        <v>1</v>
      </c>
      <c r="Q222" t="b">
        <v>0</v>
      </c>
      <c r="R222" t="s">
        <v>33</v>
      </c>
      <c r="S222" t="str">
        <f>LEFT(R222,FIND("/",R222)-1)</f>
        <v>theater</v>
      </c>
      <c r="T222" t="str">
        <f>RIGHT(R222,LEN(R222)-FIND("/",R222))</f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>(E223/D223)*100</f>
        <v>98.625514403292186</v>
      </c>
      <c r="G223" t="s">
        <v>14</v>
      </c>
      <c r="H223">
        <v>2179</v>
      </c>
      <c r="I223" s="8">
        <f>E223/H223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4">
        <f>(((L223/60)/60)/24)+DATE(1970,1,1)</f>
        <v>41081.208333333336</v>
      </c>
      <c r="O223" s="14">
        <f>(((M223/60)/60)/24)+DATE(1970,1,1)</f>
        <v>41083.208333333336</v>
      </c>
      <c r="P223" t="b">
        <v>1</v>
      </c>
      <c r="Q223" t="b">
        <v>0</v>
      </c>
      <c r="R223" t="s">
        <v>17</v>
      </c>
      <c r="S223" t="str">
        <f>LEFT(R223,FIND("/",R223)-1)</f>
        <v>food</v>
      </c>
      <c r="T223" t="str">
        <f>RIGHT(R223,LEN(R223)-FIND("/",R223))</f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>(E224/D224)*100</f>
        <v>137.97916666666669</v>
      </c>
      <c r="G224" t="s">
        <v>20</v>
      </c>
      <c r="H224">
        <v>138</v>
      </c>
      <c r="I224" s="8">
        <f>E224/H224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4">
        <f>(((L224/60)/60)/24)+DATE(1970,1,1)</f>
        <v>41914.208333333336</v>
      </c>
      <c r="O224" s="14">
        <f>(((M224/60)/60)/24)+DATE(1970,1,1)</f>
        <v>41915.208333333336</v>
      </c>
      <c r="P224" t="b">
        <v>0</v>
      </c>
      <c r="Q224" t="b">
        <v>0</v>
      </c>
      <c r="R224" t="s">
        <v>122</v>
      </c>
      <c r="S224" t="str">
        <f>LEFT(R224,FIND("/",R224)-1)</f>
        <v>photography</v>
      </c>
      <c r="T224" t="str">
        <f>RIGHT(R224,LEN(R224)-FIND("/",R224))</f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>(E225/D225)*100</f>
        <v>93.81099656357388</v>
      </c>
      <c r="G225" t="s">
        <v>14</v>
      </c>
      <c r="H225">
        <v>931</v>
      </c>
      <c r="I225" s="8">
        <f>E225/H225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4">
        <f>(((L225/60)/60)/24)+DATE(1970,1,1)</f>
        <v>42445.208333333328</v>
      </c>
      <c r="O225" s="14">
        <f>(((M225/60)/60)/24)+DATE(1970,1,1)</f>
        <v>42459.208333333328</v>
      </c>
      <c r="P225" t="b">
        <v>0</v>
      </c>
      <c r="Q225" t="b">
        <v>0</v>
      </c>
      <c r="R225" t="s">
        <v>33</v>
      </c>
      <c r="S225" t="str">
        <f>LEFT(R225,FIND("/",R225)-1)</f>
        <v>theater</v>
      </c>
      <c r="T225" t="str">
        <f>RIGHT(R225,LEN(R225)-FIND("/",R225))</f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>(E226/D226)*100</f>
        <v>403.63930885529157</v>
      </c>
      <c r="G226" t="s">
        <v>20</v>
      </c>
      <c r="H226">
        <v>3594</v>
      </c>
      <c r="I226" s="8">
        <f>E226/H226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4">
        <f>(((L226/60)/60)/24)+DATE(1970,1,1)</f>
        <v>41906.208333333336</v>
      </c>
      <c r="O226" s="14">
        <f>(((M226/60)/60)/24)+DATE(1970,1,1)</f>
        <v>41951.25</v>
      </c>
      <c r="P226" t="b">
        <v>0</v>
      </c>
      <c r="Q226" t="b">
        <v>0</v>
      </c>
      <c r="R226" t="s">
        <v>474</v>
      </c>
      <c r="S226" t="str">
        <f>LEFT(R226,FIND("/",R226)-1)</f>
        <v>film &amp; video</v>
      </c>
      <c r="T226" t="str">
        <f>RIGHT(R226,LEN(R226)-FIND("/",R226))</f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>(E227/D227)*100</f>
        <v>260.1740412979351</v>
      </c>
      <c r="G227" t="s">
        <v>20</v>
      </c>
      <c r="H227">
        <v>5880</v>
      </c>
      <c r="I227" s="8">
        <f>E227/H227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4">
        <f>(((L227/60)/60)/24)+DATE(1970,1,1)</f>
        <v>41762.208333333336</v>
      </c>
      <c r="O227" s="14">
        <f>(((M227/60)/60)/24)+DATE(1970,1,1)</f>
        <v>41762.208333333336</v>
      </c>
      <c r="P227" t="b">
        <v>1</v>
      </c>
      <c r="Q227" t="b">
        <v>0</v>
      </c>
      <c r="R227" t="s">
        <v>23</v>
      </c>
      <c r="S227" t="str">
        <f>LEFT(R227,FIND("/",R227)-1)</f>
        <v>music</v>
      </c>
      <c r="T227" t="str">
        <f>RIGHT(R227,LEN(R227)-FIND("/",R227))</f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>(E228/D228)*100</f>
        <v>366.63333333333333</v>
      </c>
      <c r="G228" t="s">
        <v>20</v>
      </c>
      <c r="H228">
        <v>112</v>
      </c>
      <c r="I228" s="8">
        <f>E228/H228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4">
        <f>(((L228/60)/60)/24)+DATE(1970,1,1)</f>
        <v>40276.208333333336</v>
      </c>
      <c r="O228" s="14">
        <f>(((M228/60)/60)/24)+DATE(1970,1,1)</f>
        <v>40313.208333333336</v>
      </c>
      <c r="P228" t="b">
        <v>0</v>
      </c>
      <c r="Q228" t="b">
        <v>0</v>
      </c>
      <c r="R228" t="s">
        <v>122</v>
      </c>
      <c r="S228" t="str">
        <f>LEFT(R228,FIND("/",R228)-1)</f>
        <v>photography</v>
      </c>
      <c r="T228" t="str">
        <f>RIGHT(R228,LEN(R228)-FIND("/",R228))</f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>(E229/D229)*100</f>
        <v>168.72085385878489</v>
      </c>
      <c r="G229" t="s">
        <v>20</v>
      </c>
      <c r="H229">
        <v>943</v>
      </c>
      <c r="I229" s="8">
        <f>E229/H229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4">
        <f>(((L229/60)/60)/24)+DATE(1970,1,1)</f>
        <v>42139.208333333328</v>
      </c>
      <c r="O229" s="14">
        <f>(((M229/60)/60)/24)+DATE(1970,1,1)</f>
        <v>42145.208333333328</v>
      </c>
      <c r="P229" t="b">
        <v>0</v>
      </c>
      <c r="Q229" t="b">
        <v>0</v>
      </c>
      <c r="R229" t="s">
        <v>292</v>
      </c>
      <c r="S229" t="str">
        <f>LEFT(R229,FIND("/",R229)-1)</f>
        <v>games</v>
      </c>
      <c r="T229" t="str">
        <f>RIGHT(R229,LEN(R229)-FIND("/",R229))</f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>(E230/D230)*100</f>
        <v>119.90717911530093</v>
      </c>
      <c r="G230" t="s">
        <v>20</v>
      </c>
      <c r="H230">
        <v>2468</v>
      </c>
      <c r="I230" s="8">
        <f>E230/H230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4">
        <f>(((L230/60)/60)/24)+DATE(1970,1,1)</f>
        <v>42613.208333333328</v>
      </c>
      <c r="O230" s="14">
        <f>(((M230/60)/60)/24)+DATE(1970,1,1)</f>
        <v>42638.208333333328</v>
      </c>
      <c r="P230" t="b">
        <v>0</v>
      </c>
      <c r="Q230" t="b">
        <v>0</v>
      </c>
      <c r="R230" t="s">
        <v>71</v>
      </c>
      <c r="S230" t="str">
        <f>LEFT(R230,FIND("/",R230)-1)</f>
        <v>film &amp; video</v>
      </c>
      <c r="T230" t="str">
        <f>RIGHT(R230,LEN(R230)-FIND("/",R230))</f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>(E231/D231)*100</f>
        <v>193.68925233644859</v>
      </c>
      <c r="G231" t="s">
        <v>20</v>
      </c>
      <c r="H231">
        <v>2551</v>
      </c>
      <c r="I231" s="8">
        <f>E231/H231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4">
        <f>(((L231/60)/60)/24)+DATE(1970,1,1)</f>
        <v>42887.208333333328</v>
      </c>
      <c r="O231" s="14">
        <f>(((M231/60)/60)/24)+DATE(1970,1,1)</f>
        <v>42935.208333333328</v>
      </c>
      <c r="P231" t="b">
        <v>0</v>
      </c>
      <c r="Q231" t="b">
        <v>1</v>
      </c>
      <c r="R231" t="s">
        <v>292</v>
      </c>
      <c r="S231" t="str">
        <f>LEFT(R231,FIND("/",R231)-1)</f>
        <v>games</v>
      </c>
      <c r="T231" t="str">
        <f>RIGHT(R231,LEN(R231)-FIND("/",R231))</f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>(E232/D232)*100</f>
        <v>420.16666666666669</v>
      </c>
      <c r="G232" t="s">
        <v>20</v>
      </c>
      <c r="H232">
        <v>101</v>
      </c>
      <c r="I232" s="8">
        <f>E232/H232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4">
        <f>(((L232/60)/60)/24)+DATE(1970,1,1)</f>
        <v>43805.25</v>
      </c>
      <c r="O232" s="14">
        <f>(((M232/60)/60)/24)+DATE(1970,1,1)</f>
        <v>43805.25</v>
      </c>
      <c r="P232" t="b">
        <v>0</v>
      </c>
      <c r="Q232" t="b">
        <v>0</v>
      </c>
      <c r="R232" t="s">
        <v>89</v>
      </c>
      <c r="S232" t="str">
        <f>LEFT(R232,FIND("/",R232)-1)</f>
        <v>games</v>
      </c>
      <c r="T232" t="str">
        <f>RIGHT(R232,LEN(R232)-FIND("/",R232))</f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>(E233/D233)*100</f>
        <v>76.708333333333329</v>
      </c>
      <c r="G233" t="s">
        <v>74</v>
      </c>
      <c r="H233">
        <v>67</v>
      </c>
      <c r="I233" s="8">
        <f>E233/H233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4">
        <f>(((L233/60)/60)/24)+DATE(1970,1,1)</f>
        <v>41415.208333333336</v>
      </c>
      <c r="O233" s="14">
        <f>(((M233/60)/60)/24)+DATE(1970,1,1)</f>
        <v>41473.208333333336</v>
      </c>
      <c r="P233" t="b">
        <v>0</v>
      </c>
      <c r="Q233" t="b">
        <v>0</v>
      </c>
      <c r="R233" t="s">
        <v>33</v>
      </c>
      <c r="S233" t="str">
        <f>LEFT(R233,FIND("/",R233)-1)</f>
        <v>theater</v>
      </c>
      <c r="T233" t="str">
        <f>RIGHT(R233,LEN(R233)-FIND("/",R233))</f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>(E234/D234)*100</f>
        <v>171.26470588235293</v>
      </c>
      <c r="G234" t="s">
        <v>20</v>
      </c>
      <c r="H234">
        <v>92</v>
      </c>
      <c r="I234" s="8">
        <f>E234/H234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4">
        <f>(((L234/60)/60)/24)+DATE(1970,1,1)</f>
        <v>42576.208333333328</v>
      </c>
      <c r="O234" s="14">
        <f>(((M234/60)/60)/24)+DATE(1970,1,1)</f>
        <v>42577.208333333328</v>
      </c>
      <c r="P234" t="b">
        <v>0</v>
      </c>
      <c r="Q234" t="b">
        <v>0</v>
      </c>
      <c r="R234" t="s">
        <v>33</v>
      </c>
      <c r="S234" t="str">
        <f>LEFT(R234,FIND("/",R234)-1)</f>
        <v>theater</v>
      </c>
      <c r="T234" t="str">
        <f>RIGHT(R234,LEN(R234)-FIND("/",R234))</f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>(E235/D235)*100</f>
        <v>157.89473684210526</v>
      </c>
      <c r="G235" t="s">
        <v>20</v>
      </c>
      <c r="H235">
        <v>62</v>
      </c>
      <c r="I235" s="8">
        <f>E235/H235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4">
        <f>(((L235/60)/60)/24)+DATE(1970,1,1)</f>
        <v>40706.208333333336</v>
      </c>
      <c r="O235" s="14">
        <f>(((M235/60)/60)/24)+DATE(1970,1,1)</f>
        <v>40722.208333333336</v>
      </c>
      <c r="P235" t="b">
        <v>0</v>
      </c>
      <c r="Q235" t="b">
        <v>0</v>
      </c>
      <c r="R235" t="s">
        <v>71</v>
      </c>
      <c r="S235" t="str">
        <f>LEFT(R235,FIND("/",R235)-1)</f>
        <v>film &amp; video</v>
      </c>
      <c r="T235" t="str">
        <f>RIGHT(R235,LEN(R235)-FIND("/",R235))</f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>(E236/D236)*100</f>
        <v>109.08</v>
      </c>
      <c r="G236" t="s">
        <v>20</v>
      </c>
      <c r="H236">
        <v>149</v>
      </c>
      <c r="I236" s="8">
        <f>E236/H236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4">
        <f>(((L236/60)/60)/24)+DATE(1970,1,1)</f>
        <v>42969.208333333328</v>
      </c>
      <c r="O236" s="14">
        <f>(((M236/60)/60)/24)+DATE(1970,1,1)</f>
        <v>42976.208333333328</v>
      </c>
      <c r="P236" t="b">
        <v>0</v>
      </c>
      <c r="Q236" t="b">
        <v>1</v>
      </c>
      <c r="R236" t="s">
        <v>89</v>
      </c>
      <c r="S236" t="str">
        <f>LEFT(R236,FIND("/",R236)-1)</f>
        <v>games</v>
      </c>
      <c r="T236" t="str">
        <f>RIGHT(R236,LEN(R236)-FIND("/",R236))</f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>(E237/D237)*100</f>
        <v>41.732558139534881</v>
      </c>
      <c r="G237" t="s">
        <v>14</v>
      </c>
      <c r="H237">
        <v>92</v>
      </c>
      <c r="I237" s="8">
        <f>E237/H237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4">
        <f>(((L237/60)/60)/24)+DATE(1970,1,1)</f>
        <v>42779.25</v>
      </c>
      <c r="O237" s="14">
        <f>(((M237/60)/60)/24)+DATE(1970,1,1)</f>
        <v>42784.25</v>
      </c>
      <c r="P237" t="b">
        <v>0</v>
      </c>
      <c r="Q237" t="b">
        <v>0</v>
      </c>
      <c r="R237" t="s">
        <v>71</v>
      </c>
      <c r="S237" t="str">
        <f>LEFT(R237,FIND("/",R237)-1)</f>
        <v>film &amp; video</v>
      </c>
      <c r="T237" t="str">
        <f>RIGHT(R237,LEN(R237)-FIND("/",R237))</f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>(E238/D238)*100</f>
        <v>10.944303797468354</v>
      </c>
      <c r="G238" t="s">
        <v>14</v>
      </c>
      <c r="H238">
        <v>57</v>
      </c>
      <c r="I238" s="8">
        <f>E238/H238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4">
        <f>(((L238/60)/60)/24)+DATE(1970,1,1)</f>
        <v>43641.208333333328</v>
      </c>
      <c r="O238" s="14">
        <f>(((M238/60)/60)/24)+DATE(1970,1,1)</f>
        <v>43648.208333333328</v>
      </c>
      <c r="P238" t="b">
        <v>0</v>
      </c>
      <c r="Q238" t="b">
        <v>1</v>
      </c>
      <c r="R238" t="s">
        <v>23</v>
      </c>
      <c r="S238" t="str">
        <f>LEFT(R238,FIND("/",R238)-1)</f>
        <v>music</v>
      </c>
      <c r="T238" t="str">
        <f>RIGHT(R238,LEN(R238)-FIND("/",R238))</f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>(E239/D239)*100</f>
        <v>159.3763440860215</v>
      </c>
      <c r="G239" t="s">
        <v>20</v>
      </c>
      <c r="H239">
        <v>329</v>
      </c>
      <c r="I239" s="8">
        <f>E239/H239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4">
        <f>(((L239/60)/60)/24)+DATE(1970,1,1)</f>
        <v>41754.208333333336</v>
      </c>
      <c r="O239" s="14">
        <f>(((M239/60)/60)/24)+DATE(1970,1,1)</f>
        <v>41756.208333333336</v>
      </c>
      <c r="P239" t="b">
        <v>0</v>
      </c>
      <c r="Q239" t="b">
        <v>0</v>
      </c>
      <c r="R239" t="s">
        <v>71</v>
      </c>
      <c r="S239" t="str">
        <f>LEFT(R239,FIND("/",R239)-1)</f>
        <v>film &amp; video</v>
      </c>
      <c r="T239" t="str">
        <f>RIGHT(R239,LEN(R239)-FIND("/",R239))</f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>(E240/D240)*100</f>
        <v>422.41666666666669</v>
      </c>
      <c r="G240" t="s">
        <v>20</v>
      </c>
      <c r="H240">
        <v>97</v>
      </c>
      <c r="I240" s="8">
        <f>E240/H240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4">
        <f>(((L240/60)/60)/24)+DATE(1970,1,1)</f>
        <v>43083.25</v>
      </c>
      <c r="O240" s="14">
        <f>(((M240/60)/60)/24)+DATE(1970,1,1)</f>
        <v>43108.25</v>
      </c>
      <c r="P240" t="b">
        <v>0</v>
      </c>
      <c r="Q240" t="b">
        <v>1</v>
      </c>
      <c r="R240" t="s">
        <v>33</v>
      </c>
      <c r="S240" t="str">
        <f>LEFT(R240,FIND("/",R240)-1)</f>
        <v>theater</v>
      </c>
      <c r="T240" t="str">
        <f>RIGHT(R240,LEN(R240)-FIND("/",R240))</f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>(E241/D241)*100</f>
        <v>97.71875</v>
      </c>
      <c r="G241" t="s">
        <v>14</v>
      </c>
      <c r="H241">
        <v>41</v>
      </c>
      <c r="I241" s="8">
        <f>E241/H241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4">
        <f>(((L241/60)/60)/24)+DATE(1970,1,1)</f>
        <v>42245.208333333328</v>
      </c>
      <c r="O241" s="14">
        <f>(((M241/60)/60)/24)+DATE(1970,1,1)</f>
        <v>42249.208333333328</v>
      </c>
      <c r="P241" t="b">
        <v>0</v>
      </c>
      <c r="Q241" t="b">
        <v>0</v>
      </c>
      <c r="R241" t="s">
        <v>65</v>
      </c>
      <c r="S241" t="str">
        <f>LEFT(R241,FIND("/",R241)-1)</f>
        <v>technology</v>
      </c>
      <c r="T241" t="str">
        <f>RIGHT(R241,LEN(R241)-FIND("/",R241))</f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>(E242/D242)*100</f>
        <v>418.78911564625849</v>
      </c>
      <c r="G242" t="s">
        <v>20</v>
      </c>
      <c r="H242">
        <v>1784</v>
      </c>
      <c r="I242" s="8">
        <f>E242/H242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4">
        <f>(((L242/60)/60)/24)+DATE(1970,1,1)</f>
        <v>40396.208333333336</v>
      </c>
      <c r="O242" s="14">
        <f>(((M242/60)/60)/24)+DATE(1970,1,1)</f>
        <v>40397.208333333336</v>
      </c>
      <c r="P242" t="b">
        <v>0</v>
      </c>
      <c r="Q242" t="b">
        <v>0</v>
      </c>
      <c r="R242" t="s">
        <v>33</v>
      </c>
      <c r="S242" t="str">
        <f>LEFT(R242,FIND("/",R242)-1)</f>
        <v>theater</v>
      </c>
      <c r="T242" t="str">
        <f>RIGHT(R242,LEN(R242)-FIND("/",R242))</f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>(E243/D243)*100</f>
        <v>101.91632047477745</v>
      </c>
      <c r="G243" t="s">
        <v>20</v>
      </c>
      <c r="H243">
        <v>1684</v>
      </c>
      <c r="I243" s="8">
        <f>E243/H243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4">
        <f>(((L243/60)/60)/24)+DATE(1970,1,1)</f>
        <v>41742.208333333336</v>
      </c>
      <c r="O243" s="14">
        <f>(((M243/60)/60)/24)+DATE(1970,1,1)</f>
        <v>41752.208333333336</v>
      </c>
      <c r="P243" t="b">
        <v>0</v>
      </c>
      <c r="Q243" t="b">
        <v>1</v>
      </c>
      <c r="R243" t="s">
        <v>68</v>
      </c>
      <c r="S243" t="str">
        <f>LEFT(R243,FIND("/",R243)-1)</f>
        <v>publishing</v>
      </c>
      <c r="T243" t="str">
        <f>RIGHT(R243,LEN(R243)-FIND("/",R243))</f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>(E244/D244)*100</f>
        <v>127.72619047619047</v>
      </c>
      <c r="G244" t="s">
        <v>20</v>
      </c>
      <c r="H244">
        <v>250</v>
      </c>
      <c r="I244" s="8">
        <f>E244/H244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4">
        <f>(((L244/60)/60)/24)+DATE(1970,1,1)</f>
        <v>42865.208333333328</v>
      </c>
      <c r="O244" s="14">
        <f>(((M244/60)/60)/24)+DATE(1970,1,1)</f>
        <v>42875.208333333328</v>
      </c>
      <c r="P244" t="b">
        <v>0</v>
      </c>
      <c r="Q244" t="b">
        <v>1</v>
      </c>
      <c r="R244" t="s">
        <v>23</v>
      </c>
      <c r="S244" t="str">
        <f>LEFT(R244,FIND("/",R244)-1)</f>
        <v>music</v>
      </c>
      <c r="T244" t="str">
        <f>RIGHT(R244,LEN(R244)-FIND("/",R244))</f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>(E245/D245)*100</f>
        <v>445.21739130434781</v>
      </c>
      <c r="G245" t="s">
        <v>20</v>
      </c>
      <c r="H245">
        <v>238</v>
      </c>
      <c r="I245" s="8">
        <f>E245/H245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4">
        <f>(((L245/60)/60)/24)+DATE(1970,1,1)</f>
        <v>43163.25</v>
      </c>
      <c r="O245" s="14">
        <f>(((M245/60)/60)/24)+DATE(1970,1,1)</f>
        <v>43166.25</v>
      </c>
      <c r="P245" t="b">
        <v>0</v>
      </c>
      <c r="Q245" t="b">
        <v>0</v>
      </c>
      <c r="R245" t="s">
        <v>33</v>
      </c>
      <c r="S245" t="str">
        <f>LEFT(R245,FIND("/",R245)-1)</f>
        <v>theater</v>
      </c>
      <c r="T245" t="str">
        <f>RIGHT(R245,LEN(R245)-FIND("/",R245))</f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>(E246/D246)*100</f>
        <v>569.71428571428578</v>
      </c>
      <c r="G246" t="s">
        <v>20</v>
      </c>
      <c r="H246">
        <v>53</v>
      </c>
      <c r="I246" s="8">
        <f>E246/H246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4">
        <f>(((L246/60)/60)/24)+DATE(1970,1,1)</f>
        <v>41834.208333333336</v>
      </c>
      <c r="O246" s="14">
        <f>(((M246/60)/60)/24)+DATE(1970,1,1)</f>
        <v>41886.208333333336</v>
      </c>
      <c r="P246" t="b">
        <v>0</v>
      </c>
      <c r="Q246" t="b">
        <v>0</v>
      </c>
      <c r="R246" t="s">
        <v>33</v>
      </c>
      <c r="S246" t="str">
        <f>LEFT(R246,FIND("/",R246)-1)</f>
        <v>theater</v>
      </c>
      <c r="T246" t="str">
        <f>RIGHT(R246,LEN(R246)-FIND("/",R246))</f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>(E247/D247)*100</f>
        <v>509.34482758620686</v>
      </c>
      <c r="G247" t="s">
        <v>20</v>
      </c>
      <c r="H247">
        <v>214</v>
      </c>
      <c r="I247" s="8">
        <f>E247/H247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4">
        <f>(((L247/60)/60)/24)+DATE(1970,1,1)</f>
        <v>41736.208333333336</v>
      </c>
      <c r="O247" s="14">
        <f>(((M247/60)/60)/24)+DATE(1970,1,1)</f>
        <v>41737.208333333336</v>
      </c>
      <c r="P247" t="b">
        <v>0</v>
      </c>
      <c r="Q247" t="b">
        <v>0</v>
      </c>
      <c r="R247" t="s">
        <v>33</v>
      </c>
      <c r="S247" t="str">
        <f>LEFT(R247,FIND("/",R247)-1)</f>
        <v>theater</v>
      </c>
      <c r="T247" t="str">
        <f>RIGHT(R247,LEN(R247)-FIND("/",R247))</f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>(E248/D248)*100</f>
        <v>325.5333333333333</v>
      </c>
      <c r="G248" t="s">
        <v>20</v>
      </c>
      <c r="H248">
        <v>222</v>
      </c>
      <c r="I248" s="8">
        <f>E248/H248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4">
        <f>(((L248/60)/60)/24)+DATE(1970,1,1)</f>
        <v>41491.208333333336</v>
      </c>
      <c r="O248" s="14">
        <f>(((M248/60)/60)/24)+DATE(1970,1,1)</f>
        <v>41495.208333333336</v>
      </c>
      <c r="P248" t="b">
        <v>0</v>
      </c>
      <c r="Q248" t="b">
        <v>0</v>
      </c>
      <c r="R248" t="s">
        <v>28</v>
      </c>
      <c r="S248" t="str">
        <f>LEFT(R248,FIND("/",R248)-1)</f>
        <v>technology</v>
      </c>
      <c r="T248" t="str">
        <f>RIGHT(R248,LEN(R248)-FIND("/",R248))</f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>(E249/D249)*100</f>
        <v>932.61616161616166</v>
      </c>
      <c r="G249" t="s">
        <v>20</v>
      </c>
      <c r="H249">
        <v>1884</v>
      </c>
      <c r="I249" s="8">
        <f>E249/H249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4">
        <f>(((L249/60)/60)/24)+DATE(1970,1,1)</f>
        <v>42726.25</v>
      </c>
      <c r="O249" s="14">
        <f>(((M249/60)/60)/24)+DATE(1970,1,1)</f>
        <v>42741.25</v>
      </c>
      <c r="P249" t="b">
        <v>0</v>
      </c>
      <c r="Q249" t="b">
        <v>1</v>
      </c>
      <c r="R249" t="s">
        <v>119</v>
      </c>
      <c r="S249" t="str">
        <f>LEFT(R249,FIND("/",R249)-1)</f>
        <v>publishing</v>
      </c>
      <c r="T249" t="str">
        <f>RIGHT(R249,LEN(R249)-FIND("/",R249))</f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>(E250/D250)*100</f>
        <v>211.33870967741933</v>
      </c>
      <c r="G250" t="s">
        <v>20</v>
      </c>
      <c r="H250">
        <v>218</v>
      </c>
      <c r="I250" s="8">
        <f>E250/H250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4">
        <f>(((L250/60)/60)/24)+DATE(1970,1,1)</f>
        <v>42004.25</v>
      </c>
      <c r="O250" s="14">
        <f>(((M250/60)/60)/24)+DATE(1970,1,1)</f>
        <v>42009.25</v>
      </c>
      <c r="P250" t="b">
        <v>0</v>
      </c>
      <c r="Q250" t="b">
        <v>0</v>
      </c>
      <c r="R250" t="s">
        <v>292</v>
      </c>
      <c r="S250" t="str">
        <f>LEFT(R250,FIND("/",R250)-1)</f>
        <v>games</v>
      </c>
      <c r="T250" t="str">
        <f>RIGHT(R250,LEN(R250)-FIND("/",R250))</f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>(E251/D251)*100</f>
        <v>273.32520325203251</v>
      </c>
      <c r="G251" t="s">
        <v>20</v>
      </c>
      <c r="H251">
        <v>6465</v>
      </c>
      <c r="I251" s="8">
        <f>E251/H251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4">
        <f>(((L251/60)/60)/24)+DATE(1970,1,1)</f>
        <v>42006.25</v>
      </c>
      <c r="O251" s="14">
        <f>(((M251/60)/60)/24)+DATE(1970,1,1)</f>
        <v>42013.25</v>
      </c>
      <c r="P251" t="b">
        <v>0</v>
      </c>
      <c r="Q251" t="b">
        <v>0</v>
      </c>
      <c r="R251" t="s">
        <v>206</v>
      </c>
      <c r="S251" t="str">
        <f>LEFT(R251,FIND("/",R251)-1)</f>
        <v>publishing</v>
      </c>
      <c r="T251" t="str">
        <f>RIGHT(R251,LEN(R251)-FIND("/",R251))</f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>(E252/D252)*100</f>
        <v>3</v>
      </c>
      <c r="G252" t="s">
        <v>14</v>
      </c>
      <c r="H252">
        <v>1</v>
      </c>
      <c r="I252" s="8">
        <f>E252/H252</f>
        <v>3</v>
      </c>
      <c r="J252" t="s">
        <v>21</v>
      </c>
      <c r="K252" t="s">
        <v>22</v>
      </c>
      <c r="L252">
        <v>1264399200</v>
      </c>
      <c r="M252">
        <v>1267423200</v>
      </c>
      <c r="N252" s="14">
        <f>(((L252/60)/60)/24)+DATE(1970,1,1)</f>
        <v>40203.25</v>
      </c>
      <c r="O252" s="14">
        <f>(((M252/60)/60)/24)+DATE(1970,1,1)</f>
        <v>40238.25</v>
      </c>
      <c r="P252" t="b">
        <v>0</v>
      </c>
      <c r="Q252" t="b">
        <v>0</v>
      </c>
      <c r="R252" t="s">
        <v>23</v>
      </c>
      <c r="S252" t="str">
        <f>LEFT(R252,FIND("/",R252)-1)</f>
        <v>music</v>
      </c>
      <c r="T252" t="str">
        <f>RIGHT(R252,LEN(R252)-FIND("/",R252))</f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>(E253/D253)*100</f>
        <v>54.084507042253513</v>
      </c>
      <c r="G253" t="s">
        <v>14</v>
      </c>
      <c r="H253">
        <v>101</v>
      </c>
      <c r="I253" s="8">
        <f>E253/H253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4">
        <f>(((L253/60)/60)/24)+DATE(1970,1,1)</f>
        <v>41252.25</v>
      </c>
      <c r="O253" s="14">
        <f>(((M253/60)/60)/24)+DATE(1970,1,1)</f>
        <v>41254.25</v>
      </c>
      <c r="P253" t="b">
        <v>0</v>
      </c>
      <c r="Q253" t="b">
        <v>0</v>
      </c>
      <c r="R253" t="s">
        <v>33</v>
      </c>
      <c r="S253" t="str">
        <f>LEFT(R253,FIND("/",R253)-1)</f>
        <v>theater</v>
      </c>
      <c r="T253" t="str">
        <f>RIGHT(R253,LEN(R253)-FIND("/",R253))</f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>(E254/D254)*100</f>
        <v>626.29999999999995</v>
      </c>
      <c r="G254" t="s">
        <v>20</v>
      </c>
      <c r="H254">
        <v>59</v>
      </c>
      <c r="I254" s="8">
        <f>E254/H254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4">
        <f>(((L254/60)/60)/24)+DATE(1970,1,1)</f>
        <v>41572.208333333336</v>
      </c>
      <c r="O254" s="14">
        <f>(((M254/60)/60)/24)+DATE(1970,1,1)</f>
        <v>41577.208333333336</v>
      </c>
      <c r="P254" t="b">
        <v>0</v>
      </c>
      <c r="Q254" t="b">
        <v>0</v>
      </c>
      <c r="R254" t="s">
        <v>33</v>
      </c>
      <c r="S254" t="str">
        <f>LEFT(R254,FIND("/",R254)-1)</f>
        <v>theater</v>
      </c>
      <c r="T254" t="str">
        <f>RIGHT(R254,LEN(R254)-FIND("/",R254))</f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>(E255/D255)*100</f>
        <v>89.021399176954731</v>
      </c>
      <c r="G255" t="s">
        <v>14</v>
      </c>
      <c r="H255">
        <v>1335</v>
      </c>
      <c r="I255" s="8">
        <f>E255/H255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4">
        <f>(((L255/60)/60)/24)+DATE(1970,1,1)</f>
        <v>40641.208333333336</v>
      </c>
      <c r="O255" s="14">
        <f>(((M255/60)/60)/24)+DATE(1970,1,1)</f>
        <v>40653.208333333336</v>
      </c>
      <c r="P255" t="b">
        <v>0</v>
      </c>
      <c r="Q255" t="b">
        <v>0</v>
      </c>
      <c r="R255" t="s">
        <v>53</v>
      </c>
      <c r="S255" t="str">
        <f>LEFT(R255,FIND("/",R255)-1)</f>
        <v>film &amp; video</v>
      </c>
      <c r="T255" t="str">
        <f>RIGHT(R255,LEN(R255)-FIND("/",R255))</f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>(E256/D256)*100</f>
        <v>184.89130434782609</v>
      </c>
      <c r="G256" t="s">
        <v>20</v>
      </c>
      <c r="H256">
        <v>88</v>
      </c>
      <c r="I256" s="8">
        <f>E256/H256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4">
        <f>(((L256/60)/60)/24)+DATE(1970,1,1)</f>
        <v>42787.25</v>
      </c>
      <c r="O256" s="14">
        <f>(((M256/60)/60)/24)+DATE(1970,1,1)</f>
        <v>42789.25</v>
      </c>
      <c r="P256" t="b">
        <v>0</v>
      </c>
      <c r="Q256" t="b">
        <v>0</v>
      </c>
      <c r="R256" t="s">
        <v>68</v>
      </c>
      <c r="S256" t="str">
        <f>LEFT(R256,FIND("/",R256)-1)</f>
        <v>publishing</v>
      </c>
      <c r="T256" t="str">
        <f>RIGHT(R256,LEN(R256)-FIND("/",R256))</f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>(E257/D257)*100</f>
        <v>120.16770186335404</v>
      </c>
      <c r="G257" t="s">
        <v>20</v>
      </c>
      <c r="H257">
        <v>1697</v>
      </c>
      <c r="I257" s="8">
        <f>E257/H257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4">
        <f>(((L257/60)/60)/24)+DATE(1970,1,1)</f>
        <v>40590.25</v>
      </c>
      <c r="O257" s="14">
        <f>(((M257/60)/60)/24)+DATE(1970,1,1)</f>
        <v>40595.25</v>
      </c>
      <c r="P257" t="b">
        <v>0</v>
      </c>
      <c r="Q257" t="b">
        <v>1</v>
      </c>
      <c r="R257" t="s">
        <v>23</v>
      </c>
      <c r="S257" t="str">
        <f>LEFT(R257,FIND("/",R257)-1)</f>
        <v>music</v>
      </c>
      <c r="T257" t="str">
        <f>RIGHT(R257,LEN(R257)-FIND("/",R257))</f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>(E258/D258)*100</f>
        <v>23.390243902439025</v>
      </c>
      <c r="G258" t="s">
        <v>14</v>
      </c>
      <c r="H258">
        <v>15</v>
      </c>
      <c r="I258" s="8">
        <f>E258/H258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4">
        <f>(((L258/60)/60)/24)+DATE(1970,1,1)</f>
        <v>42393.25</v>
      </c>
      <c r="O258" s="14">
        <f>(((M258/60)/60)/24)+DATE(1970,1,1)</f>
        <v>42430.25</v>
      </c>
      <c r="P258" t="b">
        <v>0</v>
      </c>
      <c r="Q258" t="b">
        <v>0</v>
      </c>
      <c r="R258" t="s">
        <v>23</v>
      </c>
      <c r="S258" t="str">
        <f>LEFT(R258,FIND("/",R258)-1)</f>
        <v>music</v>
      </c>
      <c r="T258" t="str">
        <f>RIGHT(R258,LEN(R258)-FIND("/",R258))</f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>(E259/D259)*100</f>
        <v>146</v>
      </c>
      <c r="G259" t="s">
        <v>20</v>
      </c>
      <c r="H259">
        <v>92</v>
      </c>
      <c r="I259" s="8">
        <f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4">
        <f>(((L259/60)/60)/24)+DATE(1970,1,1)</f>
        <v>41338.25</v>
      </c>
      <c r="O259" s="14">
        <f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>LEFT(R259,FIND("/",R259)-1)</f>
        <v>theater</v>
      </c>
      <c r="T259" t="str">
        <f>RIGHT(R259,LEN(R259)-FIND("/",R259))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>(E260/D260)*100</f>
        <v>268.48</v>
      </c>
      <c r="G260" t="s">
        <v>20</v>
      </c>
      <c r="H260">
        <v>186</v>
      </c>
      <c r="I260" s="8">
        <f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4">
        <f>(((L260/60)/60)/24)+DATE(1970,1,1)</f>
        <v>42712.25</v>
      </c>
      <c r="O260" s="14">
        <f>(((M260/60)/60)/24)+DATE(1970,1,1)</f>
        <v>42732.25</v>
      </c>
      <c r="P260" t="b">
        <v>0</v>
      </c>
      <c r="Q260" t="b">
        <v>1</v>
      </c>
      <c r="R260" t="s">
        <v>33</v>
      </c>
      <c r="S260" t="str">
        <f>LEFT(R260,FIND("/",R260)-1)</f>
        <v>theater</v>
      </c>
      <c r="T260" t="str">
        <f>RIGHT(R260,LEN(R260)-FIND("/",R260))</f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>(E261/D261)*100</f>
        <v>597.5</v>
      </c>
      <c r="G261" t="s">
        <v>20</v>
      </c>
      <c r="H261">
        <v>138</v>
      </c>
      <c r="I261" s="8">
        <f>E261/H261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4">
        <f>(((L261/60)/60)/24)+DATE(1970,1,1)</f>
        <v>41251.25</v>
      </c>
      <c r="O261" s="14">
        <f>(((M261/60)/60)/24)+DATE(1970,1,1)</f>
        <v>41270.25</v>
      </c>
      <c r="P261" t="b">
        <v>1</v>
      </c>
      <c r="Q261" t="b">
        <v>0</v>
      </c>
      <c r="R261" t="s">
        <v>122</v>
      </c>
      <c r="S261" t="str">
        <f>LEFT(R261,FIND("/",R261)-1)</f>
        <v>photography</v>
      </c>
      <c r="T261" t="str">
        <f>RIGHT(R261,LEN(R261)-FIND("/",R261))</f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>(E262/D262)*100</f>
        <v>157.69841269841268</v>
      </c>
      <c r="G262" t="s">
        <v>20</v>
      </c>
      <c r="H262">
        <v>261</v>
      </c>
      <c r="I262" s="8">
        <f>E262/H262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4">
        <f>(((L262/60)/60)/24)+DATE(1970,1,1)</f>
        <v>41180.208333333336</v>
      </c>
      <c r="O262" s="14">
        <f>(((M262/60)/60)/24)+DATE(1970,1,1)</f>
        <v>41192.208333333336</v>
      </c>
      <c r="P262" t="b">
        <v>0</v>
      </c>
      <c r="Q262" t="b">
        <v>0</v>
      </c>
      <c r="R262" t="s">
        <v>23</v>
      </c>
      <c r="S262" t="str">
        <f>LEFT(R262,FIND("/",R262)-1)</f>
        <v>music</v>
      </c>
      <c r="T262" t="str">
        <f>RIGHT(R262,LEN(R262)-FIND("/",R262))</f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>(E263/D263)*100</f>
        <v>31.201660735468568</v>
      </c>
      <c r="G263" t="s">
        <v>14</v>
      </c>
      <c r="H263">
        <v>454</v>
      </c>
      <c r="I263" s="8">
        <f>E263/H263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4">
        <f>(((L263/60)/60)/24)+DATE(1970,1,1)</f>
        <v>40415.208333333336</v>
      </c>
      <c r="O263" s="14">
        <f>(((M263/60)/60)/24)+DATE(1970,1,1)</f>
        <v>40419.208333333336</v>
      </c>
      <c r="P263" t="b">
        <v>0</v>
      </c>
      <c r="Q263" t="b">
        <v>1</v>
      </c>
      <c r="R263" t="s">
        <v>23</v>
      </c>
      <c r="S263" t="str">
        <f>LEFT(R263,FIND("/",R263)-1)</f>
        <v>music</v>
      </c>
      <c r="T263" t="str">
        <f>RIGHT(R263,LEN(R263)-FIND("/",R263))</f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>(E264/D264)*100</f>
        <v>313.41176470588238</v>
      </c>
      <c r="G264" t="s">
        <v>20</v>
      </c>
      <c r="H264">
        <v>107</v>
      </c>
      <c r="I264" s="8">
        <f>E264/H264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4">
        <f>(((L264/60)/60)/24)+DATE(1970,1,1)</f>
        <v>40638.208333333336</v>
      </c>
      <c r="O264" s="14">
        <f>(((M264/60)/60)/24)+DATE(1970,1,1)</f>
        <v>40664.208333333336</v>
      </c>
      <c r="P264" t="b">
        <v>0</v>
      </c>
      <c r="Q264" t="b">
        <v>1</v>
      </c>
      <c r="R264" t="s">
        <v>60</v>
      </c>
      <c r="S264" t="str">
        <f>LEFT(R264,FIND("/",R264)-1)</f>
        <v>music</v>
      </c>
      <c r="T264" t="str">
        <f>RIGHT(R264,LEN(R264)-FIND("/",R264))</f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>(E265/D265)*100</f>
        <v>370.89655172413791</v>
      </c>
      <c r="G265" t="s">
        <v>20</v>
      </c>
      <c r="H265">
        <v>199</v>
      </c>
      <c r="I265" s="8">
        <f>E265/H265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4">
        <f>(((L265/60)/60)/24)+DATE(1970,1,1)</f>
        <v>40187.25</v>
      </c>
      <c r="O265" s="14">
        <f>(((M265/60)/60)/24)+DATE(1970,1,1)</f>
        <v>40187.25</v>
      </c>
      <c r="P265" t="b">
        <v>0</v>
      </c>
      <c r="Q265" t="b">
        <v>0</v>
      </c>
      <c r="R265" t="s">
        <v>122</v>
      </c>
      <c r="S265" t="str">
        <f>LEFT(R265,FIND("/",R265)-1)</f>
        <v>photography</v>
      </c>
      <c r="T265" t="str">
        <f>RIGHT(R265,LEN(R265)-FIND("/",R265))</f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>(E266/D266)*100</f>
        <v>362.66447368421052</v>
      </c>
      <c r="G266" t="s">
        <v>20</v>
      </c>
      <c r="H266">
        <v>5512</v>
      </c>
      <c r="I266" s="8">
        <f>E266/H266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4">
        <f>(((L266/60)/60)/24)+DATE(1970,1,1)</f>
        <v>41317.25</v>
      </c>
      <c r="O266" s="14">
        <f>(((M266/60)/60)/24)+DATE(1970,1,1)</f>
        <v>41333.25</v>
      </c>
      <c r="P266" t="b">
        <v>0</v>
      </c>
      <c r="Q266" t="b">
        <v>0</v>
      </c>
      <c r="R266" t="s">
        <v>33</v>
      </c>
      <c r="S266" t="str">
        <f>LEFT(R266,FIND("/",R266)-1)</f>
        <v>theater</v>
      </c>
      <c r="T266" t="str">
        <f>RIGHT(R266,LEN(R266)-FIND("/",R266))</f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>(E267/D267)*100</f>
        <v>123.08163265306122</v>
      </c>
      <c r="G267" t="s">
        <v>20</v>
      </c>
      <c r="H267">
        <v>86</v>
      </c>
      <c r="I267" s="8">
        <f>E267/H267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4">
        <f>(((L267/60)/60)/24)+DATE(1970,1,1)</f>
        <v>42372.25</v>
      </c>
      <c r="O267" s="14">
        <f>(((M267/60)/60)/24)+DATE(1970,1,1)</f>
        <v>42416.25</v>
      </c>
      <c r="P267" t="b">
        <v>0</v>
      </c>
      <c r="Q267" t="b">
        <v>0</v>
      </c>
      <c r="R267" t="s">
        <v>33</v>
      </c>
      <c r="S267" t="str">
        <f>LEFT(R267,FIND("/",R267)-1)</f>
        <v>theater</v>
      </c>
      <c r="T267" t="str">
        <f>RIGHT(R267,LEN(R267)-FIND("/",R267))</f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>(E268/D268)*100</f>
        <v>76.766756032171585</v>
      </c>
      <c r="G268" t="s">
        <v>14</v>
      </c>
      <c r="H268">
        <v>3182</v>
      </c>
      <c r="I268" s="8">
        <f>E268/H268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4">
        <f>(((L268/60)/60)/24)+DATE(1970,1,1)</f>
        <v>41950.25</v>
      </c>
      <c r="O268" s="14">
        <f>(((M268/60)/60)/24)+DATE(1970,1,1)</f>
        <v>41983.25</v>
      </c>
      <c r="P268" t="b">
        <v>0</v>
      </c>
      <c r="Q268" t="b">
        <v>1</v>
      </c>
      <c r="R268" t="s">
        <v>159</v>
      </c>
      <c r="S268" t="str">
        <f>LEFT(R268,FIND("/",R268)-1)</f>
        <v>music</v>
      </c>
      <c r="T268" t="str">
        <f>RIGHT(R268,LEN(R268)-FIND("/",R268))</f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>(E269/D269)*100</f>
        <v>233.62012987012989</v>
      </c>
      <c r="G269" t="s">
        <v>20</v>
      </c>
      <c r="H269">
        <v>2768</v>
      </c>
      <c r="I269" s="8">
        <f>E269/H269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4">
        <f>(((L269/60)/60)/24)+DATE(1970,1,1)</f>
        <v>41206.208333333336</v>
      </c>
      <c r="O269" s="14">
        <f>(((M269/60)/60)/24)+DATE(1970,1,1)</f>
        <v>41222.25</v>
      </c>
      <c r="P269" t="b">
        <v>0</v>
      </c>
      <c r="Q269" t="b">
        <v>0</v>
      </c>
      <c r="R269" t="s">
        <v>33</v>
      </c>
      <c r="S269" t="str">
        <f>LEFT(R269,FIND("/",R269)-1)</f>
        <v>theater</v>
      </c>
      <c r="T269" t="str">
        <f>RIGHT(R269,LEN(R269)-FIND("/",R269))</f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>(E270/D270)*100</f>
        <v>180.53333333333333</v>
      </c>
      <c r="G270" t="s">
        <v>20</v>
      </c>
      <c r="H270">
        <v>48</v>
      </c>
      <c r="I270" s="8">
        <f>E270/H270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4">
        <f>(((L270/60)/60)/24)+DATE(1970,1,1)</f>
        <v>41186.208333333336</v>
      </c>
      <c r="O270" s="14">
        <f>(((M270/60)/60)/24)+DATE(1970,1,1)</f>
        <v>41232.25</v>
      </c>
      <c r="P270" t="b">
        <v>0</v>
      </c>
      <c r="Q270" t="b">
        <v>0</v>
      </c>
      <c r="R270" t="s">
        <v>42</v>
      </c>
      <c r="S270" t="str">
        <f>LEFT(R270,FIND("/",R270)-1)</f>
        <v>film &amp; video</v>
      </c>
      <c r="T270" t="str">
        <f>RIGHT(R270,LEN(R270)-FIND("/",R270))</f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>(E271/D271)*100</f>
        <v>252.62857142857143</v>
      </c>
      <c r="G271" t="s">
        <v>20</v>
      </c>
      <c r="H271">
        <v>87</v>
      </c>
      <c r="I271" s="8">
        <f>E271/H271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4">
        <f>(((L271/60)/60)/24)+DATE(1970,1,1)</f>
        <v>43496.25</v>
      </c>
      <c r="O271" s="14">
        <f>(((M271/60)/60)/24)+DATE(1970,1,1)</f>
        <v>43517.25</v>
      </c>
      <c r="P271" t="b">
        <v>0</v>
      </c>
      <c r="Q271" t="b">
        <v>0</v>
      </c>
      <c r="R271" t="s">
        <v>269</v>
      </c>
      <c r="S271" t="str">
        <f>LEFT(R271,FIND("/",R271)-1)</f>
        <v>film &amp; video</v>
      </c>
      <c r="T271" t="str">
        <f>RIGHT(R271,LEN(R271)-FIND("/",R271))</f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>(E272/D272)*100</f>
        <v>27.176538240368025</v>
      </c>
      <c r="G272" t="s">
        <v>74</v>
      </c>
      <c r="H272">
        <v>1890</v>
      </c>
      <c r="I272" s="8">
        <f>E272/H272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4">
        <f>(((L272/60)/60)/24)+DATE(1970,1,1)</f>
        <v>40514.25</v>
      </c>
      <c r="O272" s="14">
        <f>(((M272/60)/60)/24)+DATE(1970,1,1)</f>
        <v>40516.25</v>
      </c>
      <c r="P272" t="b">
        <v>0</v>
      </c>
      <c r="Q272" t="b">
        <v>0</v>
      </c>
      <c r="R272" t="s">
        <v>89</v>
      </c>
      <c r="S272" t="str">
        <f>LEFT(R272,FIND("/",R272)-1)</f>
        <v>games</v>
      </c>
      <c r="T272" t="str">
        <f>RIGHT(R272,LEN(R272)-FIND("/",R272))</f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>(E273/D273)*100</f>
        <v>1.2706571242680547</v>
      </c>
      <c r="G273" t="s">
        <v>47</v>
      </c>
      <c r="H273">
        <v>61</v>
      </c>
      <c r="I273" s="8">
        <f>E273/H273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4">
        <f>(((L273/60)/60)/24)+DATE(1970,1,1)</f>
        <v>42345.25</v>
      </c>
      <c r="O273" s="14">
        <f>(((M273/60)/60)/24)+DATE(1970,1,1)</f>
        <v>42376.25</v>
      </c>
      <c r="P273" t="b">
        <v>0</v>
      </c>
      <c r="Q273" t="b">
        <v>0</v>
      </c>
      <c r="R273" t="s">
        <v>122</v>
      </c>
      <c r="S273" t="str">
        <f>LEFT(R273,FIND("/",R273)-1)</f>
        <v>photography</v>
      </c>
      <c r="T273" t="str">
        <f>RIGHT(R273,LEN(R273)-FIND("/",R273))</f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>(E274/D274)*100</f>
        <v>304.0097847358121</v>
      </c>
      <c r="G274" t="s">
        <v>20</v>
      </c>
      <c r="H274">
        <v>1894</v>
      </c>
      <c r="I274" s="8">
        <f>E274/H274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4">
        <f>(((L274/60)/60)/24)+DATE(1970,1,1)</f>
        <v>43656.208333333328</v>
      </c>
      <c r="O274" s="14">
        <f>(((M274/60)/60)/24)+DATE(1970,1,1)</f>
        <v>43681.208333333328</v>
      </c>
      <c r="P274" t="b">
        <v>0</v>
      </c>
      <c r="Q274" t="b">
        <v>1</v>
      </c>
      <c r="R274" t="s">
        <v>33</v>
      </c>
      <c r="S274" t="str">
        <f>LEFT(R274,FIND("/",R274)-1)</f>
        <v>theater</v>
      </c>
      <c r="T274" t="str">
        <f>RIGHT(R274,LEN(R274)-FIND("/",R274))</f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>(E275/D275)*100</f>
        <v>137.23076923076923</v>
      </c>
      <c r="G275" t="s">
        <v>20</v>
      </c>
      <c r="H275">
        <v>282</v>
      </c>
      <c r="I275" s="8">
        <f>E275/H275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4">
        <f>(((L275/60)/60)/24)+DATE(1970,1,1)</f>
        <v>42995.208333333328</v>
      </c>
      <c r="O275" s="14">
        <f>(((M275/60)/60)/24)+DATE(1970,1,1)</f>
        <v>42998.208333333328</v>
      </c>
      <c r="P275" t="b">
        <v>0</v>
      </c>
      <c r="Q275" t="b">
        <v>0</v>
      </c>
      <c r="R275" t="s">
        <v>33</v>
      </c>
      <c r="S275" t="str">
        <f>LEFT(R275,FIND("/",R275)-1)</f>
        <v>theater</v>
      </c>
      <c r="T275" t="str">
        <f>RIGHT(R275,LEN(R275)-FIND("/",R275))</f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>(E276/D276)*100</f>
        <v>32.208333333333336</v>
      </c>
      <c r="G276" t="s">
        <v>14</v>
      </c>
      <c r="H276">
        <v>15</v>
      </c>
      <c r="I276" s="8">
        <f>E276/H276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4">
        <f>(((L276/60)/60)/24)+DATE(1970,1,1)</f>
        <v>43045.25</v>
      </c>
      <c r="O276" s="14">
        <f>(((M276/60)/60)/24)+DATE(1970,1,1)</f>
        <v>43050.25</v>
      </c>
      <c r="P276" t="b">
        <v>0</v>
      </c>
      <c r="Q276" t="b">
        <v>0</v>
      </c>
      <c r="R276" t="s">
        <v>33</v>
      </c>
      <c r="S276" t="str">
        <f>LEFT(R276,FIND("/",R276)-1)</f>
        <v>theater</v>
      </c>
      <c r="T276" t="str">
        <f>RIGHT(R276,LEN(R276)-FIND("/",R276))</f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>(E277/D277)*100</f>
        <v>241.51282051282053</v>
      </c>
      <c r="G277" t="s">
        <v>20</v>
      </c>
      <c r="H277">
        <v>116</v>
      </c>
      <c r="I277" s="8">
        <f>E277/H277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4">
        <f>(((L277/60)/60)/24)+DATE(1970,1,1)</f>
        <v>43561.208333333328</v>
      </c>
      <c r="O277" s="14">
        <f>(((M277/60)/60)/24)+DATE(1970,1,1)</f>
        <v>43569.208333333328</v>
      </c>
      <c r="P277" t="b">
        <v>0</v>
      </c>
      <c r="Q277" t="b">
        <v>0</v>
      </c>
      <c r="R277" t="s">
        <v>206</v>
      </c>
      <c r="S277" t="str">
        <f>LEFT(R277,FIND("/",R277)-1)</f>
        <v>publishing</v>
      </c>
      <c r="T277" t="str">
        <f>RIGHT(R277,LEN(R277)-FIND("/",R277))</f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>(E278/D278)*100</f>
        <v>96.8</v>
      </c>
      <c r="G278" t="s">
        <v>14</v>
      </c>
      <c r="H278">
        <v>133</v>
      </c>
      <c r="I278" s="8">
        <f>E278/H278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4">
        <f>(((L278/60)/60)/24)+DATE(1970,1,1)</f>
        <v>41018.208333333336</v>
      </c>
      <c r="O278" s="14">
        <f>(((M278/60)/60)/24)+DATE(1970,1,1)</f>
        <v>41023.208333333336</v>
      </c>
      <c r="P278" t="b">
        <v>0</v>
      </c>
      <c r="Q278" t="b">
        <v>1</v>
      </c>
      <c r="R278" t="s">
        <v>89</v>
      </c>
      <c r="S278" t="str">
        <f>LEFT(R278,FIND("/",R278)-1)</f>
        <v>games</v>
      </c>
      <c r="T278" t="str">
        <f>RIGHT(R278,LEN(R278)-FIND("/",R278))</f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>(E279/D279)*100</f>
        <v>1066.4285714285716</v>
      </c>
      <c r="G279" t="s">
        <v>20</v>
      </c>
      <c r="H279">
        <v>83</v>
      </c>
      <c r="I279" s="8">
        <f>E279/H279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4">
        <f>(((L279/60)/60)/24)+DATE(1970,1,1)</f>
        <v>40378.208333333336</v>
      </c>
      <c r="O279" s="14">
        <f>(((M279/60)/60)/24)+DATE(1970,1,1)</f>
        <v>40380.208333333336</v>
      </c>
      <c r="P279" t="b">
        <v>0</v>
      </c>
      <c r="Q279" t="b">
        <v>0</v>
      </c>
      <c r="R279" t="s">
        <v>33</v>
      </c>
      <c r="S279" t="str">
        <f>LEFT(R279,FIND("/",R279)-1)</f>
        <v>theater</v>
      </c>
      <c r="T279" t="str">
        <f>RIGHT(R279,LEN(R279)-FIND("/",R279))</f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>(E280/D280)*100</f>
        <v>325.88888888888891</v>
      </c>
      <c r="G280" t="s">
        <v>20</v>
      </c>
      <c r="H280">
        <v>91</v>
      </c>
      <c r="I280" s="8">
        <f>E280/H280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4">
        <f>(((L280/60)/60)/24)+DATE(1970,1,1)</f>
        <v>41239.25</v>
      </c>
      <c r="O280" s="14">
        <f>(((M280/60)/60)/24)+DATE(1970,1,1)</f>
        <v>41264.25</v>
      </c>
      <c r="P280" t="b">
        <v>0</v>
      </c>
      <c r="Q280" t="b">
        <v>0</v>
      </c>
      <c r="R280" t="s">
        <v>28</v>
      </c>
      <c r="S280" t="str">
        <f>LEFT(R280,FIND("/",R280)-1)</f>
        <v>technology</v>
      </c>
      <c r="T280" t="str">
        <f>RIGHT(R280,LEN(R280)-FIND("/",R280))</f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>(E281/D281)*100</f>
        <v>170.70000000000002</v>
      </c>
      <c r="G281" t="s">
        <v>20</v>
      </c>
      <c r="H281">
        <v>546</v>
      </c>
      <c r="I281" s="8">
        <f>E281/H281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4">
        <f>(((L281/60)/60)/24)+DATE(1970,1,1)</f>
        <v>43346.208333333328</v>
      </c>
      <c r="O281" s="14">
        <f>(((M281/60)/60)/24)+DATE(1970,1,1)</f>
        <v>43349.208333333328</v>
      </c>
      <c r="P281" t="b">
        <v>0</v>
      </c>
      <c r="Q281" t="b">
        <v>0</v>
      </c>
      <c r="R281" t="s">
        <v>33</v>
      </c>
      <c r="S281" t="str">
        <f>LEFT(R281,FIND("/",R281)-1)</f>
        <v>theater</v>
      </c>
      <c r="T281" t="str">
        <f>RIGHT(R281,LEN(R281)-FIND("/",R281))</f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>(E282/D282)*100</f>
        <v>581.44000000000005</v>
      </c>
      <c r="G282" t="s">
        <v>20</v>
      </c>
      <c r="H282">
        <v>393</v>
      </c>
      <c r="I282" s="8">
        <f>E282/H282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4">
        <f>(((L282/60)/60)/24)+DATE(1970,1,1)</f>
        <v>43060.25</v>
      </c>
      <c r="O282" s="14">
        <f>(((M282/60)/60)/24)+DATE(1970,1,1)</f>
        <v>43066.25</v>
      </c>
      <c r="P282" t="b">
        <v>0</v>
      </c>
      <c r="Q282" t="b">
        <v>0</v>
      </c>
      <c r="R282" t="s">
        <v>71</v>
      </c>
      <c r="S282" t="str">
        <f>LEFT(R282,FIND("/",R282)-1)</f>
        <v>film &amp; video</v>
      </c>
      <c r="T282" t="str">
        <f>RIGHT(R282,LEN(R282)-FIND("/",R282))</f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>(E283/D283)*100</f>
        <v>91.520972644376897</v>
      </c>
      <c r="G283" t="s">
        <v>14</v>
      </c>
      <c r="H283">
        <v>2062</v>
      </c>
      <c r="I283" s="8">
        <f>E283/H283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4">
        <f>(((L283/60)/60)/24)+DATE(1970,1,1)</f>
        <v>40979.25</v>
      </c>
      <c r="O283" s="14">
        <f>(((M283/60)/60)/24)+DATE(1970,1,1)</f>
        <v>41000.208333333336</v>
      </c>
      <c r="P283" t="b">
        <v>0</v>
      </c>
      <c r="Q283" t="b">
        <v>1</v>
      </c>
      <c r="R283" t="s">
        <v>33</v>
      </c>
      <c r="S283" t="str">
        <f>LEFT(R283,FIND("/",R283)-1)</f>
        <v>theater</v>
      </c>
      <c r="T283" t="str">
        <f>RIGHT(R283,LEN(R283)-FIND("/",R283))</f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>(E284/D284)*100</f>
        <v>108.04761904761904</v>
      </c>
      <c r="G284" t="s">
        <v>20</v>
      </c>
      <c r="H284">
        <v>133</v>
      </c>
      <c r="I284" s="8">
        <f>E284/H284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4">
        <f>(((L284/60)/60)/24)+DATE(1970,1,1)</f>
        <v>42701.25</v>
      </c>
      <c r="O284" s="14">
        <f>(((M284/60)/60)/24)+DATE(1970,1,1)</f>
        <v>42707.25</v>
      </c>
      <c r="P284" t="b">
        <v>0</v>
      </c>
      <c r="Q284" t="b">
        <v>1</v>
      </c>
      <c r="R284" t="s">
        <v>269</v>
      </c>
      <c r="S284" t="str">
        <f>LEFT(R284,FIND("/",R284)-1)</f>
        <v>film &amp; video</v>
      </c>
      <c r="T284" t="str">
        <f>RIGHT(R284,LEN(R284)-FIND("/",R284))</f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>(E285/D285)*100</f>
        <v>18.728395061728396</v>
      </c>
      <c r="G285" t="s">
        <v>14</v>
      </c>
      <c r="H285">
        <v>29</v>
      </c>
      <c r="I285" s="8">
        <f>E285/H285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4">
        <f>(((L285/60)/60)/24)+DATE(1970,1,1)</f>
        <v>42520.208333333328</v>
      </c>
      <c r="O285" s="14">
        <f>(((M285/60)/60)/24)+DATE(1970,1,1)</f>
        <v>42525.208333333328</v>
      </c>
      <c r="P285" t="b">
        <v>0</v>
      </c>
      <c r="Q285" t="b">
        <v>0</v>
      </c>
      <c r="R285" t="s">
        <v>23</v>
      </c>
      <c r="S285" t="str">
        <f>LEFT(R285,FIND("/",R285)-1)</f>
        <v>music</v>
      </c>
      <c r="T285" t="str">
        <f>RIGHT(R285,LEN(R285)-FIND("/",R285))</f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>(E286/D286)*100</f>
        <v>83.193877551020407</v>
      </c>
      <c r="G286" t="s">
        <v>14</v>
      </c>
      <c r="H286">
        <v>132</v>
      </c>
      <c r="I286" s="8">
        <f>E286/H286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4">
        <f>(((L286/60)/60)/24)+DATE(1970,1,1)</f>
        <v>41030.208333333336</v>
      </c>
      <c r="O286" s="14">
        <f>(((M286/60)/60)/24)+DATE(1970,1,1)</f>
        <v>41035.208333333336</v>
      </c>
      <c r="P286" t="b">
        <v>0</v>
      </c>
      <c r="Q286" t="b">
        <v>0</v>
      </c>
      <c r="R286" t="s">
        <v>28</v>
      </c>
      <c r="S286" t="str">
        <f>LEFT(R286,FIND("/",R286)-1)</f>
        <v>technology</v>
      </c>
      <c r="T286" t="str">
        <f>RIGHT(R286,LEN(R286)-FIND("/",R286))</f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>(E287/D287)*100</f>
        <v>706.33333333333337</v>
      </c>
      <c r="G287" t="s">
        <v>20</v>
      </c>
      <c r="H287">
        <v>254</v>
      </c>
      <c r="I287" s="8">
        <f>E287/H287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4">
        <f>(((L287/60)/60)/24)+DATE(1970,1,1)</f>
        <v>42623.208333333328</v>
      </c>
      <c r="O287" s="14">
        <f>(((M287/60)/60)/24)+DATE(1970,1,1)</f>
        <v>42661.208333333328</v>
      </c>
      <c r="P287" t="b">
        <v>0</v>
      </c>
      <c r="Q287" t="b">
        <v>0</v>
      </c>
      <c r="R287" t="s">
        <v>33</v>
      </c>
      <c r="S287" t="str">
        <f>LEFT(R287,FIND("/",R287)-1)</f>
        <v>theater</v>
      </c>
      <c r="T287" t="str">
        <f>RIGHT(R287,LEN(R287)-FIND("/",R287))</f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>(E288/D288)*100</f>
        <v>17.446030330062445</v>
      </c>
      <c r="G288" t="s">
        <v>74</v>
      </c>
      <c r="H288">
        <v>184</v>
      </c>
      <c r="I288" s="8">
        <f>E288/H288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4">
        <f>(((L288/60)/60)/24)+DATE(1970,1,1)</f>
        <v>42697.25</v>
      </c>
      <c r="O288" s="14">
        <f>(((M288/60)/60)/24)+DATE(1970,1,1)</f>
        <v>42704.25</v>
      </c>
      <c r="P288" t="b">
        <v>0</v>
      </c>
      <c r="Q288" t="b">
        <v>0</v>
      </c>
      <c r="R288" t="s">
        <v>33</v>
      </c>
      <c r="S288" t="str">
        <f>LEFT(R288,FIND("/",R288)-1)</f>
        <v>theater</v>
      </c>
      <c r="T288" t="str">
        <f>RIGHT(R288,LEN(R288)-FIND("/",R288))</f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>(E289/D289)*100</f>
        <v>209.73015873015873</v>
      </c>
      <c r="G289" t="s">
        <v>20</v>
      </c>
      <c r="H289">
        <v>176</v>
      </c>
      <c r="I289" s="8">
        <f>E289/H289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4">
        <f>(((L289/60)/60)/24)+DATE(1970,1,1)</f>
        <v>42122.208333333328</v>
      </c>
      <c r="O289" s="14">
        <f>(((M289/60)/60)/24)+DATE(1970,1,1)</f>
        <v>42122.208333333328</v>
      </c>
      <c r="P289" t="b">
        <v>0</v>
      </c>
      <c r="Q289" t="b">
        <v>0</v>
      </c>
      <c r="R289" t="s">
        <v>50</v>
      </c>
      <c r="S289" t="str">
        <f>LEFT(R289,FIND("/",R289)-1)</f>
        <v>music</v>
      </c>
      <c r="T289" t="str">
        <f>RIGHT(R289,LEN(R289)-FIND("/",R289))</f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>(E290/D290)*100</f>
        <v>97.785714285714292</v>
      </c>
      <c r="G290" t="s">
        <v>14</v>
      </c>
      <c r="H290">
        <v>137</v>
      </c>
      <c r="I290" s="8">
        <f>E290/H290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4">
        <f>(((L290/60)/60)/24)+DATE(1970,1,1)</f>
        <v>40982.208333333336</v>
      </c>
      <c r="O290" s="14">
        <f>(((M290/60)/60)/24)+DATE(1970,1,1)</f>
        <v>40983.208333333336</v>
      </c>
      <c r="P290" t="b">
        <v>0</v>
      </c>
      <c r="Q290" t="b">
        <v>1</v>
      </c>
      <c r="R290" t="s">
        <v>148</v>
      </c>
      <c r="S290" t="str">
        <f>LEFT(R290,FIND("/",R290)-1)</f>
        <v>music</v>
      </c>
      <c r="T290" t="str">
        <f>RIGHT(R290,LEN(R290)-FIND("/",R290))</f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>(E291/D291)*100</f>
        <v>1684.25</v>
      </c>
      <c r="G291" t="s">
        <v>20</v>
      </c>
      <c r="H291">
        <v>337</v>
      </c>
      <c r="I291" s="8">
        <f>E291/H291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4">
        <f>(((L291/60)/60)/24)+DATE(1970,1,1)</f>
        <v>42219.208333333328</v>
      </c>
      <c r="O291" s="14">
        <f>(((M291/60)/60)/24)+DATE(1970,1,1)</f>
        <v>42222.208333333328</v>
      </c>
      <c r="P291" t="b">
        <v>0</v>
      </c>
      <c r="Q291" t="b">
        <v>0</v>
      </c>
      <c r="R291" t="s">
        <v>33</v>
      </c>
      <c r="S291" t="str">
        <f>LEFT(R291,FIND("/",R291)-1)</f>
        <v>theater</v>
      </c>
      <c r="T291" t="str">
        <f>RIGHT(R291,LEN(R291)-FIND("/",R291))</f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>(E292/D292)*100</f>
        <v>54.402135231316727</v>
      </c>
      <c r="G292" t="s">
        <v>14</v>
      </c>
      <c r="H292">
        <v>908</v>
      </c>
      <c r="I292" s="8">
        <f>E292/H292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4">
        <f>(((L292/60)/60)/24)+DATE(1970,1,1)</f>
        <v>41404.208333333336</v>
      </c>
      <c r="O292" s="14">
        <f>(((M292/60)/60)/24)+DATE(1970,1,1)</f>
        <v>41436.208333333336</v>
      </c>
      <c r="P292" t="b">
        <v>0</v>
      </c>
      <c r="Q292" t="b">
        <v>1</v>
      </c>
      <c r="R292" t="s">
        <v>42</v>
      </c>
      <c r="S292" t="str">
        <f>LEFT(R292,FIND("/",R292)-1)</f>
        <v>film &amp; video</v>
      </c>
      <c r="T292" t="str">
        <f>RIGHT(R292,LEN(R292)-FIND("/",R292))</f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>(E293/D293)*100</f>
        <v>456.61111111111109</v>
      </c>
      <c r="G293" t="s">
        <v>20</v>
      </c>
      <c r="H293">
        <v>107</v>
      </c>
      <c r="I293" s="8">
        <f>E293/H293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4">
        <f>(((L293/60)/60)/24)+DATE(1970,1,1)</f>
        <v>40831.208333333336</v>
      </c>
      <c r="O293" s="14">
        <f>(((M293/60)/60)/24)+DATE(1970,1,1)</f>
        <v>40835.208333333336</v>
      </c>
      <c r="P293" t="b">
        <v>1</v>
      </c>
      <c r="Q293" t="b">
        <v>0</v>
      </c>
      <c r="R293" t="s">
        <v>28</v>
      </c>
      <c r="S293" t="str">
        <f>LEFT(R293,FIND("/",R293)-1)</f>
        <v>technology</v>
      </c>
      <c r="T293" t="str">
        <f>RIGHT(R293,LEN(R293)-FIND("/",R293))</f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>(E294/D294)*100</f>
        <v>9.8219178082191778</v>
      </c>
      <c r="G294" t="s">
        <v>14</v>
      </c>
      <c r="H294">
        <v>10</v>
      </c>
      <c r="I294" s="8">
        <f>E294/H294</f>
        <v>71.7</v>
      </c>
      <c r="J294" t="s">
        <v>21</v>
      </c>
      <c r="K294" t="s">
        <v>22</v>
      </c>
      <c r="L294">
        <v>1331874000</v>
      </c>
      <c r="M294">
        <v>1333429200</v>
      </c>
      <c r="N294" s="14">
        <f>(((L294/60)/60)/24)+DATE(1970,1,1)</f>
        <v>40984.208333333336</v>
      </c>
      <c r="O294" s="14">
        <f>(((M294/60)/60)/24)+DATE(1970,1,1)</f>
        <v>41002.208333333336</v>
      </c>
      <c r="P294" t="b">
        <v>0</v>
      </c>
      <c r="Q294" t="b">
        <v>0</v>
      </c>
      <c r="R294" t="s">
        <v>17</v>
      </c>
      <c r="S294" t="str">
        <f>LEFT(R294,FIND("/",R294)-1)</f>
        <v>food</v>
      </c>
      <c r="T294" t="str">
        <f>RIGHT(R294,LEN(R294)-FIND("/",R294))</f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>(E295/D295)*100</f>
        <v>16.384615384615383</v>
      </c>
      <c r="G295" t="s">
        <v>74</v>
      </c>
      <c r="H295">
        <v>32</v>
      </c>
      <c r="I295" s="8">
        <f>E295/H295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4">
        <f>(((L295/60)/60)/24)+DATE(1970,1,1)</f>
        <v>40456.208333333336</v>
      </c>
      <c r="O295" s="14">
        <f>(((M295/60)/60)/24)+DATE(1970,1,1)</f>
        <v>40465.208333333336</v>
      </c>
      <c r="P295" t="b">
        <v>0</v>
      </c>
      <c r="Q295" t="b">
        <v>0</v>
      </c>
      <c r="R295" t="s">
        <v>33</v>
      </c>
      <c r="S295" t="str">
        <f>LEFT(R295,FIND("/",R295)-1)</f>
        <v>theater</v>
      </c>
      <c r="T295" t="str">
        <f>RIGHT(R295,LEN(R295)-FIND("/",R295))</f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>(E296/D296)*100</f>
        <v>1339.6666666666667</v>
      </c>
      <c r="G296" t="s">
        <v>20</v>
      </c>
      <c r="H296">
        <v>183</v>
      </c>
      <c r="I296" s="8">
        <f>E296/H296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4">
        <f>(((L296/60)/60)/24)+DATE(1970,1,1)</f>
        <v>43399.208333333328</v>
      </c>
      <c r="O296" s="14">
        <f>(((M296/60)/60)/24)+DATE(1970,1,1)</f>
        <v>43411.25</v>
      </c>
      <c r="P296" t="b">
        <v>0</v>
      </c>
      <c r="Q296" t="b">
        <v>0</v>
      </c>
      <c r="R296" t="s">
        <v>33</v>
      </c>
      <c r="S296" t="str">
        <f>LEFT(R296,FIND("/",R296)-1)</f>
        <v>theater</v>
      </c>
      <c r="T296" t="str">
        <f>RIGHT(R296,LEN(R296)-FIND("/",R296))</f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>(E297/D297)*100</f>
        <v>35.650077760497666</v>
      </c>
      <c r="G297" t="s">
        <v>14</v>
      </c>
      <c r="H297">
        <v>1910</v>
      </c>
      <c r="I297" s="8">
        <f>E297/H297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4">
        <f>(((L297/60)/60)/24)+DATE(1970,1,1)</f>
        <v>41562.208333333336</v>
      </c>
      <c r="O297" s="14">
        <f>(((M297/60)/60)/24)+DATE(1970,1,1)</f>
        <v>41587.25</v>
      </c>
      <c r="P297" t="b">
        <v>0</v>
      </c>
      <c r="Q297" t="b">
        <v>0</v>
      </c>
      <c r="R297" t="s">
        <v>33</v>
      </c>
      <c r="S297" t="str">
        <f>LEFT(R297,FIND("/",R297)-1)</f>
        <v>theater</v>
      </c>
      <c r="T297" t="str">
        <f>RIGHT(R297,LEN(R297)-FIND("/",R297))</f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>(E298/D298)*100</f>
        <v>54.950819672131146</v>
      </c>
      <c r="G298" t="s">
        <v>14</v>
      </c>
      <c r="H298">
        <v>38</v>
      </c>
      <c r="I298" s="8">
        <f>E298/H298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4">
        <f>(((L298/60)/60)/24)+DATE(1970,1,1)</f>
        <v>43493.25</v>
      </c>
      <c r="O298" s="14">
        <f>(((M298/60)/60)/24)+DATE(1970,1,1)</f>
        <v>43515.25</v>
      </c>
      <c r="P298" t="b">
        <v>0</v>
      </c>
      <c r="Q298" t="b">
        <v>0</v>
      </c>
      <c r="R298" t="s">
        <v>33</v>
      </c>
      <c r="S298" t="str">
        <f>LEFT(R298,FIND("/",R298)-1)</f>
        <v>theater</v>
      </c>
      <c r="T298" t="str">
        <f>RIGHT(R298,LEN(R298)-FIND("/",R298))</f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>(E299/D299)*100</f>
        <v>94.236111111111114</v>
      </c>
      <c r="G299" t="s">
        <v>14</v>
      </c>
      <c r="H299">
        <v>104</v>
      </c>
      <c r="I299" s="8">
        <f>E299/H299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4">
        <f>(((L299/60)/60)/24)+DATE(1970,1,1)</f>
        <v>41653.25</v>
      </c>
      <c r="O299" s="14">
        <f>(((M299/60)/60)/24)+DATE(1970,1,1)</f>
        <v>41662.25</v>
      </c>
      <c r="P299" t="b">
        <v>0</v>
      </c>
      <c r="Q299" t="b">
        <v>1</v>
      </c>
      <c r="R299" t="s">
        <v>33</v>
      </c>
      <c r="S299" t="str">
        <f>LEFT(R299,FIND("/",R299)-1)</f>
        <v>theater</v>
      </c>
      <c r="T299" t="str">
        <f>RIGHT(R299,LEN(R299)-FIND("/",R299))</f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>(E300/D300)*100</f>
        <v>143.91428571428571</v>
      </c>
      <c r="G300" t="s">
        <v>20</v>
      </c>
      <c r="H300">
        <v>72</v>
      </c>
      <c r="I300" s="8">
        <f>E300/H300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4">
        <f>(((L300/60)/60)/24)+DATE(1970,1,1)</f>
        <v>42426.25</v>
      </c>
      <c r="O300" s="14">
        <f>(((M300/60)/60)/24)+DATE(1970,1,1)</f>
        <v>42444.208333333328</v>
      </c>
      <c r="P300" t="b">
        <v>0</v>
      </c>
      <c r="Q300" t="b">
        <v>1</v>
      </c>
      <c r="R300" t="s">
        <v>23</v>
      </c>
      <c r="S300" t="str">
        <f>LEFT(R300,FIND("/",R300)-1)</f>
        <v>music</v>
      </c>
      <c r="T300" t="str">
        <f>RIGHT(R300,LEN(R300)-FIND("/",R300))</f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>(E301/D301)*100</f>
        <v>51.421052631578945</v>
      </c>
      <c r="G301" t="s">
        <v>14</v>
      </c>
      <c r="H301">
        <v>49</v>
      </c>
      <c r="I301" s="8">
        <f>E301/H301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4">
        <f>(((L301/60)/60)/24)+DATE(1970,1,1)</f>
        <v>42432.25</v>
      </c>
      <c r="O301" s="14">
        <f>(((M301/60)/60)/24)+DATE(1970,1,1)</f>
        <v>42488.208333333328</v>
      </c>
      <c r="P301" t="b">
        <v>0</v>
      </c>
      <c r="Q301" t="b">
        <v>0</v>
      </c>
      <c r="R301" t="s">
        <v>17</v>
      </c>
      <c r="S301" t="str">
        <f>LEFT(R301,FIND("/",R301)-1)</f>
        <v>food</v>
      </c>
      <c r="T301" t="str">
        <f>RIGHT(R301,LEN(R301)-FIND("/",R301))</f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>(E302/D302)*100</f>
        <v>5</v>
      </c>
      <c r="G302" t="s">
        <v>14</v>
      </c>
      <c r="H302">
        <v>1</v>
      </c>
      <c r="I302" s="8">
        <f>E302/H302</f>
        <v>5</v>
      </c>
      <c r="J302" t="s">
        <v>36</v>
      </c>
      <c r="K302" t="s">
        <v>37</v>
      </c>
      <c r="L302">
        <v>1504069200</v>
      </c>
      <c r="M302">
        <v>1504155600</v>
      </c>
      <c r="N302" s="14">
        <f>(((L302/60)/60)/24)+DATE(1970,1,1)</f>
        <v>42977.208333333328</v>
      </c>
      <c r="O302" s="14">
        <f>(((M302/60)/60)/24)+DATE(1970,1,1)</f>
        <v>42978.208333333328</v>
      </c>
      <c r="P302" t="b">
        <v>0</v>
      </c>
      <c r="Q302" t="b">
        <v>1</v>
      </c>
      <c r="R302" t="s">
        <v>68</v>
      </c>
      <c r="S302" t="str">
        <f>LEFT(R302,FIND("/",R302)-1)</f>
        <v>publishing</v>
      </c>
      <c r="T302" t="str">
        <f>RIGHT(R302,LEN(R302)-FIND("/",R302))</f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>(E303/D303)*100</f>
        <v>1344.6666666666667</v>
      </c>
      <c r="G303" t="s">
        <v>20</v>
      </c>
      <c r="H303">
        <v>295</v>
      </c>
      <c r="I303" s="8">
        <f>E303/H303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4">
        <f>(((L303/60)/60)/24)+DATE(1970,1,1)</f>
        <v>42061.25</v>
      </c>
      <c r="O303" s="14">
        <f>(((M303/60)/60)/24)+DATE(1970,1,1)</f>
        <v>42078.208333333328</v>
      </c>
      <c r="P303" t="b">
        <v>0</v>
      </c>
      <c r="Q303" t="b">
        <v>0</v>
      </c>
      <c r="R303" t="s">
        <v>42</v>
      </c>
      <c r="S303" t="str">
        <f>LEFT(R303,FIND("/",R303)-1)</f>
        <v>film &amp; video</v>
      </c>
      <c r="T303" t="str">
        <f>RIGHT(R303,LEN(R303)-FIND("/",R303))</f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>(E304/D304)*100</f>
        <v>31.844940867279899</v>
      </c>
      <c r="G304" t="s">
        <v>14</v>
      </c>
      <c r="H304">
        <v>245</v>
      </c>
      <c r="I304" s="8">
        <f>E304/H304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4">
        <f>(((L304/60)/60)/24)+DATE(1970,1,1)</f>
        <v>43345.208333333328</v>
      </c>
      <c r="O304" s="14">
        <f>(((M304/60)/60)/24)+DATE(1970,1,1)</f>
        <v>43359.208333333328</v>
      </c>
      <c r="P304" t="b">
        <v>0</v>
      </c>
      <c r="Q304" t="b">
        <v>0</v>
      </c>
      <c r="R304" t="s">
        <v>33</v>
      </c>
      <c r="S304" t="str">
        <f>LEFT(R304,FIND("/",R304)-1)</f>
        <v>theater</v>
      </c>
      <c r="T304" t="str">
        <f>RIGHT(R304,LEN(R304)-FIND("/",R304))</f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>(E305/D305)*100</f>
        <v>82.617647058823536</v>
      </c>
      <c r="G305" t="s">
        <v>14</v>
      </c>
      <c r="H305">
        <v>32</v>
      </c>
      <c r="I305" s="8">
        <f>E305/H305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4">
        <f>(((L305/60)/60)/24)+DATE(1970,1,1)</f>
        <v>42376.25</v>
      </c>
      <c r="O305" s="14">
        <f>(((M305/60)/60)/24)+DATE(1970,1,1)</f>
        <v>42381.25</v>
      </c>
      <c r="P305" t="b">
        <v>0</v>
      </c>
      <c r="Q305" t="b">
        <v>0</v>
      </c>
      <c r="R305" t="s">
        <v>60</v>
      </c>
      <c r="S305" t="str">
        <f>LEFT(R305,FIND("/",R305)-1)</f>
        <v>music</v>
      </c>
      <c r="T305" t="str">
        <f>RIGHT(R305,LEN(R305)-FIND("/",R305))</f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>(E306/D306)*100</f>
        <v>546.14285714285722</v>
      </c>
      <c r="G306" t="s">
        <v>20</v>
      </c>
      <c r="H306">
        <v>142</v>
      </c>
      <c r="I306" s="8">
        <f>E306/H306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4">
        <f>(((L306/60)/60)/24)+DATE(1970,1,1)</f>
        <v>42589.208333333328</v>
      </c>
      <c r="O306" s="14">
        <f>(((M306/60)/60)/24)+DATE(1970,1,1)</f>
        <v>42630.208333333328</v>
      </c>
      <c r="P306" t="b">
        <v>0</v>
      </c>
      <c r="Q306" t="b">
        <v>0</v>
      </c>
      <c r="R306" t="s">
        <v>42</v>
      </c>
      <c r="S306" t="str">
        <f>LEFT(R306,FIND("/",R306)-1)</f>
        <v>film &amp; video</v>
      </c>
      <c r="T306" t="str">
        <f>RIGHT(R306,LEN(R306)-FIND("/",R306))</f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>(E307/D307)*100</f>
        <v>286.21428571428572</v>
      </c>
      <c r="G307" t="s">
        <v>20</v>
      </c>
      <c r="H307">
        <v>85</v>
      </c>
      <c r="I307" s="8">
        <f>E307/H307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4">
        <f>(((L307/60)/60)/24)+DATE(1970,1,1)</f>
        <v>42448.208333333328</v>
      </c>
      <c r="O307" s="14">
        <f>(((M307/60)/60)/24)+DATE(1970,1,1)</f>
        <v>42489.208333333328</v>
      </c>
      <c r="P307" t="b">
        <v>0</v>
      </c>
      <c r="Q307" t="b">
        <v>0</v>
      </c>
      <c r="R307" t="s">
        <v>33</v>
      </c>
      <c r="S307" t="str">
        <f>LEFT(R307,FIND("/",R307)-1)</f>
        <v>theater</v>
      </c>
      <c r="T307" t="str">
        <f>RIGHT(R307,LEN(R307)-FIND("/",R307))</f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>(E308/D308)*100</f>
        <v>7.9076923076923071</v>
      </c>
      <c r="G308" t="s">
        <v>14</v>
      </c>
      <c r="H308">
        <v>7</v>
      </c>
      <c r="I308" s="8">
        <f>E308/H308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4">
        <f>(((L308/60)/60)/24)+DATE(1970,1,1)</f>
        <v>42930.208333333328</v>
      </c>
      <c r="O308" s="14">
        <f>(((M308/60)/60)/24)+DATE(1970,1,1)</f>
        <v>42933.208333333328</v>
      </c>
      <c r="P308" t="b">
        <v>0</v>
      </c>
      <c r="Q308" t="b">
        <v>1</v>
      </c>
      <c r="R308" t="s">
        <v>33</v>
      </c>
      <c r="S308" t="str">
        <f>LEFT(R308,FIND("/",R308)-1)</f>
        <v>theater</v>
      </c>
      <c r="T308" t="str">
        <f>RIGHT(R308,LEN(R308)-FIND("/",R308))</f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>(E309/D309)*100</f>
        <v>132.13677811550153</v>
      </c>
      <c r="G309" t="s">
        <v>20</v>
      </c>
      <c r="H309">
        <v>659</v>
      </c>
      <c r="I309" s="8">
        <f>E309/H309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4">
        <f>(((L309/60)/60)/24)+DATE(1970,1,1)</f>
        <v>41066.208333333336</v>
      </c>
      <c r="O309" s="14">
        <f>(((M309/60)/60)/24)+DATE(1970,1,1)</f>
        <v>41086.208333333336</v>
      </c>
      <c r="P309" t="b">
        <v>0</v>
      </c>
      <c r="Q309" t="b">
        <v>1</v>
      </c>
      <c r="R309" t="s">
        <v>119</v>
      </c>
      <c r="S309" t="str">
        <f>LEFT(R309,FIND("/",R309)-1)</f>
        <v>publishing</v>
      </c>
      <c r="T309" t="str">
        <f>RIGHT(R309,LEN(R309)-FIND("/",R309))</f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>(E310/D310)*100</f>
        <v>74.077834179357026</v>
      </c>
      <c r="G310" t="s">
        <v>14</v>
      </c>
      <c r="H310">
        <v>803</v>
      </c>
      <c r="I310" s="8">
        <f>E310/H310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4">
        <f>(((L310/60)/60)/24)+DATE(1970,1,1)</f>
        <v>40651.208333333336</v>
      </c>
      <c r="O310" s="14">
        <f>(((M310/60)/60)/24)+DATE(1970,1,1)</f>
        <v>40652.208333333336</v>
      </c>
      <c r="P310" t="b">
        <v>0</v>
      </c>
      <c r="Q310" t="b">
        <v>0</v>
      </c>
      <c r="R310" t="s">
        <v>33</v>
      </c>
      <c r="S310" t="str">
        <f>LEFT(R310,FIND("/",R310)-1)</f>
        <v>theater</v>
      </c>
      <c r="T310" t="str">
        <f>RIGHT(R310,LEN(R310)-FIND("/",R310))</f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>(E311/D311)*100</f>
        <v>75.292682926829272</v>
      </c>
      <c r="G311" t="s">
        <v>74</v>
      </c>
      <c r="H311">
        <v>75</v>
      </c>
      <c r="I311" s="8">
        <f>E311/H311</f>
        <v>41.16</v>
      </c>
      <c r="J311" t="s">
        <v>21</v>
      </c>
      <c r="K311" t="s">
        <v>22</v>
      </c>
      <c r="L311">
        <v>1316581200</v>
      </c>
      <c r="M311">
        <v>1318309200</v>
      </c>
      <c r="N311" s="14">
        <f>(((L311/60)/60)/24)+DATE(1970,1,1)</f>
        <v>40807.208333333336</v>
      </c>
      <c r="O311" s="14">
        <f>(((M311/60)/60)/24)+DATE(1970,1,1)</f>
        <v>40827.208333333336</v>
      </c>
      <c r="P311" t="b">
        <v>0</v>
      </c>
      <c r="Q311" t="b">
        <v>1</v>
      </c>
      <c r="R311" t="s">
        <v>60</v>
      </c>
      <c r="S311" t="str">
        <f>LEFT(R311,FIND("/",R311)-1)</f>
        <v>music</v>
      </c>
      <c r="T311" t="str">
        <f>RIGHT(R311,LEN(R311)-FIND("/",R311))</f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>(E312/D312)*100</f>
        <v>20.333333333333332</v>
      </c>
      <c r="G312" t="s">
        <v>14</v>
      </c>
      <c r="H312">
        <v>16</v>
      </c>
      <c r="I312" s="8">
        <f>E312/H312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4">
        <f>(((L312/60)/60)/24)+DATE(1970,1,1)</f>
        <v>40277.208333333336</v>
      </c>
      <c r="O312" s="14">
        <f>(((M312/60)/60)/24)+DATE(1970,1,1)</f>
        <v>40293.208333333336</v>
      </c>
      <c r="P312" t="b">
        <v>0</v>
      </c>
      <c r="Q312" t="b">
        <v>0</v>
      </c>
      <c r="R312" t="s">
        <v>89</v>
      </c>
      <c r="S312" t="str">
        <f>LEFT(R312,FIND("/",R312)-1)</f>
        <v>games</v>
      </c>
      <c r="T312" t="str">
        <f>RIGHT(R312,LEN(R312)-FIND("/",R312))</f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>(E313/D313)*100</f>
        <v>203.36507936507937</v>
      </c>
      <c r="G313" t="s">
        <v>20</v>
      </c>
      <c r="H313">
        <v>121</v>
      </c>
      <c r="I313" s="8">
        <f>E313/H313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4">
        <f>(((L313/60)/60)/24)+DATE(1970,1,1)</f>
        <v>40590.25</v>
      </c>
      <c r="O313" s="14">
        <f>(((M313/60)/60)/24)+DATE(1970,1,1)</f>
        <v>40602.25</v>
      </c>
      <c r="P313" t="b">
        <v>0</v>
      </c>
      <c r="Q313" t="b">
        <v>0</v>
      </c>
      <c r="R313" t="s">
        <v>33</v>
      </c>
      <c r="S313" t="str">
        <f>LEFT(R313,FIND("/",R313)-1)</f>
        <v>theater</v>
      </c>
      <c r="T313" t="str">
        <f>RIGHT(R313,LEN(R313)-FIND("/",R313))</f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>(E314/D314)*100</f>
        <v>310.2284263959391</v>
      </c>
      <c r="G314" t="s">
        <v>20</v>
      </c>
      <c r="H314">
        <v>3742</v>
      </c>
      <c r="I314" s="8">
        <f>E314/H314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4">
        <f>(((L314/60)/60)/24)+DATE(1970,1,1)</f>
        <v>41572.208333333336</v>
      </c>
      <c r="O314" s="14">
        <f>(((M314/60)/60)/24)+DATE(1970,1,1)</f>
        <v>41579.208333333336</v>
      </c>
      <c r="P314" t="b">
        <v>0</v>
      </c>
      <c r="Q314" t="b">
        <v>0</v>
      </c>
      <c r="R314" t="s">
        <v>33</v>
      </c>
      <c r="S314" t="str">
        <f>LEFT(R314,FIND("/",R314)-1)</f>
        <v>theater</v>
      </c>
      <c r="T314" t="str">
        <f>RIGHT(R314,LEN(R314)-FIND("/",R314))</f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>(E315/D315)*100</f>
        <v>395.31818181818181</v>
      </c>
      <c r="G315" t="s">
        <v>20</v>
      </c>
      <c r="H315">
        <v>223</v>
      </c>
      <c r="I315" s="8">
        <f>E315/H315</f>
        <v>39</v>
      </c>
      <c r="J315" t="s">
        <v>21</v>
      </c>
      <c r="K315" t="s">
        <v>22</v>
      </c>
      <c r="L315">
        <v>1330322400</v>
      </c>
      <c r="M315">
        <v>1330495200</v>
      </c>
      <c r="N315" s="14">
        <f>(((L315/60)/60)/24)+DATE(1970,1,1)</f>
        <v>40966.25</v>
      </c>
      <c r="O315" s="14">
        <f>(((M315/60)/60)/24)+DATE(1970,1,1)</f>
        <v>40968.25</v>
      </c>
      <c r="P315" t="b">
        <v>0</v>
      </c>
      <c r="Q315" t="b">
        <v>0</v>
      </c>
      <c r="R315" t="s">
        <v>23</v>
      </c>
      <c r="S315" t="str">
        <f>LEFT(R315,FIND("/",R315)-1)</f>
        <v>music</v>
      </c>
      <c r="T315" t="str">
        <f>RIGHT(R315,LEN(R315)-FIND("/",R315))</f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>(E316/D316)*100</f>
        <v>294.71428571428572</v>
      </c>
      <c r="G316" t="s">
        <v>20</v>
      </c>
      <c r="H316">
        <v>133</v>
      </c>
      <c r="I316" s="8">
        <f>E316/H316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4">
        <f>(((L316/60)/60)/24)+DATE(1970,1,1)</f>
        <v>43536.208333333328</v>
      </c>
      <c r="O316" s="14">
        <f>(((M316/60)/60)/24)+DATE(1970,1,1)</f>
        <v>43541.208333333328</v>
      </c>
      <c r="P316" t="b">
        <v>0</v>
      </c>
      <c r="Q316" t="b">
        <v>1</v>
      </c>
      <c r="R316" t="s">
        <v>42</v>
      </c>
      <c r="S316" t="str">
        <f>LEFT(R316,FIND("/",R316)-1)</f>
        <v>film &amp; video</v>
      </c>
      <c r="T316" t="str">
        <f>RIGHT(R316,LEN(R316)-FIND("/",R316))</f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>(E317/D317)*100</f>
        <v>33.89473684210526</v>
      </c>
      <c r="G317" t="s">
        <v>14</v>
      </c>
      <c r="H317">
        <v>31</v>
      </c>
      <c r="I317" s="8">
        <f>E317/H317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4">
        <f>(((L317/60)/60)/24)+DATE(1970,1,1)</f>
        <v>41783.208333333336</v>
      </c>
      <c r="O317" s="14">
        <f>(((M317/60)/60)/24)+DATE(1970,1,1)</f>
        <v>41812.208333333336</v>
      </c>
      <c r="P317" t="b">
        <v>0</v>
      </c>
      <c r="Q317" t="b">
        <v>0</v>
      </c>
      <c r="R317" t="s">
        <v>33</v>
      </c>
      <c r="S317" t="str">
        <f>LEFT(R317,FIND("/",R317)-1)</f>
        <v>theater</v>
      </c>
      <c r="T317" t="str">
        <f>RIGHT(R317,LEN(R317)-FIND("/",R317))</f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>(E318/D318)*100</f>
        <v>66.677083333333329</v>
      </c>
      <c r="G318" t="s">
        <v>14</v>
      </c>
      <c r="H318">
        <v>108</v>
      </c>
      <c r="I318" s="8">
        <f>E318/H318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4">
        <f>(((L318/60)/60)/24)+DATE(1970,1,1)</f>
        <v>43788.25</v>
      </c>
      <c r="O318" s="14">
        <f>(((M318/60)/60)/24)+DATE(1970,1,1)</f>
        <v>43789.25</v>
      </c>
      <c r="P318" t="b">
        <v>0</v>
      </c>
      <c r="Q318" t="b">
        <v>1</v>
      </c>
      <c r="R318" t="s">
        <v>17</v>
      </c>
      <c r="S318" t="str">
        <f>LEFT(R318,FIND("/",R318)-1)</f>
        <v>food</v>
      </c>
      <c r="T318" t="str">
        <f>RIGHT(R318,LEN(R318)-FIND("/",R318))</f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>(E319/D319)*100</f>
        <v>19.227272727272727</v>
      </c>
      <c r="G319" t="s">
        <v>14</v>
      </c>
      <c r="H319">
        <v>30</v>
      </c>
      <c r="I319" s="8">
        <f>E319/H319</f>
        <v>42.3</v>
      </c>
      <c r="J319" t="s">
        <v>21</v>
      </c>
      <c r="K319" t="s">
        <v>22</v>
      </c>
      <c r="L319">
        <v>1494738000</v>
      </c>
      <c r="M319">
        <v>1495861200</v>
      </c>
      <c r="N319" s="14">
        <f>(((L319/60)/60)/24)+DATE(1970,1,1)</f>
        <v>42869.208333333328</v>
      </c>
      <c r="O319" s="14">
        <f>(((M319/60)/60)/24)+DATE(1970,1,1)</f>
        <v>42882.208333333328</v>
      </c>
      <c r="P319" t="b">
        <v>0</v>
      </c>
      <c r="Q319" t="b">
        <v>0</v>
      </c>
      <c r="R319" t="s">
        <v>33</v>
      </c>
      <c r="S319" t="str">
        <f>LEFT(R319,FIND("/",R319)-1)</f>
        <v>theater</v>
      </c>
      <c r="T319" t="str">
        <f>RIGHT(R319,LEN(R319)-FIND("/",R319))</f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>(E320/D320)*100</f>
        <v>15.842105263157894</v>
      </c>
      <c r="G320" t="s">
        <v>14</v>
      </c>
      <c r="H320">
        <v>17</v>
      </c>
      <c r="I320" s="8">
        <f>E320/H320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4">
        <f>(((L320/60)/60)/24)+DATE(1970,1,1)</f>
        <v>41684.25</v>
      </c>
      <c r="O320" s="14">
        <f>(((M320/60)/60)/24)+DATE(1970,1,1)</f>
        <v>41686.25</v>
      </c>
      <c r="P320" t="b">
        <v>0</v>
      </c>
      <c r="Q320" t="b">
        <v>0</v>
      </c>
      <c r="R320" t="s">
        <v>23</v>
      </c>
      <c r="S320" t="str">
        <f>LEFT(R320,FIND("/",R320)-1)</f>
        <v>music</v>
      </c>
      <c r="T320" t="str">
        <f>RIGHT(R320,LEN(R320)-FIND("/",R320))</f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>(E321/D321)*100</f>
        <v>38.702380952380956</v>
      </c>
      <c r="G321" t="s">
        <v>74</v>
      </c>
      <c r="H321">
        <v>64</v>
      </c>
      <c r="I321" s="8">
        <f>E321/H321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4">
        <f>(((L321/60)/60)/24)+DATE(1970,1,1)</f>
        <v>40402.208333333336</v>
      </c>
      <c r="O321" s="14">
        <f>(((M321/60)/60)/24)+DATE(1970,1,1)</f>
        <v>40426.208333333336</v>
      </c>
      <c r="P321" t="b">
        <v>0</v>
      </c>
      <c r="Q321" t="b">
        <v>0</v>
      </c>
      <c r="R321" t="s">
        <v>28</v>
      </c>
      <c r="S321" t="str">
        <f>LEFT(R321,FIND("/",R321)-1)</f>
        <v>technology</v>
      </c>
      <c r="T321" t="str">
        <f>RIGHT(R321,LEN(R321)-FIND("/",R321))</f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>(E322/D322)*100</f>
        <v>9.5876777251184837</v>
      </c>
      <c r="G322" t="s">
        <v>14</v>
      </c>
      <c r="H322">
        <v>80</v>
      </c>
      <c r="I322" s="8">
        <f>E322/H322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4">
        <f>(((L322/60)/60)/24)+DATE(1970,1,1)</f>
        <v>40673.208333333336</v>
      </c>
      <c r="O322" s="14">
        <f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>LEFT(R322,FIND("/",R322)-1)</f>
        <v>publishing</v>
      </c>
      <c r="T322" t="str">
        <f>RIGHT(R322,LEN(R322)-FIND("/",R322))</f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>(E323/D323)*100</f>
        <v>94.144366197183089</v>
      </c>
      <c r="G323" t="s">
        <v>14</v>
      </c>
      <c r="H323">
        <v>2468</v>
      </c>
      <c r="I323" s="8">
        <f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4">
        <f>(((L323/60)/60)/24)+DATE(1970,1,1)</f>
        <v>40634.208333333336</v>
      </c>
      <c r="O323" s="14">
        <f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>LEFT(R323,FIND("/",R323)-1)</f>
        <v>film &amp; video</v>
      </c>
      <c r="T323" t="str">
        <f>RIGHT(R323,LEN(R323)-FIND("/",R323))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>(E324/D324)*100</f>
        <v>166.56234096692114</v>
      </c>
      <c r="G324" t="s">
        <v>20</v>
      </c>
      <c r="H324">
        <v>5168</v>
      </c>
      <c r="I324" s="8">
        <f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4">
        <f>(((L324/60)/60)/24)+DATE(1970,1,1)</f>
        <v>40507.25</v>
      </c>
      <c r="O324" s="14">
        <f>(((M324/60)/60)/24)+DATE(1970,1,1)</f>
        <v>40520.25</v>
      </c>
      <c r="P324" t="b">
        <v>0</v>
      </c>
      <c r="Q324" t="b">
        <v>0</v>
      </c>
      <c r="R324" t="s">
        <v>33</v>
      </c>
      <c r="S324" t="str">
        <f>LEFT(R324,FIND("/",R324)-1)</f>
        <v>theater</v>
      </c>
      <c r="T324" t="str">
        <f>RIGHT(R324,LEN(R324)-FIND("/",R324))</f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>(E325/D325)*100</f>
        <v>24.134831460674157</v>
      </c>
      <c r="G325" t="s">
        <v>14</v>
      </c>
      <c r="H325">
        <v>26</v>
      </c>
      <c r="I325" s="8">
        <f>E325/H325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4">
        <f>(((L325/60)/60)/24)+DATE(1970,1,1)</f>
        <v>41725.208333333336</v>
      </c>
      <c r="O325" s="14">
        <f>(((M325/60)/60)/24)+DATE(1970,1,1)</f>
        <v>41727.208333333336</v>
      </c>
      <c r="P325" t="b">
        <v>0</v>
      </c>
      <c r="Q325" t="b">
        <v>0</v>
      </c>
      <c r="R325" t="s">
        <v>42</v>
      </c>
      <c r="S325" t="str">
        <f>LEFT(R325,FIND("/",R325)-1)</f>
        <v>film &amp; video</v>
      </c>
      <c r="T325" t="str">
        <f>RIGHT(R325,LEN(R325)-FIND("/",R325))</f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>(E326/D326)*100</f>
        <v>164.05633802816902</v>
      </c>
      <c r="G326" t="s">
        <v>20</v>
      </c>
      <c r="H326">
        <v>307</v>
      </c>
      <c r="I326" s="8">
        <f>E326/H326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4">
        <f>(((L326/60)/60)/24)+DATE(1970,1,1)</f>
        <v>42176.208333333328</v>
      </c>
      <c r="O326" s="14">
        <f>(((M326/60)/60)/24)+DATE(1970,1,1)</f>
        <v>42188.208333333328</v>
      </c>
      <c r="P326" t="b">
        <v>0</v>
      </c>
      <c r="Q326" t="b">
        <v>1</v>
      </c>
      <c r="R326" t="s">
        <v>33</v>
      </c>
      <c r="S326" t="str">
        <f>LEFT(R326,FIND("/",R326)-1)</f>
        <v>theater</v>
      </c>
      <c r="T326" t="str">
        <f>RIGHT(R326,LEN(R326)-FIND("/",R326))</f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>(E327/D327)*100</f>
        <v>90.723076923076931</v>
      </c>
      <c r="G327" t="s">
        <v>14</v>
      </c>
      <c r="H327">
        <v>73</v>
      </c>
      <c r="I327" s="8">
        <f>E327/H327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4">
        <f>(((L327/60)/60)/24)+DATE(1970,1,1)</f>
        <v>43267.208333333328</v>
      </c>
      <c r="O327" s="14">
        <f>(((M327/60)/60)/24)+DATE(1970,1,1)</f>
        <v>43290.208333333328</v>
      </c>
      <c r="P327" t="b">
        <v>0</v>
      </c>
      <c r="Q327" t="b">
        <v>1</v>
      </c>
      <c r="R327" t="s">
        <v>33</v>
      </c>
      <c r="S327" t="str">
        <f>LEFT(R327,FIND("/",R327)-1)</f>
        <v>theater</v>
      </c>
      <c r="T327" t="str">
        <f>RIGHT(R327,LEN(R327)-FIND("/",R327))</f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>(E328/D328)*100</f>
        <v>46.194444444444443</v>
      </c>
      <c r="G328" t="s">
        <v>14</v>
      </c>
      <c r="H328">
        <v>128</v>
      </c>
      <c r="I328" s="8">
        <f>E328/H328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4">
        <f>(((L328/60)/60)/24)+DATE(1970,1,1)</f>
        <v>42364.25</v>
      </c>
      <c r="O328" s="14">
        <f>(((M328/60)/60)/24)+DATE(1970,1,1)</f>
        <v>42370.25</v>
      </c>
      <c r="P328" t="b">
        <v>0</v>
      </c>
      <c r="Q328" t="b">
        <v>0</v>
      </c>
      <c r="R328" t="s">
        <v>71</v>
      </c>
      <c r="S328" t="str">
        <f>LEFT(R328,FIND("/",R328)-1)</f>
        <v>film &amp; video</v>
      </c>
      <c r="T328" t="str">
        <f>RIGHT(R328,LEN(R328)-FIND("/",R328))</f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>(E329/D329)*100</f>
        <v>38.53846153846154</v>
      </c>
      <c r="G329" t="s">
        <v>14</v>
      </c>
      <c r="H329">
        <v>33</v>
      </c>
      <c r="I329" s="8">
        <f>E329/H329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4">
        <f>(((L329/60)/60)/24)+DATE(1970,1,1)</f>
        <v>43705.208333333328</v>
      </c>
      <c r="O329" s="14">
        <f>(((M329/60)/60)/24)+DATE(1970,1,1)</f>
        <v>43709.208333333328</v>
      </c>
      <c r="P329" t="b">
        <v>0</v>
      </c>
      <c r="Q329" t="b">
        <v>1</v>
      </c>
      <c r="R329" t="s">
        <v>33</v>
      </c>
      <c r="S329" t="str">
        <f>LEFT(R329,FIND("/",R329)-1)</f>
        <v>theater</v>
      </c>
      <c r="T329" t="str">
        <f>RIGHT(R329,LEN(R329)-FIND("/",R329))</f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>(E330/D330)*100</f>
        <v>133.56231003039514</v>
      </c>
      <c r="G330" t="s">
        <v>20</v>
      </c>
      <c r="H330">
        <v>2441</v>
      </c>
      <c r="I330" s="8">
        <f>E330/H330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4">
        <f>(((L330/60)/60)/24)+DATE(1970,1,1)</f>
        <v>43434.25</v>
      </c>
      <c r="O330" s="14">
        <f>(((M330/60)/60)/24)+DATE(1970,1,1)</f>
        <v>43445.25</v>
      </c>
      <c r="P330" t="b">
        <v>0</v>
      </c>
      <c r="Q330" t="b">
        <v>0</v>
      </c>
      <c r="R330" t="s">
        <v>23</v>
      </c>
      <c r="S330" t="str">
        <f>LEFT(R330,FIND("/",R330)-1)</f>
        <v>music</v>
      </c>
      <c r="T330" t="str">
        <f>RIGHT(R330,LEN(R330)-FIND("/",R330))</f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>(E331/D331)*100</f>
        <v>22.896588486140725</v>
      </c>
      <c r="G331" t="s">
        <v>47</v>
      </c>
      <c r="H331">
        <v>211</v>
      </c>
      <c r="I331" s="8">
        <f>E331/H331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4">
        <f>(((L331/60)/60)/24)+DATE(1970,1,1)</f>
        <v>42716.25</v>
      </c>
      <c r="O331" s="14">
        <f>(((M331/60)/60)/24)+DATE(1970,1,1)</f>
        <v>42727.25</v>
      </c>
      <c r="P331" t="b">
        <v>0</v>
      </c>
      <c r="Q331" t="b">
        <v>0</v>
      </c>
      <c r="R331" t="s">
        <v>89</v>
      </c>
      <c r="S331" t="str">
        <f>LEFT(R331,FIND("/",R331)-1)</f>
        <v>games</v>
      </c>
      <c r="T331" t="str">
        <f>RIGHT(R331,LEN(R331)-FIND("/",R331))</f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>(E332/D332)*100</f>
        <v>184.95548961424333</v>
      </c>
      <c r="G332" t="s">
        <v>20</v>
      </c>
      <c r="H332">
        <v>1385</v>
      </c>
      <c r="I332" s="8">
        <f>E332/H332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4">
        <f>(((L332/60)/60)/24)+DATE(1970,1,1)</f>
        <v>43077.25</v>
      </c>
      <c r="O332" s="14">
        <f>(((M332/60)/60)/24)+DATE(1970,1,1)</f>
        <v>43078.25</v>
      </c>
      <c r="P332" t="b">
        <v>0</v>
      </c>
      <c r="Q332" t="b">
        <v>0</v>
      </c>
      <c r="R332" t="s">
        <v>42</v>
      </c>
      <c r="S332" t="str">
        <f>LEFT(R332,FIND("/",R332)-1)</f>
        <v>film &amp; video</v>
      </c>
      <c r="T332" t="str">
        <f>RIGHT(R332,LEN(R332)-FIND("/",R332))</f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>(E333/D333)*100</f>
        <v>443.72727272727275</v>
      </c>
      <c r="G333" t="s">
        <v>20</v>
      </c>
      <c r="H333">
        <v>190</v>
      </c>
      <c r="I333" s="8">
        <f>E333/H333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4">
        <f>(((L333/60)/60)/24)+DATE(1970,1,1)</f>
        <v>40896.25</v>
      </c>
      <c r="O333" s="14">
        <f>(((M333/60)/60)/24)+DATE(1970,1,1)</f>
        <v>40897.25</v>
      </c>
      <c r="P333" t="b">
        <v>0</v>
      </c>
      <c r="Q333" t="b">
        <v>0</v>
      </c>
      <c r="R333" t="s">
        <v>17</v>
      </c>
      <c r="S333" t="str">
        <f>LEFT(R333,FIND("/",R333)-1)</f>
        <v>food</v>
      </c>
      <c r="T333" t="str">
        <f>RIGHT(R333,LEN(R333)-FIND("/",R333))</f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>(E334/D334)*100</f>
        <v>199.9806763285024</v>
      </c>
      <c r="G334" t="s">
        <v>20</v>
      </c>
      <c r="H334">
        <v>470</v>
      </c>
      <c r="I334" s="8">
        <f>E334/H334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4">
        <f>(((L334/60)/60)/24)+DATE(1970,1,1)</f>
        <v>41361.208333333336</v>
      </c>
      <c r="O334" s="14">
        <f>(((M334/60)/60)/24)+DATE(1970,1,1)</f>
        <v>41362.208333333336</v>
      </c>
      <c r="P334" t="b">
        <v>0</v>
      </c>
      <c r="Q334" t="b">
        <v>0</v>
      </c>
      <c r="R334" t="s">
        <v>65</v>
      </c>
      <c r="S334" t="str">
        <f>LEFT(R334,FIND("/",R334)-1)</f>
        <v>technology</v>
      </c>
      <c r="T334" t="str">
        <f>RIGHT(R334,LEN(R334)-FIND("/",R334))</f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>(E335/D335)*100</f>
        <v>123.95833333333333</v>
      </c>
      <c r="G335" t="s">
        <v>20</v>
      </c>
      <c r="H335">
        <v>253</v>
      </c>
      <c r="I335" s="8">
        <f>E335/H335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4">
        <f>(((L335/60)/60)/24)+DATE(1970,1,1)</f>
        <v>43424.25</v>
      </c>
      <c r="O335" s="14">
        <f>(((M335/60)/60)/24)+DATE(1970,1,1)</f>
        <v>43452.25</v>
      </c>
      <c r="P335" t="b">
        <v>0</v>
      </c>
      <c r="Q335" t="b">
        <v>0</v>
      </c>
      <c r="R335" t="s">
        <v>33</v>
      </c>
      <c r="S335" t="str">
        <f>LEFT(R335,FIND("/",R335)-1)</f>
        <v>theater</v>
      </c>
      <c r="T335" t="str">
        <f>RIGHT(R335,LEN(R335)-FIND("/",R335))</f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>(E336/D336)*100</f>
        <v>186.61329305135951</v>
      </c>
      <c r="G336" t="s">
        <v>20</v>
      </c>
      <c r="H336">
        <v>1113</v>
      </c>
      <c r="I336" s="8">
        <f>E336/H336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4">
        <f>(((L336/60)/60)/24)+DATE(1970,1,1)</f>
        <v>43110.25</v>
      </c>
      <c r="O336" s="14">
        <f>(((M336/60)/60)/24)+DATE(1970,1,1)</f>
        <v>43117.25</v>
      </c>
      <c r="P336" t="b">
        <v>0</v>
      </c>
      <c r="Q336" t="b">
        <v>0</v>
      </c>
      <c r="R336" t="s">
        <v>23</v>
      </c>
      <c r="S336" t="str">
        <f>LEFT(R336,FIND("/",R336)-1)</f>
        <v>music</v>
      </c>
      <c r="T336" t="str">
        <f>RIGHT(R336,LEN(R336)-FIND("/",R336))</f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>(E337/D337)*100</f>
        <v>114.28538550057536</v>
      </c>
      <c r="G337" t="s">
        <v>20</v>
      </c>
      <c r="H337">
        <v>2283</v>
      </c>
      <c r="I337" s="8">
        <f>E337/H337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4">
        <f>(((L337/60)/60)/24)+DATE(1970,1,1)</f>
        <v>43784.25</v>
      </c>
      <c r="O337" s="14">
        <f>(((M337/60)/60)/24)+DATE(1970,1,1)</f>
        <v>43797.25</v>
      </c>
      <c r="P337" t="b">
        <v>0</v>
      </c>
      <c r="Q337" t="b">
        <v>0</v>
      </c>
      <c r="R337" t="s">
        <v>23</v>
      </c>
      <c r="S337" t="str">
        <f>LEFT(R337,FIND("/",R337)-1)</f>
        <v>music</v>
      </c>
      <c r="T337" t="str">
        <f>RIGHT(R337,LEN(R337)-FIND("/",R337))</f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>(E338/D338)*100</f>
        <v>97.032531824611041</v>
      </c>
      <c r="G338" t="s">
        <v>14</v>
      </c>
      <c r="H338">
        <v>1072</v>
      </c>
      <c r="I338" s="8">
        <f>E338/H338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4">
        <f>(((L338/60)/60)/24)+DATE(1970,1,1)</f>
        <v>40527.25</v>
      </c>
      <c r="O338" s="14">
        <f>(((M338/60)/60)/24)+DATE(1970,1,1)</f>
        <v>40528.25</v>
      </c>
      <c r="P338" t="b">
        <v>0</v>
      </c>
      <c r="Q338" t="b">
        <v>1</v>
      </c>
      <c r="R338" t="s">
        <v>23</v>
      </c>
      <c r="S338" t="str">
        <f>LEFT(R338,FIND("/",R338)-1)</f>
        <v>music</v>
      </c>
      <c r="T338" t="str">
        <f>RIGHT(R338,LEN(R338)-FIND("/",R338))</f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>(E339/D339)*100</f>
        <v>122.81904761904762</v>
      </c>
      <c r="G339" t="s">
        <v>20</v>
      </c>
      <c r="H339">
        <v>1095</v>
      </c>
      <c r="I339" s="8">
        <f>E339/H339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4">
        <f>(((L339/60)/60)/24)+DATE(1970,1,1)</f>
        <v>43780.25</v>
      </c>
      <c r="O339" s="14">
        <f>(((M339/60)/60)/24)+DATE(1970,1,1)</f>
        <v>43781.25</v>
      </c>
      <c r="P339" t="b">
        <v>0</v>
      </c>
      <c r="Q339" t="b">
        <v>0</v>
      </c>
      <c r="R339" t="s">
        <v>33</v>
      </c>
      <c r="S339" t="str">
        <f>LEFT(R339,FIND("/",R339)-1)</f>
        <v>theater</v>
      </c>
      <c r="T339" t="str">
        <f>RIGHT(R339,LEN(R339)-FIND("/",R339))</f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>(E340/D340)*100</f>
        <v>179.14326647564468</v>
      </c>
      <c r="G340" t="s">
        <v>20</v>
      </c>
      <c r="H340">
        <v>1690</v>
      </c>
      <c r="I340" s="8">
        <f>E340/H340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4">
        <f>(((L340/60)/60)/24)+DATE(1970,1,1)</f>
        <v>40821.208333333336</v>
      </c>
      <c r="O340" s="14">
        <f>(((M340/60)/60)/24)+DATE(1970,1,1)</f>
        <v>40851.208333333336</v>
      </c>
      <c r="P340" t="b">
        <v>0</v>
      </c>
      <c r="Q340" t="b">
        <v>0</v>
      </c>
      <c r="R340" t="s">
        <v>33</v>
      </c>
      <c r="S340" t="str">
        <f>LEFT(R340,FIND("/",R340)-1)</f>
        <v>theater</v>
      </c>
      <c r="T340" t="str">
        <f>RIGHT(R340,LEN(R340)-FIND("/",R340))</f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>(E341/D341)*100</f>
        <v>79.951577402787962</v>
      </c>
      <c r="G341" t="s">
        <v>74</v>
      </c>
      <c r="H341">
        <v>1297</v>
      </c>
      <c r="I341" s="8">
        <f>E341/H341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4">
        <f>(((L341/60)/60)/24)+DATE(1970,1,1)</f>
        <v>42949.208333333328</v>
      </c>
      <c r="O341" s="14">
        <f>(((M341/60)/60)/24)+DATE(1970,1,1)</f>
        <v>42963.208333333328</v>
      </c>
      <c r="P341" t="b">
        <v>0</v>
      </c>
      <c r="Q341" t="b">
        <v>0</v>
      </c>
      <c r="R341" t="s">
        <v>33</v>
      </c>
      <c r="S341" t="str">
        <f>LEFT(R341,FIND("/",R341)-1)</f>
        <v>theater</v>
      </c>
      <c r="T341" t="str">
        <f>RIGHT(R341,LEN(R341)-FIND("/",R341))</f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>(E342/D342)*100</f>
        <v>94.242587601078171</v>
      </c>
      <c r="G342" t="s">
        <v>14</v>
      </c>
      <c r="H342">
        <v>393</v>
      </c>
      <c r="I342" s="8">
        <f>E342/H342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4">
        <f>(((L342/60)/60)/24)+DATE(1970,1,1)</f>
        <v>40889.25</v>
      </c>
      <c r="O342" s="14">
        <f>(((M342/60)/60)/24)+DATE(1970,1,1)</f>
        <v>40890.25</v>
      </c>
      <c r="P342" t="b">
        <v>0</v>
      </c>
      <c r="Q342" t="b">
        <v>0</v>
      </c>
      <c r="R342" t="s">
        <v>122</v>
      </c>
      <c r="S342" t="str">
        <f>LEFT(R342,FIND("/",R342)-1)</f>
        <v>photography</v>
      </c>
      <c r="T342" t="str">
        <f>RIGHT(R342,LEN(R342)-FIND("/",R342))</f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>(E343/D343)*100</f>
        <v>84.669291338582681</v>
      </c>
      <c r="G343" t="s">
        <v>14</v>
      </c>
      <c r="H343">
        <v>1257</v>
      </c>
      <c r="I343" s="8">
        <f>E343/H343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4">
        <f>(((L343/60)/60)/24)+DATE(1970,1,1)</f>
        <v>42244.208333333328</v>
      </c>
      <c r="O343" s="14">
        <f>(((M343/60)/60)/24)+DATE(1970,1,1)</f>
        <v>42251.208333333328</v>
      </c>
      <c r="P343" t="b">
        <v>0</v>
      </c>
      <c r="Q343" t="b">
        <v>0</v>
      </c>
      <c r="R343" t="s">
        <v>60</v>
      </c>
      <c r="S343" t="str">
        <f>LEFT(R343,FIND("/",R343)-1)</f>
        <v>music</v>
      </c>
      <c r="T343" t="str">
        <f>RIGHT(R343,LEN(R343)-FIND("/",R343))</f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>(E344/D344)*100</f>
        <v>66.521920668058456</v>
      </c>
      <c r="G344" t="s">
        <v>14</v>
      </c>
      <c r="H344">
        <v>328</v>
      </c>
      <c r="I344" s="8">
        <f>E344/H344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4">
        <f>(((L344/60)/60)/24)+DATE(1970,1,1)</f>
        <v>41475.208333333336</v>
      </c>
      <c r="O344" s="14">
        <f>(((M344/60)/60)/24)+DATE(1970,1,1)</f>
        <v>41487.208333333336</v>
      </c>
      <c r="P344" t="b">
        <v>0</v>
      </c>
      <c r="Q344" t="b">
        <v>0</v>
      </c>
      <c r="R344" t="s">
        <v>33</v>
      </c>
      <c r="S344" t="str">
        <f>LEFT(R344,FIND("/",R344)-1)</f>
        <v>theater</v>
      </c>
      <c r="T344" t="str">
        <f>RIGHT(R344,LEN(R344)-FIND("/",R344))</f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>(E345/D345)*100</f>
        <v>53.922222222222224</v>
      </c>
      <c r="G345" t="s">
        <v>14</v>
      </c>
      <c r="H345">
        <v>147</v>
      </c>
      <c r="I345" s="8">
        <f>E345/H345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4">
        <f>(((L345/60)/60)/24)+DATE(1970,1,1)</f>
        <v>41597.25</v>
      </c>
      <c r="O345" s="14">
        <f>(((M345/60)/60)/24)+DATE(1970,1,1)</f>
        <v>41650.25</v>
      </c>
      <c r="P345" t="b">
        <v>0</v>
      </c>
      <c r="Q345" t="b">
        <v>0</v>
      </c>
      <c r="R345" t="s">
        <v>33</v>
      </c>
      <c r="S345" t="str">
        <f>LEFT(R345,FIND("/",R345)-1)</f>
        <v>theater</v>
      </c>
      <c r="T345" t="str">
        <f>RIGHT(R345,LEN(R345)-FIND("/",R345))</f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>(E346/D346)*100</f>
        <v>41.983299595141702</v>
      </c>
      <c r="G346" t="s">
        <v>14</v>
      </c>
      <c r="H346">
        <v>830</v>
      </c>
      <c r="I346" s="8">
        <f>E346/H346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4">
        <f>(((L346/60)/60)/24)+DATE(1970,1,1)</f>
        <v>43122.25</v>
      </c>
      <c r="O346" s="14">
        <f>(((M346/60)/60)/24)+DATE(1970,1,1)</f>
        <v>43162.25</v>
      </c>
      <c r="P346" t="b">
        <v>0</v>
      </c>
      <c r="Q346" t="b">
        <v>0</v>
      </c>
      <c r="R346" t="s">
        <v>89</v>
      </c>
      <c r="S346" t="str">
        <f>LEFT(R346,FIND("/",R346)-1)</f>
        <v>games</v>
      </c>
      <c r="T346" t="str">
        <f>RIGHT(R346,LEN(R346)-FIND("/",R346))</f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>(E347/D347)*100</f>
        <v>14.69479695431472</v>
      </c>
      <c r="G347" t="s">
        <v>14</v>
      </c>
      <c r="H347">
        <v>331</v>
      </c>
      <c r="I347" s="8">
        <f>E347/H347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4">
        <f>(((L347/60)/60)/24)+DATE(1970,1,1)</f>
        <v>42194.208333333328</v>
      </c>
      <c r="O347" s="14">
        <f>(((M347/60)/60)/24)+DATE(1970,1,1)</f>
        <v>42195.208333333328</v>
      </c>
      <c r="P347" t="b">
        <v>0</v>
      </c>
      <c r="Q347" t="b">
        <v>0</v>
      </c>
      <c r="R347" t="s">
        <v>53</v>
      </c>
      <c r="S347" t="str">
        <f>LEFT(R347,FIND("/",R347)-1)</f>
        <v>film &amp; video</v>
      </c>
      <c r="T347" t="str">
        <f>RIGHT(R347,LEN(R347)-FIND("/",R347))</f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>(E348/D348)*100</f>
        <v>34.475000000000001</v>
      </c>
      <c r="G348" t="s">
        <v>14</v>
      </c>
      <c r="H348">
        <v>25</v>
      </c>
      <c r="I348" s="8">
        <f>E348/H348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4">
        <f>(((L348/60)/60)/24)+DATE(1970,1,1)</f>
        <v>42971.208333333328</v>
      </c>
      <c r="O348" s="14">
        <f>(((M348/60)/60)/24)+DATE(1970,1,1)</f>
        <v>43026.208333333328</v>
      </c>
      <c r="P348" t="b">
        <v>0</v>
      </c>
      <c r="Q348" t="b">
        <v>1</v>
      </c>
      <c r="R348" t="s">
        <v>60</v>
      </c>
      <c r="S348" t="str">
        <f>LEFT(R348,FIND("/",R348)-1)</f>
        <v>music</v>
      </c>
      <c r="T348" t="str">
        <f>RIGHT(R348,LEN(R348)-FIND("/",R348))</f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>(E349/D349)*100</f>
        <v>1400.7777777777778</v>
      </c>
      <c r="G349" t="s">
        <v>20</v>
      </c>
      <c r="H349">
        <v>191</v>
      </c>
      <c r="I349" s="8">
        <f>E349/H349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4">
        <f>(((L349/60)/60)/24)+DATE(1970,1,1)</f>
        <v>42046.25</v>
      </c>
      <c r="O349" s="14">
        <f>(((M349/60)/60)/24)+DATE(1970,1,1)</f>
        <v>42070.25</v>
      </c>
      <c r="P349" t="b">
        <v>0</v>
      </c>
      <c r="Q349" t="b">
        <v>0</v>
      </c>
      <c r="R349" t="s">
        <v>28</v>
      </c>
      <c r="S349" t="str">
        <f>LEFT(R349,FIND("/",R349)-1)</f>
        <v>technology</v>
      </c>
      <c r="T349" t="str">
        <f>RIGHT(R349,LEN(R349)-FIND("/",R349))</f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>(E350/D350)*100</f>
        <v>71.770351758793964</v>
      </c>
      <c r="G350" t="s">
        <v>14</v>
      </c>
      <c r="H350">
        <v>3483</v>
      </c>
      <c r="I350" s="8">
        <f>E350/H350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4">
        <f>(((L350/60)/60)/24)+DATE(1970,1,1)</f>
        <v>42782.25</v>
      </c>
      <c r="O350" s="14">
        <f>(((M350/60)/60)/24)+DATE(1970,1,1)</f>
        <v>42795.25</v>
      </c>
      <c r="P350" t="b">
        <v>0</v>
      </c>
      <c r="Q350" t="b">
        <v>0</v>
      </c>
      <c r="R350" t="s">
        <v>17</v>
      </c>
      <c r="S350" t="str">
        <f>LEFT(R350,FIND("/",R350)-1)</f>
        <v>food</v>
      </c>
      <c r="T350" t="str">
        <f>RIGHT(R350,LEN(R350)-FIND("/",R350))</f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>(E351/D351)*100</f>
        <v>53.074115044247783</v>
      </c>
      <c r="G351" t="s">
        <v>14</v>
      </c>
      <c r="H351">
        <v>923</v>
      </c>
      <c r="I351" s="8">
        <f>E351/H351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4">
        <f>(((L351/60)/60)/24)+DATE(1970,1,1)</f>
        <v>42930.208333333328</v>
      </c>
      <c r="O351" s="14">
        <f>(((M351/60)/60)/24)+DATE(1970,1,1)</f>
        <v>42960.208333333328</v>
      </c>
      <c r="P351" t="b">
        <v>0</v>
      </c>
      <c r="Q351" t="b">
        <v>0</v>
      </c>
      <c r="R351" t="s">
        <v>33</v>
      </c>
      <c r="S351" t="str">
        <f>LEFT(R351,FIND("/",R351)-1)</f>
        <v>theater</v>
      </c>
      <c r="T351" t="str">
        <f>RIGHT(R351,LEN(R351)-FIND("/",R351))</f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>(E352/D352)*100</f>
        <v>5</v>
      </c>
      <c r="G352" t="s">
        <v>14</v>
      </c>
      <c r="H352">
        <v>1</v>
      </c>
      <c r="I352" s="8">
        <f>E352/H352</f>
        <v>5</v>
      </c>
      <c r="J352" t="s">
        <v>21</v>
      </c>
      <c r="K352" t="s">
        <v>22</v>
      </c>
      <c r="L352">
        <v>1432098000</v>
      </c>
      <c r="M352">
        <v>1433653200</v>
      </c>
      <c r="N352" s="14">
        <f>(((L352/60)/60)/24)+DATE(1970,1,1)</f>
        <v>42144.208333333328</v>
      </c>
      <c r="O352" s="14">
        <f>(((M352/60)/60)/24)+DATE(1970,1,1)</f>
        <v>42162.208333333328</v>
      </c>
      <c r="P352" t="b">
        <v>0</v>
      </c>
      <c r="Q352" t="b">
        <v>1</v>
      </c>
      <c r="R352" t="s">
        <v>159</v>
      </c>
      <c r="S352" t="str">
        <f>LEFT(R352,FIND("/",R352)-1)</f>
        <v>music</v>
      </c>
      <c r="T352" t="str">
        <f>RIGHT(R352,LEN(R352)-FIND("/",R352))</f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>(E353/D353)*100</f>
        <v>127.70715249662618</v>
      </c>
      <c r="G353" t="s">
        <v>20</v>
      </c>
      <c r="H353">
        <v>2013</v>
      </c>
      <c r="I353" s="8">
        <f>E353/H353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4">
        <f>(((L353/60)/60)/24)+DATE(1970,1,1)</f>
        <v>42240.208333333328</v>
      </c>
      <c r="O353" s="14">
        <f>(((M353/60)/60)/24)+DATE(1970,1,1)</f>
        <v>42254.208333333328</v>
      </c>
      <c r="P353" t="b">
        <v>0</v>
      </c>
      <c r="Q353" t="b">
        <v>0</v>
      </c>
      <c r="R353" t="s">
        <v>23</v>
      </c>
      <c r="S353" t="str">
        <f>LEFT(R353,FIND("/",R353)-1)</f>
        <v>music</v>
      </c>
      <c r="T353" t="str">
        <f>RIGHT(R353,LEN(R353)-FIND("/",R353))</f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>(E354/D354)*100</f>
        <v>34.892857142857139</v>
      </c>
      <c r="G354" t="s">
        <v>14</v>
      </c>
      <c r="H354">
        <v>33</v>
      </c>
      <c r="I354" s="8">
        <f>E354/H354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4">
        <f>(((L354/60)/60)/24)+DATE(1970,1,1)</f>
        <v>42315.25</v>
      </c>
      <c r="O354" s="14">
        <f>(((M354/60)/60)/24)+DATE(1970,1,1)</f>
        <v>42323.25</v>
      </c>
      <c r="P354" t="b">
        <v>0</v>
      </c>
      <c r="Q354" t="b">
        <v>0</v>
      </c>
      <c r="R354" t="s">
        <v>33</v>
      </c>
      <c r="S354" t="str">
        <f>LEFT(R354,FIND("/",R354)-1)</f>
        <v>theater</v>
      </c>
      <c r="T354" t="str">
        <f>RIGHT(R354,LEN(R354)-FIND("/",R354))</f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>(E355/D355)*100</f>
        <v>410.59821428571428</v>
      </c>
      <c r="G355" t="s">
        <v>20</v>
      </c>
      <c r="H355">
        <v>1703</v>
      </c>
      <c r="I355" s="8">
        <f>E355/H355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4">
        <f>(((L355/60)/60)/24)+DATE(1970,1,1)</f>
        <v>43651.208333333328</v>
      </c>
      <c r="O355" s="14">
        <f>(((M355/60)/60)/24)+DATE(1970,1,1)</f>
        <v>43652.208333333328</v>
      </c>
      <c r="P355" t="b">
        <v>0</v>
      </c>
      <c r="Q355" t="b">
        <v>0</v>
      </c>
      <c r="R355" t="s">
        <v>33</v>
      </c>
      <c r="S355" t="str">
        <f>LEFT(R355,FIND("/",R355)-1)</f>
        <v>theater</v>
      </c>
      <c r="T355" t="str">
        <f>RIGHT(R355,LEN(R355)-FIND("/",R355))</f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>(E356/D356)*100</f>
        <v>123.73770491803278</v>
      </c>
      <c r="G356" t="s">
        <v>20</v>
      </c>
      <c r="H356">
        <v>80</v>
      </c>
      <c r="I356" s="8">
        <f>E356/H356</f>
        <v>94.35</v>
      </c>
      <c r="J356" t="s">
        <v>36</v>
      </c>
      <c r="K356" t="s">
        <v>37</v>
      </c>
      <c r="L356">
        <v>1378184400</v>
      </c>
      <c r="M356">
        <v>1378789200</v>
      </c>
      <c r="N356" s="14">
        <f>(((L356/60)/60)/24)+DATE(1970,1,1)</f>
        <v>41520.208333333336</v>
      </c>
      <c r="O356" s="14">
        <f>(((M356/60)/60)/24)+DATE(1970,1,1)</f>
        <v>41527.208333333336</v>
      </c>
      <c r="P356" t="b">
        <v>0</v>
      </c>
      <c r="Q356" t="b">
        <v>0</v>
      </c>
      <c r="R356" t="s">
        <v>42</v>
      </c>
      <c r="S356" t="str">
        <f>LEFT(R356,FIND("/",R356)-1)</f>
        <v>film &amp; video</v>
      </c>
      <c r="T356" t="str">
        <f>RIGHT(R356,LEN(R356)-FIND("/",R356))</f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>(E357/D357)*100</f>
        <v>58.973684210526315</v>
      </c>
      <c r="G357" t="s">
        <v>47</v>
      </c>
      <c r="H357">
        <v>86</v>
      </c>
      <c r="I357" s="8">
        <f>E357/H357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4">
        <f>(((L357/60)/60)/24)+DATE(1970,1,1)</f>
        <v>42757.25</v>
      </c>
      <c r="O357" s="14">
        <f>(((M357/60)/60)/24)+DATE(1970,1,1)</f>
        <v>42797.25</v>
      </c>
      <c r="P357" t="b">
        <v>0</v>
      </c>
      <c r="Q357" t="b">
        <v>0</v>
      </c>
      <c r="R357" t="s">
        <v>65</v>
      </c>
      <c r="S357" t="str">
        <f>LEFT(R357,FIND("/",R357)-1)</f>
        <v>technology</v>
      </c>
      <c r="T357" t="str">
        <f>RIGHT(R357,LEN(R357)-FIND("/",R357))</f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>(E358/D358)*100</f>
        <v>36.892473118279568</v>
      </c>
      <c r="G358" t="s">
        <v>14</v>
      </c>
      <c r="H358">
        <v>40</v>
      </c>
      <c r="I358" s="8">
        <f>E358/H358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4">
        <f>(((L358/60)/60)/24)+DATE(1970,1,1)</f>
        <v>40922.25</v>
      </c>
      <c r="O358" s="14">
        <f>(((M358/60)/60)/24)+DATE(1970,1,1)</f>
        <v>40931.25</v>
      </c>
      <c r="P358" t="b">
        <v>0</v>
      </c>
      <c r="Q358" t="b">
        <v>0</v>
      </c>
      <c r="R358" t="s">
        <v>33</v>
      </c>
      <c r="S358" t="str">
        <f>LEFT(R358,FIND("/",R358)-1)</f>
        <v>theater</v>
      </c>
      <c r="T358" t="str">
        <f>RIGHT(R358,LEN(R358)-FIND("/",R358))</f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>(E359/D359)*100</f>
        <v>184.91304347826087</v>
      </c>
      <c r="G359" t="s">
        <v>20</v>
      </c>
      <c r="H359">
        <v>41</v>
      </c>
      <c r="I359" s="8">
        <f>E359/H359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4">
        <f>(((L359/60)/60)/24)+DATE(1970,1,1)</f>
        <v>42250.208333333328</v>
      </c>
      <c r="O359" s="14">
        <f>(((M359/60)/60)/24)+DATE(1970,1,1)</f>
        <v>42275.208333333328</v>
      </c>
      <c r="P359" t="b">
        <v>0</v>
      </c>
      <c r="Q359" t="b">
        <v>0</v>
      </c>
      <c r="R359" t="s">
        <v>89</v>
      </c>
      <c r="S359" t="str">
        <f>LEFT(R359,FIND("/",R359)-1)</f>
        <v>games</v>
      </c>
      <c r="T359" t="str">
        <f>RIGHT(R359,LEN(R359)-FIND("/",R359))</f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>(E360/D360)*100</f>
        <v>11.814432989690722</v>
      </c>
      <c r="G360" t="s">
        <v>14</v>
      </c>
      <c r="H360">
        <v>23</v>
      </c>
      <c r="I360" s="8">
        <f>E360/H360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4">
        <f>(((L360/60)/60)/24)+DATE(1970,1,1)</f>
        <v>43322.208333333328</v>
      </c>
      <c r="O360" s="14">
        <f>(((M360/60)/60)/24)+DATE(1970,1,1)</f>
        <v>43325.208333333328</v>
      </c>
      <c r="P360" t="b">
        <v>1</v>
      </c>
      <c r="Q360" t="b">
        <v>0</v>
      </c>
      <c r="R360" t="s">
        <v>122</v>
      </c>
      <c r="S360" t="str">
        <f>LEFT(R360,FIND("/",R360)-1)</f>
        <v>photography</v>
      </c>
      <c r="T360" t="str">
        <f>RIGHT(R360,LEN(R360)-FIND("/",R360))</f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>(E361/D361)*100</f>
        <v>298.7</v>
      </c>
      <c r="G361" t="s">
        <v>20</v>
      </c>
      <c r="H361">
        <v>187</v>
      </c>
      <c r="I361" s="8">
        <f>E361/H361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4">
        <f>(((L361/60)/60)/24)+DATE(1970,1,1)</f>
        <v>40782.208333333336</v>
      </c>
      <c r="O361" s="14">
        <f>(((M361/60)/60)/24)+DATE(1970,1,1)</f>
        <v>40789.208333333336</v>
      </c>
      <c r="P361" t="b">
        <v>0</v>
      </c>
      <c r="Q361" t="b">
        <v>0</v>
      </c>
      <c r="R361" t="s">
        <v>71</v>
      </c>
      <c r="S361" t="str">
        <f>LEFT(R361,FIND("/",R361)-1)</f>
        <v>film &amp; video</v>
      </c>
      <c r="T361" t="str">
        <f>RIGHT(R361,LEN(R361)-FIND("/",R361))</f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>(E362/D362)*100</f>
        <v>226.35175879396985</v>
      </c>
      <c r="G362" t="s">
        <v>20</v>
      </c>
      <c r="H362">
        <v>2875</v>
      </c>
      <c r="I362" s="8">
        <f>E362/H362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4">
        <f>(((L362/60)/60)/24)+DATE(1970,1,1)</f>
        <v>40544.25</v>
      </c>
      <c r="O362" s="14">
        <f>(((M362/60)/60)/24)+DATE(1970,1,1)</f>
        <v>40558.25</v>
      </c>
      <c r="P362" t="b">
        <v>0</v>
      </c>
      <c r="Q362" t="b">
        <v>1</v>
      </c>
      <c r="R362" t="s">
        <v>33</v>
      </c>
      <c r="S362" t="str">
        <f>LEFT(R362,FIND("/",R362)-1)</f>
        <v>theater</v>
      </c>
      <c r="T362" t="str">
        <f>RIGHT(R362,LEN(R362)-FIND("/",R362))</f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>(E363/D363)*100</f>
        <v>173.56363636363636</v>
      </c>
      <c r="G363" t="s">
        <v>20</v>
      </c>
      <c r="H363">
        <v>88</v>
      </c>
      <c r="I363" s="8">
        <f>E363/H363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4">
        <f>(((L363/60)/60)/24)+DATE(1970,1,1)</f>
        <v>43015.208333333328</v>
      </c>
      <c r="O363" s="14">
        <f>(((M363/60)/60)/24)+DATE(1970,1,1)</f>
        <v>43039.208333333328</v>
      </c>
      <c r="P363" t="b">
        <v>0</v>
      </c>
      <c r="Q363" t="b">
        <v>0</v>
      </c>
      <c r="R363" t="s">
        <v>33</v>
      </c>
      <c r="S363" t="str">
        <f>LEFT(R363,FIND("/",R363)-1)</f>
        <v>theater</v>
      </c>
      <c r="T363" t="str">
        <f>RIGHT(R363,LEN(R363)-FIND("/",R363))</f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>(E364/D364)*100</f>
        <v>371.75675675675677</v>
      </c>
      <c r="G364" t="s">
        <v>20</v>
      </c>
      <c r="H364">
        <v>191</v>
      </c>
      <c r="I364" s="8">
        <f>E364/H364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4">
        <f>(((L364/60)/60)/24)+DATE(1970,1,1)</f>
        <v>40570.25</v>
      </c>
      <c r="O364" s="14">
        <f>(((M364/60)/60)/24)+DATE(1970,1,1)</f>
        <v>40608.25</v>
      </c>
      <c r="P364" t="b">
        <v>0</v>
      </c>
      <c r="Q364" t="b">
        <v>0</v>
      </c>
      <c r="R364" t="s">
        <v>23</v>
      </c>
      <c r="S364" t="str">
        <f>LEFT(R364,FIND("/",R364)-1)</f>
        <v>music</v>
      </c>
      <c r="T364" t="str">
        <f>RIGHT(R364,LEN(R364)-FIND("/",R364))</f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>(E365/D365)*100</f>
        <v>160.19230769230771</v>
      </c>
      <c r="G365" t="s">
        <v>20</v>
      </c>
      <c r="H365">
        <v>139</v>
      </c>
      <c r="I365" s="8">
        <f>E365/H365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4">
        <f>(((L365/60)/60)/24)+DATE(1970,1,1)</f>
        <v>40904.25</v>
      </c>
      <c r="O365" s="14">
        <f>(((M365/60)/60)/24)+DATE(1970,1,1)</f>
        <v>40905.25</v>
      </c>
      <c r="P365" t="b">
        <v>0</v>
      </c>
      <c r="Q365" t="b">
        <v>0</v>
      </c>
      <c r="R365" t="s">
        <v>23</v>
      </c>
      <c r="S365" t="str">
        <f>LEFT(R365,FIND("/",R365)-1)</f>
        <v>music</v>
      </c>
      <c r="T365" t="str">
        <f>RIGHT(R365,LEN(R365)-FIND("/",R365))</f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>(E366/D366)*100</f>
        <v>1616.3333333333335</v>
      </c>
      <c r="G366" t="s">
        <v>20</v>
      </c>
      <c r="H366">
        <v>186</v>
      </c>
      <c r="I366" s="8">
        <f>E366/H366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4">
        <f>(((L366/60)/60)/24)+DATE(1970,1,1)</f>
        <v>43164.25</v>
      </c>
      <c r="O366" s="14">
        <f>(((M366/60)/60)/24)+DATE(1970,1,1)</f>
        <v>43194.208333333328</v>
      </c>
      <c r="P366" t="b">
        <v>0</v>
      </c>
      <c r="Q366" t="b">
        <v>0</v>
      </c>
      <c r="R366" t="s">
        <v>60</v>
      </c>
      <c r="S366" t="str">
        <f>LEFT(R366,FIND("/",R366)-1)</f>
        <v>music</v>
      </c>
      <c r="T366" t="str">
        <f>RIGHT(R366,LEN(R366)-FIND("/",R366))</f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>(E367/D367)*100</f>
        <v>733.4375</v>
      </c>
      <c r="G367" t="s">
        <v>20</v>
      </c>
      <c r="H367">
        <v>112</v>
      </c>
      <c r="I367" s="8">
        <f>E367/H367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4">
        <f>(((L367/60)/60)/24)+DATE(1970,1,1)</f>
        <v>42733.25</v>
      </c>
      <c r="O367" s="14">
        <f>(((M367/60)/60)/24)+DATE(1970,1,1)</f>
        <v>42760.25</v>
      </c>
      <c r="P367" t="b">
        <v>0</v>
      </c>
      <c r="Q367" t="b">
        <v>0</v>
      </c>
      <c r="R367" t="s">
        <v>33</v>
      </c>
      <c r="S367" t="str">
        <f>LEFT(R367,FIND("/",R367)-1)</f>
        <v>theater</v>
      </c>
      <c r="T367" t="str">
        <f>RIGHT(R367,LEN(R367)-FIND("/",R367))</f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>(E368/D368)*100</f>
        <v>592.11111111111109</v>
      </c>
      <c r="G368" t="s">
        <v>20</v>
      </c>
      <c r="H368">
        <v>101</v>
      </c>
      <c r="I368" s="8">
        <f>E368/H368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4">
        <f>(((L368/60)/60)/24)+DATE(1970,1,1)</f>
        <v>40546.25</v>
      </c>
      <c r="O368" s="14">
        <f>(((M368/60)/60)/24)+DATE(1970,1,1)</f>
        <v>40547.25</v>
      </c>
      <c r="P368" t="b">
        <v>0</v>
      </c>
      <c r="Q368" t="b">
        <v>1</v>
      </c>
      <c r="R368" t="s">
        <v>33</v>
      </c>
      <c r="S368" t="str">
        <f>LEFT(R368,FIND("/",R368)-1)</f>
        <v>theater</v>
      </c>
      <c r="T368" t="str">
        <f>RIGHT(R368,LEN(R368)-FIND("/",R368))</f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>(E369/D369)*100</f>
        <v>18.888888888888889</v>
      </c>
      <c r="G369" t="s">
        <v>14</v>
      </c>
      <c r="H369">
        <v>75</v>
      </c>
      <c r="I369" s="8">
        <f>E369/H369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4">
        <f>(((L369/60)/60)/24)+DATE(1970,1,1)</f>
        <v>41930.208333333336</v>
      </c>
      <c r="O369" s="14">
        <f>(((M369/60)/60)/24)+DATE(1970,1,1)</f>
        <v>41954.25</v>
      </c>
      <c r="P369" t="b">
        <v>0</v>
      </c>
      <c r="Q369" t="b">
        <v>1</v>
      </c>
      <c r="R369" t="s">
        <v>33</v>
      </c>
      <c r="S369" t="str">
        <f>LEFT(R369,FIND("/",R369)-1)</f>
        <v>theater</v>
      </c>
      <c r="T369" t="str">
        <f>RIGHT(R369,LEN(R369)-FIND("/",R369))</f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>(E370/D370)*100</f>
        <v>276.80769230769232</v>
      </c>
      <c r="G370" t="s">
        <v>20</v>
      </c>
      <c r="H370">
        <v>206</v>
      </c>
      <c r="I370" s="8">
        <f>E370/H370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4">
        <f>(((L370/60)/60)/24)+DATE(1970,1,1)</f>
        <v>40464.208333333336</v>
      </c>
      <c r="O370" s="14">
        <f>(((M370/60)/60)/24)+DATE(1970,1,1)</f>
        <v>40487.208333333336</v>
      </c>
      <c r="P370" t="b">
        <v>0</v>
      </c>
      <c r="Q370" t="b">
        <v>1</v>
      </c>
      <c r="R370" t="s">
        <v>42</v>
      </c>
      <c r="S370" t="str">
        <f>LEFT(R370,FIND("/",R370)-1)</f>
        <v>film &amp; video</v>
      </c>
      <c r="T370" t="str">
        <f>RIGHT(R370,LEN(R370)-FIND("/",R370))</f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>(E371/D371)*100</f>
        <v>273.01851851851848</v>
      </c>
      <c r="G371" t="s">
        <v>20</v>
      </c>
      <c r="H371">
        <v>154</v>
      </c>
      <c r="I371" s="8">
        <f>E371/H371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4">
        <f>(((L371/60)/60)/24)+DATE(1970,1,1)</f>
        <v>41308.25</v>
      </c>
      <c r="O371" s="14">
        <f>(((M371/60)/60)/24)+DATE(1970,1,1)</f>
        <v>41347.208333333336</v>
      </c>
      <c r="P371" t="b">
        <v>0</v>
      </c>
      <c r="Q371" t="b">
        <v>1</v>
      </c>
      <c r="R371" t="s">
        <v>269</v>
      </c>
      <c r="S371" t="str">
        <f>LEFT(R371,FIND("/",R371)-1)</f>
        <v>film &amp; video</v>
      </c>
      <c r="T371" t="str">
        <f>RIGHT(R371,LEN(R371)-FIND("/",R371))</f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>(E372/D372)*100</f>
        <v>159.36331255565449</v>
      </c>
      <c r="G372" t="s">
        <v>20</v>
      </c>
      <c r="H372">
        <v>5966</v>
      </c>
      <c r="I372" s="8">
        <f>E372/H372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4">
        <f>(((L372/60)/60)/24)+DATE(1970,1,1)</f>
        <v>43570.208333333328</v>
      </c>
      <c r="O372" s="14">
        <f>(((M372/60)/60)/24)+DATE(1970,1,1)</f>
        <v>43576.208333333328</v>
      </c>
      <c r="P372" t="b">
        <v>0</v>
      </c>
      <c r="Q372" t="b">
        <v>0</v>
      </c>
      <c r="R372" t="s">
        <v>33</v>
      </c>
      <c r="S372" t="str">
        <f>LEFT(R372,FIND("/",R372)-1)</f>
        <v>theater</v>
      </c>
      <c r="T372" t="str">
        <f>RIGHT(R372,LEN(R372)-FIND("/",R372))</f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>(E373/D373)*100</f>
        <v>67.869978858350947</v>
      </c>
      <c r="G373" t="s">
        <v>14</v>
      </c>
      <c r="H373">
        <v>2176</v>
      </c>
      <c r="I373" s="8">
        <f>E373/H373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4">
        <f>(((L373/60)/60)/24)+DATE(1970,1,1)</f>
        <v>42043.25</v>
      </c>
      <c r="O373" s="14">
        <f>(((M373/60)/60)/24)+DATE(1970,1,1)</f>
        <v>42094.208333333328</v>
      </c>
      <c r="P373" t="b">
        <v>0</v>
      </c>
      <c r="Q373" t="b">
        <v>0</v>
      </c>
      <c r="R373" t="s">
        <v>33</v>
      </c>
      <c r="S373" t="str">
        <f>LEFT(R373,FIND("/",R373)-1)</f>
        <v>theater</v>
      </c>
      <c r="T373" t="str">
        <f>RIGHT(R373,LEN(R373)-FIND("/",R373))</f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>(E374/D374)*100</f>
        <v>1591.5555555555554</v>
      </c>
      <c r="G374" t="s">
        <v>20</v>
      </c>
      <c r="H374">
        <v>169</v>
      </c>
      <c r="I374" s="8">
        <f>E374/H374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4">
        <f>(((L374/60)/60)/24)+DATE(1970,1,1)</f>
        <v>42012.25</v>
      </c>
      <c r="O374" s="14">
        <f>(((M374/60)/60)/24)+DATE(1970,1,1)</f>
        <v>42032.25</v>
      </c>
      <c r="P374" t="b">
        <v>0</v>
      </c>
      <c r="Q374" t="b">
        <v>1</v>
      </c>
      <c r="R374" t="s">
        <v>42</v>
      </c>
      <c r="S374" t="str">
        <f>LEFT(R374,FIND("/",R374)-1)</f>
        <v>film &amp; video</v>
      </c>
      <c r="T374" t="str">
        <f>RIGHT(R374,LEN(R374)-FIND("/",R374))</f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>(E375/D375)*100</f>
        <v>730.18222222222221</v>
      </c>
      <c r="G375" t="s">
        <v>20</v>
      </c>
      <c r="H375">
        <v>2106</v>
      </c>
      <c r="I375" s="8">
        <f>E375/H375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4">
        <f>(((L375/60)/60)/24)+DATE(1970,1,1)</f>
        <v>42964.208333333328</v>
      </c>
      <c r="O375" s="14">
        <f>(((M375/60)/60)/24)+DATE(1970,1,1)</f>
        <v>42972.208333333328</v>
      </c>
      <c r="P375" t="b">
        <v>0</v>
      </c>
      <c r="Q375" t="b">
        <v>0</v>
      </c>
      <c r="R375" t="s">
        <v>33</v>
      </c>
      <c r="S375" t="str">
        <f>LEFT(R375,FIND("/",R375)-1)</f>
        <v>theater</v>
      </c>
      <c r="T375" t="str">
        <f>RIGHT(R375,LEN(R375)-FIND("/",R375))</f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>(E376/D376)*100</f>
        <v>13.185782556750297</v>
      </c>
      <c r="G376" t="s">
        <v>14</v>
      </c>
      <c r="H376">
        <v>441</v>
      </c>
      <c r="I376" s="8">
        <f>E376/H376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4">
        <f>(((L376/60)/60)/24)+DATE(1970,1,1)</f>
        <v>43476.25</v>
      </c>
      <c r="O376" s="14">
        <f>(((M376/60)/60)/24)+DATE(1970,1,1)</f>
        <v>43481.25</v>
      </c>
      <c r="P376" t="b">
        <v>0</v>
      </c>
      <c r="Q376" t="b">
        <v>1</v>
      </c>
      <c r="R376" t="s">
        <v>42</v>
      </c>
      <c r="S376" t="str">
        <f>LEFT(R376,FIND("/",R376)-1)</f>
        <v>film &amp; video</v>
      </c>
      <c r="T376" t="str">
        <f>RIGHT(R376,LEN(R376)-FIND("/",R376))</f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>(E377/D377)*100</f>
        <v>54.777777777777779</v>
      </c>
      <c r="G377" t="s">
        <v>14</v>
      </c>
      <c r="H377">
        <v>25</v>
      </c>
      <c r="I377" s="8">
        <f>E377/H377</f>
        <v>59.16</v>
      </c>
      <c r="J377" t="s">
        <v>21</v>
      </c>
      <c r="K377" t="s">
        <v>22</v>
      </c>
      <c r="L377">
        <v>1444971600</v>
      </c>
      <c r="M377">
        <v>1449900000</v>
      </c>
      <c r="N377" s="14">
        <f>(((L377/60)/60)/24)+DATE(1970,1,1)</f>
        <v>42293.208333333328</v>
      </c>
      <c r="O377" s="14">
        <f>(((M377/60)/60)/24)+DATE(1970,1,1)</f>
        <v>42350.25</v>
      </c>
      <c r="P377" t="b">
        <v>0</v>
      </c>
      <c r="Q377" t="b">
        <v>0</v>
      </c>
      <c r="R377" t="s">
        <v>60</v>
      </c>
      <c r="S377" t="str">
        <f>LEFT(R377,FIND("/",R377)-1)</f>
        <v>music</v>
      </c>
      <c r="T377" t="str">
        <f>RIGHT(R377,LEN(R377)-FIND("/",R377))</f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>(E378/D378)*100</f>
        <v>361.02941176470591</v>
      </c>
      <c r="G378" t="s">
        <v>20</v>
      </c>
      <c r="H378">
        <v>131</v>
      </c>
      <c r="I378" s="8">
        <f>E378/H378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4">
        <f>(((L378/60)/60)/24)+DATE(1970,1,1)</f>
        <v>41826.208333333336</v>
      </c>
      <c r="O378" s="14">
        <f>(((M378/60)/60)/24)+DATE(1970,1,1)</f>
        <v>41832.208333333336</v>
      </c>
      <c r="P378" t="b">
        <v>0</v>
      </c>
      <c r="Q378" t="b">
        <v>0</v>
      </c>
      <c r="R378" t="s">
        <v>23</v>
      </c>
      <c r="S378" t="str">
        <f>LEFT(R378,FIND("/",R378)-1)</f>
        <v>music</v>
      </c>
      <c r="T378" t="str">
        <f>RIGHT(R378,LEN(R378)-FIND("/",R378))</f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>(E379/D379)*100</f>
        <v>10.257545271629779</v>
      </c>
      <c r="G379" t="s">
        <v>14</v>
      </c>
      <c r="H379">
        <v>127</v>
      </c>
      <c r="I379" s="8">
        <f>E379/H379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4">
        <f>(((L379/60)/60)/24)+DATE(1970,1,1)</f>
        <v>43760.208333333328</v>
      </c>
      <c r="O379" s="14">
        <f>(((M379/60)/60)/24)+DATE(1970,1,1)</f>
        <v>43774.25</v>
      </c>
      <c r="P379" t="b">
        <v>0</v>
      </c>
      <c r="Q379" t="b">
        <v>0</v>
      </c>
      <c r="R379" t="s">
        <v>33</v>
      </c>
      <c r="S379" t="str">
        <f>LEFT(R379,FIND("/",R379)-1)</f>
        <v>theater</v>
      </c>
      <c r="T379" t="str">
        <f>RIGHT(R379,LEN(R379)-FIND("/",R379))</f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>(E380/D380)*100</f>
        <v>13.962962962962964</v>
      </c>
      <c r="G380" t="s">
        <v>14</v>
      </c>
      <c r="H380">
        <v>355</v>
      </c>
      <c r="I380" s="8">
        <f>E380/H380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4">
        <f>(((L380/60)/60)/24)+DATE(1970,1,1)</f>
        <v>43241.208333333328</v>
      </c>
      <c r="O380" s="14">
        <f>(((M380/60)/60)/24)+DATE(1970,1,1)</f>
        <v>43279.208333333328</v>
      </c>
      <c r="P380" t="b">
        <v>0</v>
      </c>
      <c r="Q380" t="b">
        <v>0</v>
      </c>
      <c r="R380" t="s">
        <v>42</v>
      </c>
      <c r="S380" t="str">
        <f>LEFT(R380,FIND("/",R380)-1)</f>
        <v>film &amp; video</v>
      </c>
      <c r="T380" t="str">
        <f>RIGHT(R380,LEN(R380)-FIND("/",R380))</f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>(E381/D381)*100</f>
        <v>40.444444444444443</v>
      </c>
      <c r="G381" t="s">
        <v>14</v>
      </c>
      <c r="H381">
        <v>44</v>
      </c>
      <c r="I381" s="8">
        <f>E381/H381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4">
        <f>(((L381/60)/60)/24)+DATE(1970,1,1)</f>
        <v>40843.208333333336</v>
      </c>
      <c r="O381" s="14">
        <f>(((M381/60)/60)/24)+DATE(1970,1,1)</f>
        <v>40857.25</v>
      </c>
      <c r="P381" t="b">
        <v>0</v>
      </c>
      <c r="Q381" t="b">
        <v>0</v>
      </c>
      <c r="R381" t="s">
        <v>33</v>
      </c>
      <c r="S381" t="str">
        <f>LEFT(R381,FIND("/",R381)-1)</f>
        <v>theater</v>
      </c>
      <c r="T381" t="str">
        <f>RIGHT(R381,LEN(R381)-FIND("/",R381))</f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>(E382/D382)*100</f>
        <v>160.32</v>
      </c>
      <c r="G382" t="s">
        <v>20</v>
      </c>
      <c r="H382">
        <v>84</v>
      </c>
      <c r="I382" s="8">
        <f>E382/H382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4">
        <f>(((L382/60)/60)/24)+DATE(1970,1,1)</f>
        <v>41448.208333333336</v>
      </c>
      <c r="O382" s="14">
        <f>(((M382/60)/60)/24)+DATE(1970,1,1)</f>
        <v>41453.208333333336</v>
      </c>
      <c r="P382" t="b">
        <v>0</v>
      </c>
      <c r="Q382" t="b">
        <v>0</v>
      </c>
      <c r="R382" t="s">
        <v>33</v>
      </c>
      <c r="S382" t="str">
        <f>LEFT(R382,FIND("/",R382)-1)</f>
        <v>theater</v>
      </c>
      <c r="T382" t="str">
        <f>RIGHT(R382,LEN(R382)-FIND("/",R382))</f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>(E383/D383)*100</f>
        <v>183.9433962264151</v>
      </c>
      <c r="G383" t="s">
        <v>20</v>
      </c>
      <c r="H383">
        <v>155</v>
      </c>
      <c r="I383" s="8">
        <f>E383/H383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4">
        <f>(((L383/60)/60)/24)+DATE(1970,1,1)</f>
        <v>42163.208333333328</v>
      </c>
      <c r="O383" s="14">
        <f>(((M383/60)/60)/24)+DATE(1970,1,1)</f>
        <v>42209.208333333328</v>
      </c>
      <c r="P383" t="b">
        <v>0</v>
      </c>
      <c r="Q383" t="b">
        <v>0</v>
      </c>
      <c r="R383" t="s">
        <v>33</v>
      </c>
      <c r="S383" t="str">
        <f>LEFT(R383,FIND("/",R383)-1)</f>
        <v>theater</v>
      </c>
      <c r="T383" t="str">
        <f>RIGHT(R383,LEN(R383)-FIND("/",R383))</f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>(E384/D384)*100</f>
        <v>63.769230769230766</v>
      </c>
      <c r="G384" t="s">
        <v>14</v>
      </c>
      <c r="H384">
        <v>67</v>
      </c>
      <c r="I384" s="8">
        <f>E384/H384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4">
        <f>(((L384/60)/60)/24)+DATE(1970,1,1)</f>
        <v>43024.208333333328</v>
      </c>
      <c r="O384" s="14">
        <f>(((M384/60)/60)/24)+DATE(1970,1,1)</f>
        <v>43043.208333333328</v>
      </c>
      <c r="P384" t="b">
        <v>0</v>
      </c>
      <c r="Q384" t="b">
        <v>0</v>
      </c>
      <c r="R384" t="s">
        <v>122</v>
      </c>
      <c r="S384" t="str">
        <f>LEFT(R384,FIND("/",R384)-1)</f>
        <v>photography</v>
      </c>
      <c r="T384" t="str">
        <f>RIGHT(R384,LEN(R384)-FIND("/",R384))</f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>(E385/D385)*100</f>
        <v>225.38095238095238</v>
      </c>
      <c r="G385" t="s">
        <v>20</v>
      </c>
      <c r="H385">
        <v>189</v>
      </c>
      <c r="I385" s="8">
        <f>E385/H385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4">
        <f>(((L385/60)/60)/24)+DATE(1970,1,1)</f>
        <v>43509.25</v>
      </c>
      <c r="O385" s="14">
        <f>(((M385/60)/60)/24)+DATE(1970,1,1)</f>
        <v>43515.25</v>
      </c>
      <c r="P385" t="b">
        <v>0</v>
      </c>
      <c r="Q385" t="b">
        <v>1</v>
      </c>
      <c r="R385" t="s">
        <v>17</v>
      </c>
      <c r="S385" t="str">
        <f>LEFT(R385,FIND("/",R385)-1)</f>
        <v>food</v>
      </c>
      <c r="T385" t="str">
        <f>RIGHT(R385,LEN(R385)-FIND("/",R385))</f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>(E386/D386)*100</f>
        <v>172.00961538461539</v>
      </c>
      <c r="G386" t="s">
        <v>20</v>
      </c>
      <c r="H386">
        <v>4799</v>
      </c>
      <c r="I386" s="8">
        <f>E386/H386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4">
        <f>(((L386/60)/60)/24)+DATE(1970,1,1)</f>
        <v>42776.25</v>
      </c>
      <c r="O386" s="14">
        <f>(((M386/60)/60)/24)+DATE(1970,1,1)</f>
        <v>42803.25</v>
      </c>
      <c r="P386" t="b">
        <v>1</v>
      </c>
      <c r="Q386" t="b">
        <v>1</v>
      </c>
      <c r="R386" t="s">
        <v>42</v>
      </c>
      <c r="S386" t="str">
        <f>LEFT(R386,FIND("/",R386)-1)</f>
        <v>film &amp; video</v>
      </c>
      <c r="T386" t="str">
        <f>RIGHT(R386,LEN(R386)-FIND("/",R386))</f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>(E387/D387)*100</f>
        <v>146.16709511568124</v>
      </c>
      <c r="G387" t="s">
        <v>20</v>
      </c>
      <c r="H387">
        <v>1137</v>
      </c>
      <c r="I387" s="8">
        <f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4">
        <f>(((L387/60)/60)/24)+DATE(1970,1,1)</f>
        <v>43553.208333333328</v>
      </c>
      <c r="O387" s="14">
        <f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>LEFT(R387,FIND("/",R387)-1)</f>
        <v>publishing</v>
      </c>
      <c r="T387" t="str">
        <f>RIGHT(R387,LEN(R387)-FIND("/",R387))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>(E388/D388)*100</f>
        <v>76.42361623616236</v>
      </c>
      <c r="G388" t="s">
        <v>14</v>
      </c>
      <c r="H388">
        <v>1068</v>
      </c>
      <c r="I388" s="8">
        <f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4">
        <f>(((L388/60)/60)/24)+DATE(1970,1,1)</f>
        <v>40355.208333333336</v>
      </c>
      <c r="O388" s="14">
        <f>(((M388/60)/60)/24)+DATE(1970,1,1)</f>
        <v>40367.208333333336</v>
      </c>
      <c r="P388" t="b">
        <v>0</v>
      </c>
      <c r="Q388" t="b">
        <v>0</v>
      </c>
      <c r="R388" t="s">
        <v>33</v>
      </c>
      <c r="S388" t="str">
        <f>LEFT(R388,FIND("/",R388)-1)</f>
        <v>theater</v>
      </c>
      <c r="T388" t="str">
        <f>RIGHT(R388,LEN(R388)-FIND("/",R388))</f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>(E389/D389)*100</f>
        <v>39.261467889908261</v>
      </c>
      <c r="G389" t="s">
        <v>14</v>
      </c>
      <c r="H389">
        <v>424</v>
      </c>
      <c r="I389" s="8">
        <f>E389/H389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4">
        <f>(((L389/60)/60)/24)+DATE(1970,1,1)</f>
        <v>41072.208333333336</v>
      </c>
      <c r="O389" s="14">
        <f>(((M389/60)/60)/24)+DATE(1970,1,1)</f>
        <v>41077.208333333336</v>
      </c>
      <c r="P389" t="b">
        <v>0</v>
      </c>
      <c r="Q389" t="b">
        <v>0</v>
      </c>
      <c r="R389" t="s">
        <v>65</v>
      </c>
      <c r="S389" t="str">
        <f>LEFT(R389,FIND("/",R389)-1)</f>
        <v>technology</v>
      </c>
      <c r="T389" t="str">
        <f>RIGHT(R389,LEN(R389)-FIND("/",R389))</f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>(E390/D390)*100</f>
        <v>11.270034843205574</v>
      </c>
      <c r="G390" t="s">
        <v>74</v>
      </c>
      <c r="H390">
        <v>145</v>
      </c>
      <c r="I390" s="8">
        <f>E390/H390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4">
        <f>(((L390/60)/60)/24)+DATE(1970,1,1)</f>
        <v>40912.25</v>
      </c>
      <c r="O390" s="14">
        <f>(((M390/60)/60)/24)+DATE(1970,1,1)</f>
        <v>40914.25</v>
      </c>
      <c r="P390" t="b">
        <v>0</v>
      </c>
      <c r="Q390" t="b">
        <v>0</v>
      </c>
      <c r="R390" t="s">
        <v>60</v>
      </c>
      <c r="S390" t="str">
        <f>LEFT(R390,FIND("/",R390)-1)</f>
        <v>music</v>
      </c>
      <c r="T390" t="str">
        <f>RIGHT(R390,LEN(R390)-FIND("/",R390))</f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>(E391/D391)*100</f>
        <v>122.11084337349398</v>
      </c>
      <c r="G391" t="s">
        <v>20</v>
      </c>
      <c r="H391">
        <v>1152</v>
      </c>
      <c r="I391" s="8">
        <f>E391/H391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4">
        <f>(((L391/60)/60)/24)+DATE(1970,1,1)</f>
        <v>40479.208333333336</v>
      </c>
      <c r="O391" s="14">
        <f>(((M391/60)/60)/24)+DATE(1970,1,1)</f>
        <v>40506.25</v>
      </c>
      <c r="P391" t="b">
        <v>0</v>
      </c>
      <c r="Q391" t="b">
        <v>0</v>
      </c>
      <c r="R391" t="s">
        <v>33</v>
      </c>
      <c r="S391" t="str">
        <f>LEFT(R391,FIND("/",R391)-1)</f>
        <v>theater</v>
      </c>
      <c r="T391" t="str">
        <f>RIGHT(R391,LEN(R391)-FIND("/",R391))</f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>(E392/D392)*100</f>
        <v>186.54166666666669</v>
      </c>
      <c r="G392" t="s">
        <v>20</v>
      </c>
      <c r="H392">
        <v>50</v>
      </c>
      <c r="I392" s="8">
        <f>E392/H392</f>
        <v>89.54</v>
      </c>
      <c r="J392" t="s">
        <v>21</v>
      </c>
      <c r="K392" t="s">
        <v>22</v>
      </c>
      <c r="L392">
        <v>1379048400</v>
      </c>
      <c r="M392">
        <v>1380344400</v>
      </c>
      <c r="N392" s="14">
        <f>(((L392/60)/60)/24)+DATE(1970,1,1)</f>
        <v>41530.208333333336</v>
      </c>
      <c r="O392" s="14">
        <f>(((M392/60)/60)/24)+DATE(1970,1,1)</f>
        <v>41545.208333333336</v>
      </c>
      <c r="P392" t="b">
        <v>0</v>
      </c>
      <c r="Q392" t="b">
        <v>0</v>
      </c>
      <c r="R392" t="s">
        <v>122</v>
      </c>
      <c r="S392" t="str">
        <f>LEFT(R392,FIND("/",R392)-1)</f>
        <v>photography</v>
      </c>
      <c r="T392" t="str">
        <f>RIGHT(R392,LEN(R392)-FIND("/",R392))</f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>(E393/D393)*100</f>
        <v>7.2731788079470201</v>
      </c>
      <c r="G393" t="s">
        <v>14</v>
      </c>
      <c r="H393">
        <v>151</v>
      </c>
      <c r="I393" s="8">
        <f>E393/H393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4">
        <f>(((L393/60)/60)/24)+DATE(1970,1,1)</f>
        <v>41653.25</v>
      </c>
      <c r="O393" s="14">
        <f>(((M393/60)/60)/24)+DATE(1970,1,1)</f>
        <v>41655.25</v>
      </c>
      <c r="P393" t="b">
        <v>0</v>
      </c>
      <c r="Q393" t="b">
        <v>0</v>
      </c>
      <c r="R393" t="s">
        <v>68</v>
      </c>
      <c r="S393" t="str">
        <f>LEFT(R393,FIND("/",R393)-1)</f>
        <v>publishing</v>
      </c>
      <c r="T393" t="str">
        <f>RIGHT(R393,LEN(R393)-FIND("/",R393))</f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>(E394/D394)*100</f>
        <v>65.642371234207957</v>
      </c>
      <c r="G394" t="s">
        <v>14</v>
      </c>
      <c r="H394">
        <v>1608</v>
      </c>
      <c r="I394" s="8">
        <f>E394/H394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4">
        <f>(((L394/60)/60)/24)+DATE(1970,1,1)</f>
        <v>40549.25</v>
      </c>
      <c r="O394" s="14">
        <f>(((M394/60)/60)/24)+DATE(1970,1,1)</f>
        <v>40551.25</v>
      </c>
      <c r="P394" t="b">
        <v>0</v>
      </c>
      <c r="Q394" t="b">
        <v>0</v>
      </c>
      <c r="R394" t="s">
        <v>65</v>
      </c>
      <c r="S394" t="str">
        <f>LEFT(R394,FIND("/",R394)-1)</f>
        <v>technology</v>
      </c>
      <c r="T394" t="str">
        <f>RIGHT(R394,LEN(R394)-FIND("/",R394))</f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>(E395/D395)*100</f>
        <v>228.96178343949046</v>
      </c>
      <c r="G395" t="s">
        <v>20</v>
      </c>
      <c r="H395">
        <v>3059</v>
      </c>
      <c r="I395" s="8">
        <f>E395/H395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4">
        <f>(((L395/60)/60)/24)+DATE(1970,1,1)</f>
        <v>42933.208333333328</v>
      </c>
      <c r="O395" s="14">
        <f>(((M395/60)/60)/24)+DATE(1970,1,1)</f>
        <v>42934.208333333328</v>
      </c>
      <c r="P395" t="b">
        <v>0</v>
      </c>
      <c r="Q395" t="b">
        <v>0</v>
      </c>
      <c r="R395" t="s">
        <v>159</v>
      </c>
      <c r="S395" t="str">
        <f>LEFT(R395,FIND("/",R395)-1)</f>
        <v>music</v>
      </c>
      <c r="T395" t="str">
        <f>RIGHT(R395,LEN(R395)-FIND("/",R395))</f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>(E396/D396)*100</f>
        <v>469.37499999999994</v>
      </c>
      <c r="G396" t="s">
        <v>20</v>
      </c>
      <c r="H396">
        <v>34</v>
      </c>
      <c r="I396" s="8">
        <f>E396/H396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4">
        <f>(((L396/60)/60)/24)+DATE(1970,1,1)</f>
        <v>41484.208333333336</v>
      </c>
      <c r="O396" s="14">
        <f>(((M396/60)/60)/24)+DATE(1970,1,1)</f>
        <v>41494.208333333336</v>
      </c>
      <c r="P396" t="b">
        <v>0</v>
      </c>
      <c r="Q396" t="b">
        <v>1</v>
      </c>
      <c r="R396" t="s">
        <v>42</v>
      </c>
      <c r="S396" t="str">
        <f>LEFT(R396,FIND("/",R396)-1)</f>
        <v>film &amp; video</v>
      </c>
      <c r="T396" t="str">
        <f>RIGHT(R396,LEN(R396)-FIND("/",R396))</f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>(E397/D397)*100</f>
        <v>130.11267605633802</v>
      </c>
      <c r="G397" t="s">
        <v>20</v>
      </c>
      <c r="H397">
        <v>220</v>
      </c>
      <c r="I397" s="8">
        <f>E397/H397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4">
        <f>(((L397/60)/60)/24)+DATE(1970,1,1)</f>
        <v>40885.25</v>
      </c>
      <c r="O397" s="14">
        <f>(((M397/60)/60)/24)+DATE(1970,1,1)</f>
        <v>40886.25</v>
      </c>
      <c r="P397" t="b">
        <v>1</v>
      </c>
      <c r="Q397" t="b">
        <v>0</v>
      </c>
      <c r="R397" t="s">
        <v>33</v>
      </c>
      <c r="S397" t="str">
        <f>LEFT(R397,FIND("/",R397)-1)</f>
        <v>theater</v>
      </c>
      <c r="T397" t="str">
        <f>RIGHT(R397,LEN(R397)-FIND("/",R397))</f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>(E398/D398)*100</f>
        <v>167.05422993492408</v>
      </c>
      <c r="G398" t="s">
        <v>20</v>
      </c>
      <c r="H398">
        <v>1604</v>
      </c>
      <c r="I398" s="8">
        <f>E398/H398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4">
        <f>(((L398/60)/60)/24)+DATE(1970,1,1)</f>
        <v>43378.208333333328</v>
      </c>
      <c r="O398" s="14">
        <f>(((M398/60)/60)/24)+DATE(1970,1,1)</f>
        <v>43386.208333333328</v>
      </c>
      <c r="P398" t="b">
        <v>0</v>
      </c>
      <c r="Q398" t="b">
        <v>0</v>
      </c>
      <c r="R398" t="s">
        <v>53</v>
      </c>
      <c r="S398" t="str">
        <f>LEFT(R398,FIND("/",R398)-1)</f>
        <v>film &amp; video</v>
      </c>
      <c r="T398" t="str">
        <f>RIGHT(R398,LEN(R398)-FIND("/",R398))</f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>(E399/D399)*100</f>
        <v>173.8641975308642</v>
      </c>
      <c r="G399" t="s">
        <v>20</v>
      </c>
      <c r="H399">
        <v>454</v>
      </c>
      <c r="I399" s="8">
        <f>E399/H399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4">
        <f>(((L399/60)/60)/24)+DATE(1970,1,1)</f>
        <v>41417.208333333336</v>
      </c>
      <c r="O399" s="14">
        <f>(((M399/60)/60)/24)+DATE(1970,1,1)</f>
        <v>41423.208333333336</v>
      </c>
      <c r="P399" t="b">
        <v>0</v>
      </c>
      <c r="Q399" t="b">
        <v>0</v>
      </c>
      <c r="R399" t="s">
        <v>23</v>
      </c>
      <c r="S399" t="str">
        <f>LEFT(R399,FIND("/",R399)-1)</f>
        <v>music</v>
      </c>
      <c r="T399" t="str">
        <f>RIGHT(R399,LEN(R399)-FIND("/",R399))</f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>(E400/D400)*100</f>
        <v>717.76470588235293</v>
      </c>
      <c r="G400" t="s">
        <v>20</v>
      </c>
      <c r="H400">
        <v>123</v>
      </c>
      <c r="I400" s="8">
        <f>E400/H400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4">
        <f>(((L400/60)/60)/24)+DATE(1970,1,1)</f>
        <v>43228.208333333328</v>
      </c>
      <c r="O400" s="14">
        <f>(((M400/60)/60)/24)+DATE(1970,1,1)</f>
        <v>43230.208333333328</v>
      </c>
      <c r="P400" t="b">
        <v>0</v>
      </c>
      <c r="Q400" t="b">
        <v>1</v>
      </c>
      <c r="R400" t="s">
        <v>71</v>
      </c>
      <c r="S400" t="str">
        <f>LEFT(R400,FIND("/",R400)-1)</f>
        <v>film &amp; video</v>
      </c>
      <c r="T400" t="str">
        <f>RIGHT(R400,LEN(R400)-FIND("/",R400))</f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>(E401/D401)*100</f>
        <v>63.850976361767728</v>
      </c>
      <c r="G401" t="s">
        <v>14</v>
      </c>
      <c r="H401">
        <v>941</v>
      </c>
      <c r="I401" s="8">
        <f>E401/H401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4">
        <f>(((L401/60)/60)/24)+DATE(1970,1,1)</f>
        <v>40576.25</v>
      </c>
      <c r="O401" s="14">
        <f>(((M401/60)/60)/24)+DATE(1970,1,1)</f>
        <v>40583.25</v>
      </c>
      <c r="P401" t="b">
        <v>0</v>
      </c>
      <c r="Q401" t="b">
        <v>0</v>
      </c>
      <c r="R401" t="s">
        <v>60</v>
      </c>
      <c r="S401" t="str">
        <f>LEFT(R401,FIND("/",R401)-1)</f>
        <v>music</v>
      </c>
      <c r="T401" t="str">
        <f>RIGHT(R401,LEN(R401)-FIND("/",R401))</f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>(E402/D402)*100</f>
        <v>2</v>
      </c>
      <c r="G402" t="s">
        <v>14</v>
      </c>
      <c r="H402">
        <v>1</v>
      </c>
      <c r="I402" s="8">
        <f>E402/H402</f>
        <v>2</v>
      </c>
      <c r="J402" t="s">
        <v>21</v>
      </c>
      <c r="K402" t="s">
        <v>22</v>
      </c>
      <c r="L402">
        <v>1376629200</v>
      </c>
      <c r="M402">
        <v>1378530000</v>
      </c>
      <c r="N402" s="14">
        <f>(((L402/60)/60)/24)+DATE(1970,1,1)</f>
        <v>41502.208333333336</v>
      </c>
      <c r="O402" s="14">
        <f>(((M402/60)/60)/24)+DATE(1970,1,1)</f>
        <v>41524.208333333336</v>
      </c>
      <c r="P402" t="b">
        <v>0</v>
      </c>
      <c r="Q402" t="b">
        <v>1</v>
      </c>
      <c r="R402" t="s">
        <v>122</v>
      </c>
      <c r="S402" t="str">
        <f>LEFT(R402,FIND("/",R402)-1)</f>
        <v>photography</v>
      </c>
      <c r="T402" t="str">
        <f>RIGHT(R402,LEN(R402)-FIND("/",R402))</f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>(E403/D403)*100</f>
        <v>1530.2222222222222</v>
      </c>
      <c r="G403" t="s">
        <v>20</v>
      </c>
      <c r="H403">
        <v>299</v>
      </c>
      <c r="I403" s="8">
        <f>E403/H403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4">
        <f>(((L403/60)/60)/24)+DATE(1970,1,1)</f>
        <v>43765.208333333328</v>
      </c>
      <c r="O403" s="14">
        <f>(((M403/60)/60)/24)+DATE(1970,1,1)</f>
        <v>43765.208333333328</v>
      </c>
      <c r="P403" t="b">
        <v>0</v>
      </c>
      <c r="Q403" t="b">
        <v>0</v>
      </c>
      <c r="R403" t="s">
        <v>33</v>
      </c>
      <c r="S403" t="str">
        <f>LEFT(R403,FIND("/",R403)-1)</f>
        <v>theater</v>
      </c>
      <c r="T403" t="str">
        <f>RIGHT(R403,LEN(R403)-FIND("/",R403))</f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>(E404/D404)*100</f>
        <v>40.356164383561641</v>
      </c>
      <c r="G404" t="s">
        <v>14</v>
      </c>
      <c r="H404">
        <v>40</v>
      </c>
      <c r="I404" s="8">
        <f>E404/H404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4">
        <f>(((L404/60)/60)/24)+DATE(1970,1,1)</f>
        <v>40914.25</v>
      </c>
      <c r="O404" s="14">
        <f>(((M404/60)/60)/24)+DATE(1970,1,1)</f>
        <v>40961.25</v>
      </c>
      <c r="P404" t="b">
        <v>0</v>
      </c>
      <c r="Q404" t="b">
        <v>1</v>
      </c>
      <c r="R404" t="s">
        <v>100</v>
      </c>
      <c r="S404" t="str">
        <f>LEFT(R404,FIND("/",R404)-1)</f>
        <v>film &amp; video</v>
      </c>
      <c r="T404" t="str">
        <f>RIGHT(R404,LEN(R404)-FIND("/",R404))</f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>(E405/D405)*100</f>
        <v>86.220633299284984</v>
      </c>
      <c r="G405" t="s">
        <v>14</v>
      </c>
      <c r="H405">
        <v>3015</v>
      </c>
      <c r="I405" s="8">
        <f>E405/H405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4">
        <f>(((L405/60)/60)/24)+DATE(1970,1,1)</f>
        <v>40310.208333333336</v>
      </c>
      <c r="O405" s="14">
        <f>(((M405/60)/60)/24)+DATE(1970,1,1)</f>
        <v>40346.208333333336</v>
      </c>
      <c r="P405" t="b">
        <v>0</v>
      </c>
      <c r="Q405" t="b">
        <v>1</v>
      </c>
      <c r="R405" t="s">
        <v>33</v>
      </c>
      <c r="S405" t="str">
        <f>LEFT(R405,FIND("/",R405)-1)</f>
        <v>theater</v>
      </c>
      <c r="T405" t="str">
        <f>RIGHT(R405,LEN(R405)-FIND("/",R405))</f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>(E406/D406)*100</f>
        <v>315.58486707566465</v>
      </c>
      <c r="G406" t="s">
        <v>20</v>
      </c>
      <c r="H406">
        <v>2237</v>
      </c>
      <c r="I406" s="8">
        <f>E406/H406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4">
        <f>(((L406/60)/60)/24)+DATE(1970,1,1)</f>
        <v>43053.25</v>
      </c>
      <c r="O406" s="14">
        <f>(((M406/60)/60)/24)+DATE(1970,1,1)</f>
        <v>43056.25</v>
      </c>
      <c r="P406" t="b">
        <v>0</v>
      </c>
      <c r="Q406" t="b">
        <v>0</v>
      </c>
      <c r="R406" t="s">
        <v>33</v>
      </c>
      <c r="S406" t="str">
        <f>LEFT(R406,FIND("/",R406)-1)</f>
        <v>theater</v>
      </c>
      <c r="T406" t="str">
        <f>RIGHT(R406,LEN(R406)-FIND("/",R406))</f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>(E407/D407)*100</f>
        <v>89.618243243243242</v>
      </c>
      <c r="G407" t="s">
        <v>14</v>
      </c>
      <c r="H407">
        <v>435</v>
      </c>
      <c r="I407" s="8">
        <f>E407/H407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4">
        <f>(((L407/60)/60)/24)+DATE(1970,1,1)</f>
        <v>43255.208333333328</v>
      </c>
      <c r="O407" s="14">
        <f>(((M407/60)/60)/24)+DATE(1970,1,1)</f>
        <v>43305.208333333328</v>
      </c>
      <c r="P407" t="b">
        <v>0</v>
      </c>
      <c r="Q407" t="b">
        <v>0</v>
      </c>
      <c r="R407" t="s">
        <v>33</v>
      </c>
      <c r="S407" t="str">
        <f>LEFT(R407,FIND("/",R407)-1)</f>
        <v>theater</v>
      </c>
      <c r="T407" t="str">
        <f>RIGHT(R407,LEN(R407)-FIND("/",R407))</f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>(E408/D408)*100</f>
        <v>182.14503816793894</v>
      </c>
      <c r="G408" t="s">
        <v>20</v>
      </c>
      <c r="H408">
        <v>645</v>
      </c>
      <c r="I408" s="8">
        <f>E408/H408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4">
        <f>(((L408/60)/60)/24)+DATE(1970,1,1)</f>
        <v>41304.25</v>
      </c>
      <c r="O408" s="14">
        <f>(((M408/60)/60)/24)+DATE(1970,1,1)</f>
        <v>41316.25</v>
      </c>
      <c r="P408" t="b">
        <v>1</v>
      </c>
      <c r="Q408" t="b">
        <v>0</v>
      </c>
      <c r="R408" t="s">
        <v>42</v>
      </c>
      <c r="S408" t="str">
        <f>LEFT(R408,FIND("/",R408)-1)</f>
        <v>film &amp; video</v>
      </c>
      <c r="T408" t="str">
        <f>RIGHT(R408,LEN(R408)-FIND("/",R408))</f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>(E409/D409)*100</f>
        <v>355.88235294117646</v>
      </c>
      <c r="G409" t="s">
        <v>20</v>
      </c>
      <c r="H409">
        <v>484</v>
      </c>
      <c r="I409" s="8">
        <f>E409/H409</f>
        <v>25</v>
      </c>
      <c r="J409" t="s">
        <v>36</v>
      </c>
      <c r="K409" t="s">
        <v>37</v>
      </c>
      <c r="L409">
        <v>1570942800</v>
      </c>
      <c r="M409">
        <v>1571547600</v>
      </c>
      <c r="N409" s="14">
        <f>(((L409/60)/60)/24)+DATE(1970,1,1)</f>
        <v>43751.208333333328</v>
      </c>
      <c r="O409" s="14">
        <f>(((M409/60)/60)/24)+DATE(1970,1,1)</f>
        <v>43758.208333333328</v>
      </c>
      <c r="P409" t="b">
        <v>0</v>
      </c>
      <c r="Q409" t="b">
        <v>0</v>
      </c>
      <c r="R409" t="s">
        <v>33</v>
      </c>
      <c r="S409" t="str">
        <f>LEFT(R409,FIND("/",R409)-1)</f>
        <v>theater</v>
      </c>
      <c r="T409" t="str">
        <f>RIGHT(R409,LEN(R409)-FIND("/",R409))</f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>(E410/D410)*100</f>
        <v>131.83695652173913</v>
      </c>
      <c r="G410" t="s">
        <v>20</v>
      </c>
      <c r="H410">
        <v>154</v>
      </c>
      <c r="I410" s="8">
        <f>E410/H410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4">
        <f>(((L410/60)/60)/24)+DATE(1970,1,1)</f>
        <v>42541.208333333328</v>
      </c>
      <c r="O410" s="14">
        <f>(((M410/60)/60)/24)+DATE(1970,1,1)</f>
        <v>42561.208333333328</v>
      </c>
      <c r="P410" t="b">
        <v>0</v>
      </c>
      <c r="Q410" t="b">
        <v>0</v>
      </c>
      <c r="R410" t="s">
        <v>42</v>
      </c>
      <c r="S410" t="str">
        <f>LEFT(R410,FIND("/",R410)-1)</f>
        <v>film &amp; video</v>
      </c>
      <c r="T410" t="str">
        <f>RIGHT(R410,LEN(R410)-FIND("/",R410))</f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>(E411/D411)*100</f>
        <v>46.315634218289084</v>
      </c>
      <c r="G411" t="s">
        <v>14</v>
      </c>
      <c r="H411">
        <v>714</v>
      </c>
      <c r="I411" s="8">
        <f>E411/H411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4">
        <f>(((L411/60)/60)/24)+DATE(1970,1,1)</f>
        <v>42843.208333333328</v>
      </c>
      <c r="O411" s="14">
        <f>(((M411/60)/60)/24)+DATE(1970,1,1)</f>
        <v>42847.208333333328</v>
      </c>
      <c r="P411" t="b">
        <v>0</v>
      </c>
      <c r="Q411" t="b">
        <v>0</v>
      </c>
      <c r="R411" t="s">
        <v>23</v>
      </c>
      <c r="S411" t="str">
        <f>LEFT(R411,FIND("/",R411)-1)</f>
        <v>music</v>
      </c>
      <c r="T411" t="str">
        <f>RIGHT(R411,LEN(R411)-FIND("/",R411))</f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>(E412/D412)*100</f>
        <v>36.132726089785294</v>
      </c>
      <c r="G412" t="s">
        <v>47</v>
      </c>
      <c r="H412">
        <v>1111</v>
      </c>
      <c r="I412" s="8">
        <f>E412/H412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4">
        <f>(((L412/60)/60)/24)+DATE(1970,1,1)</f>
        <v>42122.208333333328</v>
      </c>
      <c r="O412" s="14">
        <f>(((M412/60)/60)/24)+DATE(1970,1,1)</f>
        <v>42122.208333333328</v>
      </c>
      <c r="P412" t="b">
        <v>0</v>
      </c>
      <c r="Q412" t="b">
        <v>0</v>
      </c>
      <c r="R412" t="s">
        <v>292</v>
      </c>
      <c r="S412" t="str">
        <f>LEFT(R412,FIND("/",R412)-1)</f>
        <v>games</v>
      </c>
      <c r="T412" t="str">
        <f>RIGHT(R412,LEN(R412)-FIND("/",R412))</f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>(E413/D413)*100</f>
        <v>104.62820512820512</v>
      </c>
      <c r="G413" t="s">
        <v>20</v>
      </c>
      <c r="H413">
        <v>82</v>
      </c>
      <c r="I413" s="8">
        <f>E413/H413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4">
        <f>(((L413/60)/60)/24)+DATE(1970,1,1)</f>
        <v>42884.208333333328</v>
      </c>
      <c r="O413" s="14">
        <f>(((M413/60)/60)/24)+DATE(1970,1,1)</f>
        <v>42886.208333333328</v>
      </c>
      <c r="P413" t="b">
        <v>0</v>
      </c>
      <c r="Q413" t="b">
        <v>0</v>
      </c>
      <c r="R413" t="s">
        <v>33</v>
      </c>
      <c r="S413" t="str">
        <f>LEFT(R413,FIND("/",R413)-1)</f>
        <v>theater</v>
      </c>
      <c r="T413" t="str">
        <f>RIGHT(R413,LEN(R413)-FIND("/",R413))</f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>(E414/D414)*100</f>
        <v>668.85714285714289</v>
      </c>
      <c r="G414" t="s">
        <v>20</v>
      </c>
      <c r="H414">
        <v>134</v>
      </c>
      <c r="I414" s="8">
        <f>E414/H414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4">
        <f>(((L414/60)/60)/24)+DATE(1970,1,1)</f>
        <v>41642.25</v>
      </c>
      <c r="O414" s="14">
        <f>(((M414/60)/60)/24)+DATE(1970,1,1)</f>
        <v>41652.25</v>
      </c>
      <c r="P414" t="b">
        <v>0</v>
      </c>
      <c r="Q414" t="b">
        <v>0</v>
      </c>
      <c r="R414" t="s">
        <v>119</v>
      </c>
      <c r="S414" t="str">
        <f>LEFT(R414,FIND("/",R414)-1)</f>
        <v>publishing</v>
      </c>
      <c r="T414" t="str">
        <f>RIGHT(R414,LEN(R414)-FIND("/",R414))</f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>(E415/D415)*100</f>
        <v>62.072823218997364</v>
      </c>
      <c r="G415" t="s">
        <v>47</v>
      </c>
      <c r="H415">
        <v>1089</v>
      </c>
      <c r="I415" s="8">
        <f>E415/H415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4">
        <f>(((L415/60)/60)/24)+DATE(1970,1,1)</f>
        <v>43431.25</v>
      </c>
      <c r="O415" s="14">
        <f>(((M415/60)/60)/24)+DATE(1970,1,1)</f>
        <v>43458.25</v>
      </c>
      <c r="P415" t="b">
        <v>0</v>
      </c>
      <c r="Q415" t="b">
        <v>0</v>
      </c>
      <c r="R415" t="s">
        <v>71</v>
      </c>
      <c r="S415" t="str">
        <f>LEFT(R415,FIND("/",R415)-1)</f>
        <v>film &amp; video</v>
      </c>
      <c r="T415" t="str">
        <f>RIGHT(R415,LEN(R415)-FIND("/",R415))</f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>(E416/D416)*100</f>
        <v>84.699787460148784</v>
      </c>
      <c r="G416" t="s">
        <v>14</v>
      </c>
      <c r="H416">
        <v>5497</v>
      </c>
      <c r="I416" s="8">
        <f>E416/H416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4">
        <f>(((L416/60)/60)/24)+DATE(1970,1,1)</f>
        <v>40288.208333333336</v>
      </c>
      <c r="O416" s="14">
        <f>(((M416/60)/60)/24)+DATE(1970,1,1)</f>
        <v>40296.208333333336</v>
      </c>
      <c r="P416" t="b">
        <v>0</v>
      </c>
      <c r="Q416" t="b">
        <v>1</v>
      </c>
      <c r="R416" t="s">
        <v>17</v>
      </c>
      <c r="S416" t="str">
        <f>LEFT(R416,FIND("/",R416)-1)</f>
        <v>food</v>
      </c>
      <c r="T416" t="str">
        <f>RIGHT(R416,LEN(R416)-FIND("/",R416))</f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>(E417/D417)*100</f>
        <v>11.059030837004405</v>
      </c>
      <c r="G417" t="s">
        <v>14</v>
      </c>
      <c r="H417">
        <v>418</v>
      </c>
      <c r="I417" s="8">
        <f>E417/H417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4">
        <f>(((L417/60)/60)/24)+DATE(1970,1,1)</f>
        <v>40921.25</v>
      </c>
      <c r="O417" s="14">
        <f>(((M417/60)/60)/24)+DATE(1970,1,1)</f>
        <v>40938.25</v>
      </c>
      <c r="P417" t="b">
        <v>0</v>
      </c>
      <c r="Q417" t="b">
        <v>0</v>
      </c>
      <c r="R417" t="s">
        <v>33</v>
      </c>
      <c r="S417" t="str">
        <f>LEFT(R417,FIND("/",R417)-1)</f>
        <v>theater</v>
      </c>
      <c r="T417" t="str">
        <f>RIGHT(R417,LEN(R417)-FIND("/",R417))</f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>(E418/D418)*100</f>
        <v>43.838781575037146</v>
      </c>
      <c r="G418" t="s">
        <v>14</v>
      </c>
      <c r="H418">
        <v>1439</v>
      </c>
      <c r="I418" s="8">
        <f>E418/H418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4">
        <f>(((L418/60)/60)/24)+DATE(1970,1,1)</f>
        <v>40560.25</v>
      </c>
      <c r="O418" s="14">
        <f>(((M418/60)/60)/24)+DATE(1970,1,1)</f>
        <v>40569.25</v>
      </c>
      <c r="P418" t="b">
        <v>0</v>
      </c>
      <c r="Q418" t="b">
        <v>1</v>
      </c>
      <c r="R418" t="s">
        <v>42</v>
      </c>
      <c r="S418" t="str">
        <f>LEFT(R418,FIND("/",R418)-1)</f>
        <v>film &amp; video</v>
      </c>
      <c r="T418" t="str">
        <f>RIGHT(R418,LEN(R418)-FIND("/",R418))</f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>(E419/D419)*100</f>
        <v>55.470588235294116</v>
      </c>
      <c r="G419" t="s">
        <v>14</v>
      </c>
      <c r="H419">
        <v>15</v>
      </c>
      <c r="I419" s="8">
        <f>E419/H419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4">
        <f>(((L419/60)/60)/24)+DATE(1970,1,1)</f>
        <v>43407.208333333328</v>
      </c>
      <c r="O419" s="14">
        <f>(((M419/60)/60)/24)+DATE(1970,1,1)</f>
        <v>43431.25</v>
      </c>
      <c r="P419" t="b">
        <v>0</v>
      </c>
      <c r="Q419" t="b">
        <v>0</v>
      </c>
      <c r="R419" t="s">
        <v>33</v>
      </c>
      <c r="S419" t="str">
        <f>LEFT(R419,FIND("/",R419)-1)</f>
        <v>theater</v>
      </c>
      <c r="T419" t="str">
        <f>RIGHT(R419,LEN(R419)-FIND("/",R419))</f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>(E420/D420)*100</f>
        <v>57.399511301160658</v>
      </c>
      <c r="G420" t="s">
        <v>14</v>
      </c>
      <c r="H420">
        <v>1999</v>
      </c>
      <c r="I420" s="8">
        <f>E420/H420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4">
        <f>(((L420/60)/60)/24)+DATE(1970,1,1)</f>
        <v>41035.208333333336</v>
      </c>
      <c r="O420" s="14">
        <f>(((M420/60)/60)/24)+DATE(1970,1,1)</f>
        <v>41036.208333333336</v>
      </c>
      <c r="P420" t="b">
        <v>0</v>
      </c>
      <c r="Q420" t="b">
        <v>0</v>
      </c>
      <c r="R420" t="s">
        <v>42</v>
      </c>
      <c r="S420" t="str">
        <f>LEFT(R420,FIND("/",R420)-1)</f>
        <v>film &amp; video</v>
      </c>
      <c r="T420" t="str">
        <f>RIGHT(R420,LEN(R420)-FIND("/",R420))</f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>(E421/D421)*100</f>
        <v>123.43497363796135</v>
      </c>
      <c r="G421" t="s">
        <v>20</v>
      </c>
      <c r="H421">
        <v>5203</v>
      </c>
      <c r="I421" s="8">
        <f>E421/H421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4">
        <f>(((L421/60)/60)/24)+DATE(1970,1,1)</f>
        <v>40899.25</v>
      </c>
      <c r="O421" s="14">
        <f>(((M421/60)/60)/24)+DATE(1970,1,1)</f>
        <v>40905.25</v>
      </c>
      <c r="P421" t="b">
        <v>0</v>
      </c>
      <c r="Q421" t="b">
        <v>0</v>
      </c>
      <c r="R421" t="s">
        <v>28</v>
      </c>
      <c r="S421" t="str">
        <f>LEFT(R421,FIND("/",R421)-1)</f>
        <v>technology</v>
      </c>
      <c r="T421" t="str">
        <f>RIGHT(R421,LEN(R421)-FIND("/",R421))</f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>(E422/D422)*100</f>
        <v>128.46</v>
      </c>
      <c r="G422" t="s">
        <v>20</v>
      </c>
      <c r="H422">
        <v>94</v>
      </c>
      <c r="I422" s="8">
        <f>E422/H422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4">
        <f>(((L422/60)/60)/24)+DATE(1970,1,1)</f>
        <v>42911.208333333328</v>
      </c>
      <c r="O422" s="14">
        <f>(((M422/60)/60)/24)+DATE(1970,1,1)</f>
        <v>42925.208333333328</v>
      </c>
      <c r="P422" t="b">
        <v>0</v>
      </c>
      <c r="Q422" t="b">
        <v>0</v>
      </c>
      <c r="R422" t="s">
        <v>33</v>
      </c>
      <c r="S422" t="str">
        <f>LEFT(R422,FIND("/",R422)-1)</f>
        <v>theater</v>
      </c>
      <c r="T422" t="str">
        <f>RIGHT(R422,LEN(R422)-FIND("/",R422))</f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>(E423/D423)*100</f>
        <v>63.989361702127653</v>
      </c>
      <c r="G423" t="s">
        <v>14</v>
      </c>
      <c r="H423">
        <v>118</v>
      </c>
      <c r="I423" s="8">
        <f>E423/H423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4">
        <f>(((L423/60)/60)/24)+DATE(1970,1,1)</f>
        <v>42915.208333333328</v>
      </c>
      <c r="O423" s="14">
        <f>(((M423/60)/60)/24)+DATE(1970,1,1)</f>
        <v>42945.208333333328</v>
      </c>
      <c r="P423" t="b">
        <v>0</v>
      </c>
      <c r="Q423" t="b">
        <v>1</v>
      </c>
      <c r="R423" t="s">
        <v>65</v>
      </c>
      <c r="S423" t="str">
        <f>LEFT(R423,FIND("/",R423)-1)</f>
        <v>technology</v>
      </c>
      <c r="T423" t="str">
        <f>RIGHT(R423,LEN(R423)-FIND("/",R423))</f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>(E424/D424)*100</f>
        <v>127.29885057471265</v>
      </c>
      <c r="G424" t="s">
        <v>20</v>
      </c>
      <c r="H424">
        <v>205</v>
      </c>
      <c r="I424" s="8">
        <f>E424/H424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4">
        <f>(((L424/60)/60)/24)+DATE(1970,1,1)</f>
        <v>40285.208333333336</v>
      </c>
      <c r="O424" s="14">
        <f>(((M424/60)/60)/24)+DATE(1970,1,1)</f>
        <v>40305.208333333336</v>
      </c>
      <c r="P424" t="b">
        <v>0</v>
      </c>
      <c r="Q424" t="b">
        <v>1</v>
      </c>
      <c r="R424" t="s">
        <v>33</v>
      </c>
      <c r="S424" t="str">
        <f>LEFT(R424,FIND("/",R424)-1)</f>
        <v>theater</v>
      </c>
      <c r="T424" t="str">
        <f>RIGHT(R424,LEN(R424)-FIND("/",R424))</f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>(E425/D425)*100</f>
        <v>10.638024357239512</v>
      </c>
      <c r="G425" t="s">
        <v>14</v>
      </c>
      <c r="H425">
        <v>162</v>
      </c>
      <c r="I425" s="8">
        <f>E425/H425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4">
        <f>(((L425/60)/60)/24)+DATE(1970,1,1)</f>
        <v>40808.208333333336</v>
      </c>
      <c r="O425" s="14">
        <f>(((M425/60)/60)/24)+DATE(1970,1,1)</f>
        <v>40810.208333333336</v>
      </c>
      <c r="P425" t="b">
        <v>0</v>
      </c>
      <c r="Q425" t="b">
        <v>1</v>
      </c>
      <c r="R425" t="s">
        <v>17</v>
      </c>
      <c r="S425" t="str">
        <f>LEFT(R425,FIND("/",R425)-1)</f>
        <v>food</v>
      </c>
      <c r="T425" t="str">
        <f>RIGHT(R425,LEN(R425)-FIND("/",R425))</f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>(E426/D426)*100</f>
        <v>40.470588235294116</v>
      </c>
      <c r="G426" t="s">
        <v>14</v>
      </c>
      <c r="H426">
        <v>83</v>
      </c>
      <c r="I426" s="8">
        <f>E426/H426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4">
        <f>(((L426/60)/60)/24)+DATE(1970,1,1)</f>
        <v>43208.208333333328</v>
      </c>
      <c r="O426" s="14">
        <f>(((M426/60)/60)/24)+DATE(1970,1,1)</f>
        <v>43214.208333333328</v>
      </c>
      <c r="P426" t="b">
        <v>0</v>
      </c>
      <c r="Q426" t="b">
        <v>0</v>
      </c>
      <c r="R426" t="s">
        <v>60</v>
      </c>
      <c r="S426" t="str">
        <f>LEFT(R426,FIND("/",R426)-1)</f>
        <v>music</v>
      </c>
      <c r="T426" t="str">
        <f>RIGHT(R426,LEN(R426)-FIND("/",R426))</f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>(E427/D427)*100</f>
        <v>287.66666666666663</v>
      </c>
      <c r="G427" t="s">
        <v>20</v>
      </c>
      <c r="H427">
        <v>92</v>
      </c>
      <c r="I427" s="8">
        <f>E427/H427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4">
        <f>(((L427/60)/60)/24)+DATE(1970,1,1)</f>
        <v>42213.208333333328</v>
      </c>
      <c r="O427" s="14">
        <f>(((M427/60)/60)/24)+DATE(1970,1,1)</f>
        <v>42219.208333333328</v>
      </c>
      <c r="P427" t="b">
        <v>0</v>
      </c>
      <c r="Q427" t="b">
        <v>0</v>
      </c>
      <c r="R427" t="s">
        <v>122</v>
      </c>
      <c r="S427" t="str">
        <f>LEFT(R427,FIND("/",R427)-1)</f>
        <v>photography</v>
      </c>
      <c r="T427" t="str">
        <f>RIGHT(R427,LEN(R427)-FIND("/",R427))</f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>(E428/D428)*100</f>
        <v>572.94444444444446</v>
      </c>
      <c r="G428" t="s">
        <v>20</v>
      </c>
      <c r="H428">
        <v>219</v>
      </c>
      <c r="I428" s="8">
        <f>E428/H428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4">
        <f>(((L428/60)/60)/24)+DATE(1970,1,1)</f>
        <v>41332.25</v>
      </c>
      <c r="O428" s="14">
        <f>(((M428/60)/60)/24)+DATE(1970,1,1)</f>
        <v>41339.25</v>
      </c>
      <c r="P428" t="b">
        <v>0</v>
      </c>
      <c r="Q428" t="b">
        <v>0</v>
      </c>
      <c r="R428" t="s">
        <v>33</v>
      </c>
      <c r="S428" t="str">
        <f>LEFT(R428,FIND("/",R428)-1)</f>
        <v>theater</v>
      </c>
      <c r="T428" t="str">
        <f>RIGHT(R428,LEN(R428)-FIND("/",R428))</f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>(E429/D429)*100</f>
        <v>112.90429799426933</v>
      </c>
      <c r="G429" t="s">
        <v>20</v>
      </c>
      <c r="H429">
        <v>2526</v>
      </c>
      <c r="I429" s="8">
        <f>E429/H429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4">
        <f>(((L429/60)/60)/24)+DATE(1970,1,1)</f>
        <v>41895.208333333336</v>
      </c>
      <c r="O429" s="14">
        <f>(((M429/60)/60)/24)+DATE(1970,1,1)</f>
        <v>41927.208333333336</v>
      </c>
      <c r="P429" t="b">
        <v>0</v>
      </c>
      <c r="Q429" t="b">
        <v>1</v>
      </c>
      <c r="R429" t="s">
        <v>33</v>
      </c>
      <c r="S429" t="str">
        <f>LEFT(R429,FIND("/",R429)-1)</f>
        <v>theater</v>
      </c>
      <c r="T429" t="str">
        <f>RIGHT(R429,LEN(R429)-FIND("/",R429))</f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>(E430/D430)*100</f>
        <v>46.387573964497044</v>
      </c>
      <c r="G430" t="s">
        <v>14</v>
      </c>
      <c r="H430">
        <v>747</v>
      </c>
      <c r="I430" s="8">
        <f>E430/H430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4">
        <f>(((L430/60)/60)/24)+DATE(1970,1,1)</f>
        <v>40585.25</v>
      </c>
      <c r="O430" s="14">
        <f>(((M430/60)/60)/24)+DATE(1970,1,1)</f>
        <v>40592.25</v>
      </c>
      <c r="P430" t="b">
        <v>0</v>
      </c>
      <c r="Q430" t="b">
        <v>0</v>
      </c>
      <c r="R430" t="s">
        <v>71</v>
      </c>
      <c r="S430" t="str">
        <f>LEFT(R430,FIND("/",R430)-1)</f>
        <v>film &amp; video</v>
      </c>
      <c r="T430" t="str">
        <f>RIGHT(R430,LEN(R430)-FIND("/",R430))</f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>(E431/D431)*100</f>
        <v>90.675916230366497</v>
      </c>
      <c r="G431" t="s">
        <v>74</v>
      </c>
      <c r="H431">
        <v>2138</v>
      </c>
      <c r="I431" s="8">
        <f>E431/H431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4">
        <f>(((L431/60)/60)/24)+DATE(1970,1,1)</f>
        <v>41680.25</v>
      </c>
      <c r="O431" s="14">
        <f>(((M431/60)/60)/24)+DATE(1970,1,1)</f>
        <v>41708.208333333336</v>
      </c>
      <c r="P431" t="b">
        <v>0</v>
      </c>
      <c r="Q431" t="b">
        <v>1</v>
      </c>
      <c r="R431" t="s">
        <v>122</v>
      </c>
      <c r="S431" t="str">
        <f>LEFT(R431,FIND("/",R431)-1)</f>
        <v>photography</v>
      </c>
      <c r="T431" t="str">
        <f>RIGHT(R431,LEN(R431)-FIND("/",R431))</f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>(E432/D432)*100</f>
        <v>67.740740740740748</v>
      </c>
      <c r="G432" t="s">
        <v>14</v>
      </c>
      <c r="H432">
        <v>84</v>
      </c>
      <c r="I432" s="8">
        <f>E432/H432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4">
        <f>(((L432/60)/60)/24)+DATE(1970,1,1)</f>
        <v>43737.208333333328</v>
      </c>
      <c r="O432" s="14">
        <f>(((M432/60)/60)/24)+DATE(1970,1,1)</f>
        <v>43771.208333333328</v>
      </c>
      <c r="P432" t="b">
        <v>0</v>
      </c>
      <c r="Q432" t="b">
        <v>0</v>
      </c>
      <c r="R432" t="s">
        <v>33</v>
      </c>
      <c r="S432" t="str">
        <f>LEFT(R432,FIND("/",R432)-1)</f>
        <v>theater</v>
      </c>
      <c r="T432" t="str">
        <f>RIGHT(R432,LEN(R432)-FIND("/",R432))</f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>(E433/D433)*100</f>
        <v>192.49019607843135</v>
      </c>
      <c r="G433" t="s">
        <v>20</v>
      </c>
      <c r="H433">
        <v>94</v>
      </c>
      <c r="I433" s="8">
        <f>E433/H433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4">
        <f>(((L433/60)/60)/24)+DATE(1970,1,1)</f>
        <v>43273.208333333328</v>
      </c>
      <c r="O433" s="14">
        <f>(((M433/60)/60)/24)+DATE(1970,1,1)</f>
        <v>43290.208333333328</v>
      </c>
      <c r="P433" t="b">
        <v>1</v>
      </c>
      <c r="Q433" t="b">
        <v>0</v>
      </c>
      <c r="R433" t="s">
        <v>33</v>
      </c>
      <c r="S433" t="str">
        <f>LEFT(R433,FIND("/",R433)-1)</f>
        <v>theater</v>
      </c>
      <c r="T433" t="str">
        <f>RIGHT(R433,LEN(R433)-FIND("/",R433))</f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>(E434/D434)*100</f>
        <v>82.714285714285722</v>
      </c>
      <c r="G434" t="s">
        <v>14</v>
      </c>
      <c r="H434">
        <v>91</v>
      </c>
      <c r="I434" s="8">
        <f>E434/H434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4">
        <f>(((L434/60)/60)/24)+DATE(1970,1,1)</f>
        <v>41761.208333333336</v>
      </c>
      <c r="O434" s="14">
        <f>(((M434/60)/60)/24)+DATE(1970,1,1)</f>
        <v>41781.208333333336</v>
      </c>
      <c r="P434" t="b">
        <v>0</v>
      </c>
      <c r="Q434" t="b">
        <v>0</v>
      </c>
      <c r="R434" t="s">
        <v>33</v>
      </c>
      <c r="S434" t="str">
        <f>LEFT(R434,FIND("/",R434)-1)</f>
        <v>theater</v>
      </c>
      <c r="T434" t="str">
        <f>RIGHT(R434,LEN(R434)-FIND("/",R434))</f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>(E435/D435)*100</f>
        <v>54.163920922570021</v>
      </c>
      <c r="G435" t="s">
        <v>14</v>
      </c>
      <c r="H435">
        <v>792</v>
      </c>
      <c r="I435" s="8">
        <f>E435/H435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4">
        <f>(((L435/60)/60)/24)+DATE(1970,1,1)</f>
        <v>41603.25</v>
      </c>
      <c r="O435" s="14">
        <f>(((M435/60)/60)/24)+DATE(1970,1,1)</f>
        <v>41619.25</v>
      </c>
      <c r="P435" t="b">
        <v>0</v>
      </c>
      <c r="Q435" t="b">
        <v>1</v>
      </c>
      <c r="R435" t="s">
        <v>42</v>
      </c>
      <c r="S435" t="str">
        <f>LEFT(R435,FIND("/",R435)-1)</f>
        <v>film &amp; video</v>
      </c>
      <c r="T435" t="str">
        <f>RIGHT(R435,LEN(R435)-FIND("/",R435))</f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>(E436/D436)*100</f>
        <v>16.722222222222221</v>
      </c>
      <c r="G436" t="s">
        <v>74</v>
      </c>
      <c r="H436">
        <v>10</v>
      </c>
      <c r="I436" s="8">
        <f>E436/H436</f>
        <v>90.3</v>
      </c>
      <c r="J436" t="s">
        <v>15</v>
      </c>
      <c r="K436" t="s">
        <v>16</v>
      </c>
      <c r="L436">
        <v>1480572000</v>
      </c>
      <c r="M436">
        <v>1481781600</v>
      </c>
      <c r="N436" s="14">
        <f>(((L436/60)/60)/24)+DATE(1970,1,1)</f>
        <v>42705.25</v>
      </c>
      <c r="O436" s="14">
        <f>(((M436/60)/60)/24)+DATE(1970,1,1)</f>
        <v>42719.25</v>
      </c>
      <c r="P436" t="b">
        <v>1</v>
      </c>
      <c r="Q436" t="b">
        <v>0</v>
      </c>
      <c r="R436" t="s">
        <v>33</v>
      </c>
      <c r="S436" t="str">
        <f>LEFT(R436,FIND("/",R436)-1)</f>
        <v>theater</v>
      </c>
      <c r="T436" t="str">
        <f>RIGHT(R436,LEN(R436)-FIND("/",R436))</f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>(E437/D437)*100</f>
        <v>116.87664041994749</v>
      </c>
      <c r="G437" t="s">
        <v>20</v>
      </c>
      <c r="H437">
        <v>1713</v>
      </c>
      <c r="I437" s="8">
        <f>E437/H437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4">
        <f>(((L437/60)/60)/24)+DATE(1970,1,1)</f>
        <v>41988.25</v>
      </c>
      <c r="O437" s="14">
        <f>(((M437/60)/60)/24)+DATE(1970,1,1)</f>
        <v>42000.25</v>
      </c>
      <c r="P437" t="b">
        <v>0</v>
      </c>
      <c r="Q437" t="b">
        <v>1</v>
      </c>
      <c r="R437" t="s">
        <v>33</v>
      </c>
      <c r="S437" t="str">
        <f>LEFT(R437,FIND("/",R437)-1)</f>
        <v>theater</v>
      </c>
      <c r="T437" t="str">
        <f>RIGHT(R437,LEN(R437)-FIND("/",R437))</f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>(E438/D438)*100</f>
        <v>1052.1538461538462</v>
      </c>
      <c r="G438" t="s">
        <v>20</v>
      </c>
      <c r="H438">
        <v>249</v>
      </c>
      <c r="I438" s="8">
        <f>E438/H438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4">
        <f>(((L438/60)/60)/24)+DATE(1970,1,1)</f>
        <v>43575.208333333328</v>
      </c>
      <c r="O438" s="14">
        <f>(((M438/60)/60)/24)+DATE(1970,1,1)</f>
        <v>43576.208333333328</v>
      </c>
      <c r="P438" t="b">
        <v>0</v>
      </c>
      <c r="Q438" t="b">
        <v>0</v>
      </c>
      <c r="R438" t="s">
        <v>159</v>
      </c>
      <c r="S438" t="str">
        <f>LEFT(R438,FIND("/",R438)-1)</f>
        <v>music</v>
      </c>
      <c r="T438" t="str">
        <f>RIGHT(R438,LEN(R438)-FIND("/",R438))</f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>(E439/D439)*100</f>
        <v>123.07407407407408</v>
      </c>
      <c r="G439" t="s">
        <v>20</v>
      </c>
      <c r="H439">
        <v>192</v>
      </c>
      <c r="I439" s="8">
        <f>E439/H439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4">
        <f>(((L439/60)/60)/24)+DATE(1970,1,1)</f>
        <v>42260.208333333328</v>
      </c>
      <c r="O439" s="14">
        <f>(((M439/60)/60)/24)+DATE(1970,1,1)</f>
        <v>42263.208333333328</v>
      </c>
      <c r="P439" t="b">
        <v>0</v>
      </c>
      <c r="Q439" t="b">
        <v>1</v>
      </c>
      <c r="R439" t="s">
        <v>71</v>
      </c>
      <c r="S439" t="str">
        <f>LEFT(R439,FIND("/",R439)-1)</f>
        <v>film &amp; video</v>
      </c>
      <c r="T439" t="str">
        <f>RIGHT(R439,LEN(R439)-FIND("/",R439))</f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>(E440/D440)*100</f>
        <v>178.63855421686748</v>
      </c>
      <c r="G440" t="s">
        <v>20</v>
      </c>
      <c r="H440">
        <v>247</v>
      </c>
      <c r="I440" s="8">
        <f>E440/H440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4">
        <f>(((L440/60)/60)/24)+DATE(1970,1,1)</f>
        <v>41337.25</v>
      </c>
      <c r="O440" s="14">
        <f>(((M440/60)/60)/24)+DATE(1970,1,1)</f>
        <v>41367.208333333336</v>
      </c>
      <c r="P440" t="b">
        <v>0</v>
      </c>
      <c r="Q440" t="b">
        <v>0</v>
      </c>
      <c r="R440" t="s">
        <v>33</v>
      </c>
      <c r="S440" t="str">
        <f>LEFT(R440,FIND("/",R440)-1)</f>
        <v>theater</v>
      </c>
      <c r="T440" t="str">
        <f>RIGHT(R440,LEN(R440)-FIND("/",R440))</f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>(E441/D441)*100</f>
        <v>355.28169014084506</v>
      </c>
      <c r="G441" t="s">
        <v>20</v>
      </c>
      <c r="H441">
        <v>2293</v>
      </c>
      <c r="I441" s="8">
        <f>E441/H441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4">
        <f>(((L441/60)/60)/24)+DATE(1970,1,1)</f>
        <v>42680.208333333328</v>
      </c>
      <c r="O441" s="14">
        <f>(((M441/60)/60)/24)+DATE(1970,1,1)</f>
        <v>42687.25</v>
      </c>
      <c r="P441" t="b">
        <v>0</v>
      </c>
      <c r="Q441" t="b">
        <v>0</v>
      </c>
      <c r="R441" t="s">
        <v>474</v>
      </c>
      <c r="S441" t="str">
        <f>LEFT(R441,FIND("/",R441)-1)</f>
        <v>film &amp; video</v>
      </c>
      <c r="T441" t="str">
        <f>RIGHT(R441,LEN(R441)-FIND("/",R441))</f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>(E442/D442)*100</f>
        <v>161.90634146341463</v>
      </c>
      <c r="G442" t="s">
        <v>20</v>
      </c>
      <c r="H442">
        <v>3131</v>
      </c>
      <c r="I442" s="8">
        <f>E442/H442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4">
        <f>(((L442/60)/60)/24)+DATE(1970,1,1)</f>
        <v>42916.208333333328</v>
      </c>
      <c r="O442" s="14">
        <f>(((M442/60)/60)/24)+DATE(1970,1,1)</f>
        <v>42926.208333333328</v>
      </c>
      <c r="P442" t="b">
        <v>0</v>
      </c>
      <c r="Q442" t="b">
        <v>0</v>
      </c>
      <c r="R442" t="s">
        <v>269</v>
      </c>
      <c r="S442" t="str">
        <f>LEFT(R442,FIND("/",R442)-1)</f>
        <v>film &amp; video</v>
      </c>
      <c r="T442" t="str">
        <f>RIGHT(R442,LEN(R442)-FIND("/",R442))</f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>(E443/D443)*100</f>
        <v>24.914285714285715</v>
      </c>
      <c r="G443" t="s">
        <v>14</v>
      </c>
      <c r="H443">
        <v>32</v>
      </c>
      <c r="I443" s="8">
        <f>E443/H443</f>
        <v>54.5</v>
      </c>
      <c r="J443" t="s">
        <v>21</v>
      </c>
      <c r="K443" t="s">
        <v>22</v>
      </c>
      <c r="L443">
        <v>1335416400</v>
      </c>
      <c r="M443">
        <v>1337835600</v>
      </c>
      <c r="N443" s="14">
        <f>(((L443/60)/60)/24)+DATE(1970,1,1)</f>
        <v>41025.208333333336</v>
      </c>
      <c r="O443" s="14">
        <f>(((M443/60)/60)/24)+DATE(1970,1,1)</f>
        <v>41053.208333333336</v>
      </c>
      <c r="P443" t="b">
        <v>0</v>
      </c>
      <c r="Q443" t="b">
        <v>0</v>
      </c>
      <c r="R443" t="s">
        <v>65</v>
      </c>
      <c r="S443" t="str">
        <f>LEFT(R443,FIND("/",R443)-1)</f>
        <v>technology</v>
      </c>
      <c r="T443" t="str">
        <f>RIGHT(R443,LEN(R443)-FIND("/",R443))</f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>(E444/D444)*100</f>
        <v>198.72222222222223</v>
      </c>
      <c r="G444" t="s">
        <v>20</v>
      </c>
      <c r="H444">
        <v>143</v>
      </c>
      <c r="I444" s="8">
        <f>E444/H444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4">
        <f>(((L444/60)/60)/24)+DATE(1970,1,1)</f>
        <v>42980.208333333328</v>
      </c>
      <c r="O444" s="14">
        <f>(((M444/60)/60)/24)+DATE(1970,1,1)</f>
        <v>42996.208333333328</v>
      </c>
      <c r="P444" t="b">
        <v>0</v>
      </c>
      <c r="Q444" t="b">
        <v>0</v>
      </c>
      <c r="R444" t="s">
        <v>33</v>
      </c>
      <c r="S444" t="str">
        <f>LEFT(R444,FIND("/",R444)-1)</f>
        <v>theater</v>
      </c>
      <c r="T444" t="str">
        <f>RIGHT(R444,LEN(R444)-FIND("/",R444))</f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>(E445/D445)*100</f>
        <v>34.752688172043008</v>
      </c>
      <c r="G445" t="s">
        <v>74</v>
      </c>
      <c r="H445">
        <v>90</v>
      </c>
      <c r="I445" s="8">
        <f>E445/H445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4">
        <f>(((L445/60)/60)/24)+DATE(1970,1,1)</f>
        <v>40451.208333333336</v>
      </c>
      <c r="O445" s="14">
        <f>(((M445/60)/60)/24)+DATE(1970,1,1)</f>
        <v>40470.208333333336</v>
      </c>
      <c r="P445" t="b">
        <v>0</v>
      </c>
      <c r="Q445" t="b">
        <v>0</v>
      </c>
      <c r="R445" t="s">
        <v>33</v>
      </c>
      <c r="S445" t="str">
        <f>LEFT(R445,FIND("/",R445)-1)</f>
        <v>theater</v>
      </c>
      <c r="T445" t="str">
        <f>RIGHT(R445,LEN(R445)-FIND("/",R445))</f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>(E446/D446)*100</f>
        <v>176.41935483870967</v>
      </c>
      <c r="G446" t="s">
        <v>20</v>
      </c>
      <c r="H446">
        <v>296</v>
      </c>
      <c r="I446" s="8">
        <f>E446/H446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4">
        <f>(((L446/60)/60)/24)+DATE(1970,1,1)</f>
        <v>40748.208333333336</v>
      </c>
      <c r="O446" s="14">
        <f>(((M446/60)/60)/24)+DATE(1970,1,1)</f>
        <v>40750.208333333336</v>
      </c>
      <c r="P446" t="b">
        <v>0</v>
      </c>
      <c r="Q446" t="b">
        <v>1</v>
      </c>
      <c r="R446" t="s">
        <v>60</v>
      </c>
      <c r="S446" t="str">
        <f>LEFT(R446,FIND("/",R446)-1)</f>
        <v>music</v>
      </c>
      <c r="T446" t="str">
        <f>RIGHT(R446,LEN(R446)-FIND("/",R446))</f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>(E447/D447)*100</f>
        <v>511.38095238095235</v>
      </c>
      <c r="G447" t="s">
        <v>20</v>
      </c>
      <c r="H447">
        <v>170</v>
      </c>
      <c r="I447" s="8">
        <f>E447/H447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4">
        <f>(((L447/60)/60)/24)+DATE(1970,1,1)</f>
        <v>40515.25</v>
      </c>
      <c r="O447" s="14">
        <f>(((M447/60)/60)/24)+DATE(1970,1,1)</f>
        <v>40536.25</v>
      </c>
      <c r="P447" t="b">
        <v>0</v>
      </c>
      <c r="Q447" t="b">
        <v>1</v>
      </c>
      <c r="R447" t="s">
        <v>33</v>
      </c>
      <c r="S447" t="str">
        <f>LEFT(R447,FIND("/",R447)-1)</f>
        <v>theater</v>
      </c>
      <c r="T447" t="str">
        <f>RIGHT(R447,LEN(R447)-FIND("/",R447))</f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>(E448/D448)*100</f>
        <v>82.044117647058826</v>
      </c>
      <c r="G448" t="s">
        <v>14</v>
      </c>
      <c r="H448">
        <v>186</v>
      </c>
      <c r="I448" s="8">
        <f>E448/H448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4">
        <f>(((L448/60)/60)/24)+DATE(1970,1,1)</f>
        <v>41261.25</v>
      </c>
      <c r="O448" s="14">
        <f>(((M448/60)/60)/24)+DATE(1970,1,1)</f>
        <v>41263.25</v>
      </c>
      <c r="P448" t="b">
        <v>0</v>
      </c>
      <c r="Q448" t="b">
        <v>0</v>
      </c>
      <c r="R448" t="s">
        <v>65</v>
      </c>
      <c r="S448" t="str">
        <f>LEFT(R448,FIND("/",R448)-1)</f>
        <v>technology</v>
      </c>
      <c r="T448" t="str">
        <f>RIGHT(R448,LEN(R448)-FIND("/",R448))</f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>(E449/D449)*100</f>
        <v>24.326030927835053</v>
      </c>
      <c r="G449" t="s">
        <v>74</v>
      </c>
      <c r="H449">
        <v>439</v>
      </c>
      <c r="I449" s="8">
        <f>E449/H449</f>
        <v>86</v>
      </c>
      <c r="J449" t="s">
        <v>40</v>
      </c>
      <c r="K449" t="s">
        <v>41</v>
      </c>
      <c r="L449">
        <v>1513663200</v>
      </c>
      <c r="M449">
        <v>1515045600</v>
      </c>
      <c r="N449" s="14">
        <f>(((L449/60)/60)/24)+DATE(1970,1,1)</f>
        <v>43088.25</v>
      </c>
      <c r="O449" s="14">
        <f>(((M449/60)/60)/24)+DATE(1970,1,1)</f>
        <v>43104.25</v>
      </c>
      <c r="P449" t="b">
        <v>0</v>
      </c>
      <c r="Q449" t="b">
        <v>0</v>
      </c>
      <c r="R449" t="s">
        <v>269</v>
      </c>
      <c r="S449" t="str">
        <f>LEFT(R449,FIND("/",R449)-1)</f>
        <v>film &amp; video</v>
      </c>
      <c r="T449" t="str">
        <f>RIGHT(R449,LEN(R449)-FIND("/",R449))</f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>(E450/D450)*100</f>
        <v>50.482758620689658</v>
      </c>
      <c r="G450" t="s">
        <v>14</v>
      </c>
      <c r="H450">
        <v>605</v>
      </c>
      <c r="I450" s="8">
        <f>E450/H450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4">
        <f>(((L450/60)/60)/24)+DATE(1970,1,1)</f>
        <v>41378.208333333336</v>
      </c>
      <c r="O450" s="14">
        <f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>LEFT(R450,FIND("/",R450)-1)</f>
        <v>games</v>
      </c>
      <c r="T450" t="str">
        <f>RIGHT(R450,LEN(R450)-FIND("/",R450))</f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>(E451/D451)*100</f>
        <v>967</v>
      </c>
      <c r="G451" t="s">
        <v>20</v>
      </c>
      <c r="H451">
        <v>86</v>
      </c>
      <c r="I451" s="8">
        <f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4">
        <f>(((L451/60)/60)/24)+DATE(1970,1,1)</f>
        <v>43530.25</v>
      </c>
      <c r="O451" s="14">
        <f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>LEFT(R451,FIND("/",R451)-1)</f>
        <v>games</v>
      </c>
      <c r="T451" t="str">
        <f>RIGHT(R451,LEN(R451)-FIND("/",R451))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>(E452/D452)*100</f>
        <v>4</v>
      </c>
      <c r="G452" t="s">
        <v>14</v>
      </c>
      <c r="H452">
        <v>1</v>
      </c>
      <c r="I452" s="8">
        <f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4">
        <f>(((L452/60)/60)/24)+DATE(1970,1,1)</f>
        <v>43394.208333333328</v>
      </c>
      <c r="O452" s="14">
        <f>(((M452/60)/60)/24)+DATE(1970,1,1)</f>
        <v>43417.25</v>
      </c>
      <c r="P452" t="b">
        <v>0</v>
      </c>
      <c r="Q452" t="b">
        <v>0</v>
      </c>
      <c r="R452" t="s">
        <v>71</v>
      </c>
      <c r="S452" t="str">
        <f>LEFT(R452,FIND("/",R452)-1)</f>
        <v>film &amp; video</v>
      </c>
      <c r="T452" t="str">
        <f>RIGHT(R452,LEN(R452)-FIND("/",R452))</f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>(E453/D453)*100</f>
        <v>122.84501347708894</v>
      </c>
      <c r="G453" t="s">
        <v>20</v>
      </c>
      <c r="H453">
        <v>6286</v>
      </c>
      <c r="I453" s="8">
        <f>E453/H453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4">
        <f>(((L453/60)/60)/24)+DATE(1970,1,1)</f>
        <v>42935.208333333328</v>
      </c>
      <c r="O453" s="14">
        <f>(((M453/60)/60)/24)+DATE(1970,1,1)</f>
        <v>42966.208333333328</v>
      </c>
      <c r="P453" t="b">
        <v>0</v>
      </c>
      <c r="Q453" t="b">
        <v>0</v>
      </c>
      <c r="R453" t="s">
        <v>23</v>
      </c>
      <c r="S453" t="str">
        <f>LEFT(R453,FIND("/",R453)-1)</f>
        <v>music</v>
      </c>
      <c r="T453" t="str">
        <f>RIGHT(R453,LEN(R453)-FIND("/",R453))</f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>(E454/D454)*100</f>
        <v>63.4375</v>
      </c>
      <c r="G454" t="s">
        <v>14</v>
      </c>
      <c r="H454">
        <v>31</v>
      </c>
      <c r="I454" s="8">
        <f>E454/H454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4">
        <f>(((L454/60)/60)/24)+DATE(1970,1,1)</f>
        <v>40365.208333333336</v>
      </c>
      <c r="O454" s="14">
        <f>(((M454/60)/60)/24)+DATE(1970,1,1)</f>
        <v>40366.208333333336</v>
      </c>
      <c r="P454" t="b">
        <v>0</v>
      </c>
      <c r="Q454" t="b">
        <v>0</v>
      </c>
      <c r="R454" t="s">
        <v>53</v>
      </c>
      <c r="S454" t="str">
        <f>LEFT(R454,FIND("/",R454)-1)</f>
        <v>film &amp; video</v>
      </c>
      <c r="T454" t="str">
        <f>RIGHT(R454,LEN(R454)-FIND("/",R454))</f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>(E455/D455)*100</f>
        <v>56.331688596491226</v>
      </c>
      <c r="G455" t="s">
        <v>14</v>
      </c>
      <c r="H455">
        <v>1181</v>
      </c>
      <c r="I455" s="8">
        <f>E455/H455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4">
        <f>(((L455/60)/60)/24)+DATE(1970,1,1)</f>
        <v>42705.25</v>
      </c>
      <c r="O455" s="14">
        <f>(((M455/60)/60)/24)+DATE(1970,1,1)</f>
        <v>42746.25</v>
      </c>
      <c r="P455" t="b">
        <v>0</v>
      </c>
      <c r="Q455" t="b">
        <v>0</v>
      </c>
      <c r="R455" t="s">
        <v>474</v>
      </c>
      <c r="S455" t="str">
        <f>LEFT(R455,FIND("/",R455)-1)</f>
        <v>film &amp; video</v>
      </c>
      <c r="T455" t="str">
        <f>RIGHT(R455,LEN(R455)-FIND("/",R455))</f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>(E456/D456)*100</f>
        <v>44.074999999999996</v>
      </c>
      <c r="G456" t="s">
        <v>14</v>
      </c>
      <c r="H456">
        <v>39</v>
      </c>
      <c r="I456" s="8">
        <f>E456/H456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4">
        <f>(((L456/60)/60)/24)+DATE(1970,1,1)</f>
        <v>41568.208333333336</v>
      </c>
      <c r="O456" s="14">
        <f>(((M456/60)/60)/24)+DATE(1970,1,1)</f>
        <v>41604.25</v>
      </c>
      <c r="P456" t="b">
        <v>0</v>
      </c>
      <c r="Q456" t="b">
        <v>1</v>
      </c>
      <c r="R456" t="s">
        <v>53</v>
      </c>
      <c r="S456" t="str">
        <f>LEFT(R456,FIND("/",R456)-1)</f>
        <v>film &amp; video</v>
      </c>
      <c r="T456" t="str">
        <f>RIGHT(R456,LEN(R456)-FIND("/",R456))</f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>(E457/D457)*100</f>
        <v>118.37253218884121</v>
      </c>
      <c r="G457" t="s">
        <v>20</v>
      </c>
      <c r="H457">
        <v>3727</v>
      </c>
      <c r="I457" s="8">
        <f>E457/H457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4">
        <f>(((L457/60)/60)/24)+DATE(1970,1,1)</f>
        <v>40809.208333333336</v>
      </c>
      <c r="O457" s="14">
        <f>(((M457/60)/60)/24)+DATE(1970,1,1)</f>
        <v>40832.208333333336</v>
      </c>
      <c r="P457" t="b">
        <v>0</v>
      </c>
      <c r="Q457" t="b">
        <v>0</v>
      </c>
      <c r="R457" t="s">
        <v>33</v>
      </c>
      <c r="S457" t="str">
        <f>LEFT(R457,FIND("/",R457)-1)</f>
        <v>theater</v>
      </c>
      <c r="T457" t="str">
        <f>RIGHT(R457,LEN(R457)-FIND("/",R457))</f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>(E458/D458)*100</f>
        <v>104.1243169398907</v>
      </c>
      <c r="G458" t="s">
        <v>20</v>
      </c>
      <c r="H458">
        <v>1605</v>
      </c>
      <c r="I458" s="8">
        <f>E458/H458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4">
        <f>(((L458/60)/60)/24)+DATE(1970,1,1)</f>
        <v>43141.25</v>
      </c>
      <c r="O458" s="14">
        <f>(((M458/60)/60)/24)+DATE(1970,1,1)</f>
        <v>43141.25</v>
      </c>
      <c r="P458" t="b">
        <v>0</v>
      </c>
      <c r="Q458" t="b">
        <v>1</v>
      </c>
      <c r="R458" t="s">
        <v>60</v>
      </c>
      <c r="S458" t="str">
        <f>LEFT(R458,FIND("/",R458)-1)</f>
        <v>music</v>
      </c>
      <c r="T458" t="str">
        <f>RIGHT(R458,LEN(R458)-FIND("/",R458))</f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>(E459/D459)*100</f>
        <v>26.640000000000004</v>
      </c>
      <c r="G459" t="s">
        <v>14</v>
      </c>
      <c r="H459">
        <v>46</v>
      </c>
      <c r="I459" s="8">
        <f>E459/H459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4">
        <f>(((L459/60)/60)/24)+DATE(1970,1,1)</f>
        <v>42657.208333333328</v>
      </c>
      <c r="O459" s="14">
        <f>(((M459/60)/60)/24)+DATE(1970,1,1)</f>
        <v>42659.208333333328</v>
      </c>
      <c r="P459" t="b">
        <v>0</v>
      </c>
      <c r="Q459" t="b">
        <v>0</v>
      </c>
      <c r="R459" t="s">
        <v>33</v>
      </c>
      <c r="S459" t="str">
        <f>LEFT(R459,FIND("/",R459)-1)</f>
        <v>theater</v>
      </c>
      <c r="T459" t="str">
        <f>RIGHT(R459,LEN(R459)-FIND("/",R459))</f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>(E460/D460)*100</f>
        <v>351.20118343195264</v>
      </c>
      <c r="G460" t="s">
        <v>20</v>
      </c>
      <c r="H460">
        <v>2120</v>
      </c>
      <c r="I460" s="8">
        <f>E460/H460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4">
        <f>(((L460/60)/60)/24)+DATE(1970,1,1)</f>
        <v>40265.208333333336</v>
      </c>
      <c r="O460" s="14">
        <f>(((M460/60)/60)/24)+DATE(1970,1,1)</f>
        <v>40309.208333333336</v>
      </c>
      <c r="P460" t="b">
        <v>0</v>
      </c>
      <c r="Q460" t="b">
        <v>0</v>
      </c>
      <c r="R460" t="s">
        <v>33</v>
      </c>
      <c r="S460" t="str">
        <f>LEFT(R460,FIND("/",R460)-1)</f>
        <v>theater</v>
      </c>
      <c r="T460" t="str">
        <f>RIGHT(R460,LEN(R460)-FIND("/",R460))</f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>(E461/D461)*100</f>
        <v>90.063492063492063</v>
      </c>
      <c r="G461" t="s">
        <v>14</v>
      </c>
      <c r="H461">
        <v>105</v>
      </c>
      <c r="I461" s="8">
        <f>E461/H461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4">
        <f>(((L461/60)/60)/24)+DATE(1970,1,1)</f>
        <v>42001.25</v>
      </c>
      <c r="O461" s="14">
        <f>(((M461/60)/60)/24)+DATE(1970,1,1)</f>
        <v>42026.25</v>
      </c>
      <c r="P461" t="b">
        <v>0</v>
      </c>
      <c r="Q461" t="b">
        <v>0</v>
      </c>
      <c r="R461" t="s">
        <v>42</v>
      </c>
      <c r="S461" t="str">
        <f>LEFT(R461,FIND("/",R461)-1)</f>
        <v>film &amp; video</v>
      </c>
      <c r="T461" t="str">
        <f>RIGHT(R461,LEN(R461)-FIND("/",R461))</f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>(E462/D462)*100</f>
        <v>171.625</v>
      </c>
      <c r="G462" t="s">
        <v>20</v>
      </c>
      <c r="H462">
        <v>50</v>
      </c>
      <c r="I462" s="8">
        <f>E462/H462</f>
        <v>82.38</v>
      </c>
      <c r="J462" t="s">
        <v>21</v>
      </c>
      <c r="K462" t="s">
        <v>22</v>
      </c>
      <c r="L462">
        <v>1281330000</v>
      </c>
      <c r="M462">
        <v>1281589200</v>
      </c>
      <c r="N462" s="14">
        <f>(((L462/60)/60)/24)+DATE(1970,1,1)</f>
        <v>40399.208333333336</v>
      </c>
      <c r="O462" s="14">
        <f>(((M462/60)/60)/24)+DATE(1970,1,1)</f>
        <v>40402.208333333336</v>
      </c>
      <c r="P462" t="b">
        <v>0</v>
      </c>
      <c r="Q462" t="b">
        <v>0</v>
      </c>
      <c r="R462" t="s">
        <v>33</v>
      </c>
      <c r="S462" t="str">
        <f>LEFT(R462,FIND("/",R462)-1)</f>
        <v>theater</v>
      </c>
      <c r="T462" t="str">
        <f>RIGHT(R462,LEN(R462)-FIND("/",R462))</f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>(E463/D463)*100</f>
        <v>141.04655870445345</v>
      </c>
      <c r="G463" t="s">
        <v>20</v>
      </c>
      <c r="H463">
        <v>2080</v>
      </c>
      <c r="I463" s="8">
        <f>E463/H463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4">
        <f>(((L463/60)/60)/24)+DATE(1970,1,1)</f>
        <v>41757.208333333336</v>
      </c>
      <c r="O463" s="14">
        <f>(((M463/60)/60)/24)+DATE(1970,1,1)</f>
        <v>41777.208333333336</v>
      </c>
      <c r="P463" t="b">
        <v>0</v>
      </c>
      <c r="Q463" t="b">
        <v>0</v>
      </c>
      <c r="R463" t="s">
        <v>53</v>
      </c>
      <c r="S463" t="str">
        <f>LEFT(R463,FIND("/",R463)-1)</f>
        <v>film &amp; video</v>
      </c>
      <c r="T463" t="str">
        <f>RIGHT(R463,LEN(R463)-FIND("/",R463))</f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>(E464/D464)*100</f>
        <v>30.57944915254237</v>
      </c>
      <c r="G464" t="s">
        <v>14</v>
      </c>
      <c r="H464">
        <v>535</v>
      </c>
      <c r="I464" s="8">
        <f>E464/H464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4">
        <f>(((L464/60)/60)/24)+DATE(1970,1,1)</f>
        <v>41304.25</v>
      </c>
      <c r="O464" s="14">
        <f>(((M464/60)/60)/24)+DATE(1970,1,1)</f>
        <v>41342.25</v>
      </c>
      <c r="P464" t="b">
        <v>0</v>
      </c>
      <c r="Q464" t="b">
        <v>0</v>
      </c>
      <c r="R464" t="s">
        <v>292</v>
      </c>
      <c r="S464" t="str">
        <f>LEFT(R464,FIND("/",R464)-1)</f>
        <v>games</v>
      </c>
      <c r="T464" t="str">
        <f>RIGHT(R464,LEN(R464)-FIND("/",R464))</f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>(E465/D465)*100</f>
        <v>108.16455696202532</v>
      </c>
      <c r="G465" t="s">
        <v>20</v>
      </c>
      <c r="H465">
        <v>2105</v>
      </c>
      <c r="I465" s="8">
        <f>E465/H465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4">
        <f>(((L465/60)/60)/24)+DATE(1970,1,1)</f>
        <v>41639.25</v>
      </c>
      <c r="O465" s="14">
        <f>(((M465/60)/60)/24)+DATE(1970,1,1)</f>
        <v>41643.25</v>
      </c>
      <c r="P465" t="b">
        <v>0</v>
      </c>
      <c r="Q465" t="b">
        <v>0</v>
      </c>
      <c r="R465" t="s">
        <v>71</v>
      </c>
      <c r="S465" t="str">
        <f>LEFT(R465,FIND("/",R465)-1)</f>
        <v>film &amp; video</v>
      </c>
      <c r="T465" t="str">
        <f>RIGHT(R465,LEN(R465)-FIND("/",R465))</f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>(E466/D466)*100</f>
        <v>133.45505617977528</v>
      </c>
      <c r="G466" t="s">
        <v>20</v>
      </c>
      <c r="H466">
        <v>2436</v>
      </c>
      <c r="I466" s="8">
        <f>E466/H466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4">
        <f>(((L466/60)/60)/24)+DATE(1970,1,1)</f>
        <v>43142.25</v>
      </c>
      <c r="O466" s="14">
        <f>(((M466/60)/60)/24)+DATE(1970,1,1)</f>
        <v>43156.25</v>
      </c>
      <c r="P466" t="b">
        <v>0</v>
      </c>
      <c r="Q466" t="b">
        <v>0</v>
      </c>
      <c r="R466" t="s">
        <v>33</v>
      </c>
      <c r="S466" t="str">
        <f>LEFT(R466,FIND("/",R466)-1)</f>
        <v>theater</v>
      </c>
      <c r="T466" t="str">
        <f>RIGHT(R466,LEN(R466)-FIND("/",R466))</f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>(E467/D467)*100</f>
        <v>187.85106382978722</v>
      </c>
      <c r="G467" t="s">
        <v>20</v>
      </c>
      <c r="H467">
        <v>80</v>
      </c>
      <c r="I467" s="8">
        <f>E467/H467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4">
        <f>(((L467/60)/60)/24)+DATE(1970,1,1)</f>
        <v>43127.25</v>
      </c>
      <c r="O467" s="14">
        <f>(((M467/60)/60)/24)+DATE(1970,1,1)</f>
        <v>43136.25</v>
      </c>
      <c r="P467" t="b">
        <v>0</v>
      </c>
      <c r="Q467" t="b">
        <v>0</v>
      </c>
      <c r="R467" t="s">
        <v>206</v>
      </c>
      <c r="S467" t="str">
        <f>LEFT(R467,FIND("/",R467)-1)</f>
        <v>publishing</v>
      </c>
      <c r="T467" t="str">
        <f>RIGHT(R467,LEN(R467)-FIND("/",R467))</f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>(E468/D468)*100</f>
        <v>332</v>
      </c>
      <c r="G468" t="s">
        <v>20</v>
      </c>
      <c r="H468">
        <v>42</v>
      </c>
      <c r="I468" s="8">
        <f>E468/H468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4">
        <f>(((L468/60)/60)/24)+DATE(1970,1,1)</f>
        <v>41409.208333333336</v>
      </c>
      <c r="O468" s="14">
        <f>(((M468/60)/60)/24)+DATE(1970,1,1)</f>
        <v>41432.208333333336</v>
      </c>
      <c r="P468" t="b">
        <v>0</v>
      </c>
      <c r="Q468" t="b">
        <v>1</v>
      </c>
      <c r="R468" t="s">
        <v>65</v>
      </c>
      <c r="S468" t="str">
        <f>LEFT(R468,FIND("/",R468)-1)</f>
        <v>technology</v>
      </c>
      <c r="T468" t="str">
        <f>RIGHT(R468,LEN(R468)-FIND("/",R468))</f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>(E469/D469)*100</f>
        <v>575.21428571428578</v>
      </c>
      <c r="G469" t="s">
        <v>20</v>
      </c>
      <c r="H469">
        <v>139</v>
      </c>
      <c r="I469" s="8">
        <f>E469/H469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4">
        <f>(((L469/60)/60)/24)+DATE(1970,1,1)</f>
        <v>42331.25</v>
      </c>
      <c r="O469" s="14">
        <f>(((M469/60)/60)/24)+DATE(1970,1,1)</f>
        <v>42338.25</v>
      </c>
      <c r="P469" t="b">
        <v>0</v>
      </c>
      <c r="Q469" t="b">
        <v>1</v>
      </c>
      <c r="R469" t="s">
        <v>28</v>
      </c>
      <c r="S469" t="str">
        <f>LEFT(R469,FIND("/",R469)-1)</f>
        <v>technology</v>
      </c>
      <c r="T469" t="str">
        <f>RIGHT(R469,LEN(R469)-FIND("/",R469))</f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>(E470/D470)*100</f>
        <v>40.5</v>
      </c>
      <c r="G470" t="s">
        <v>14</v>
      </c>
      <c r="H470">
        <v>16</v>
      </c>
      <c r="I470" s="8">
        <f>E470/H470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4">
        <f>(((L470/60)/60)/24)+DATE(1970,1,1)</f>
        <v>43569.208333333328</v>
      </c>
      <c r="O470" s="14">
        <f>(((M470/60)/60)/24)+DATE(1970,1,1)</f>
        <v>43585.208333333328</v>
      </c>
      <c r="P470" t="b">
        <v>0</v>
      </c>
      <c r="Q470" t="b">
        <v>0</v>
      </c>
      <c r="R470" t="s">
        <v>33</v>
      </c>
      <c r="S470" t="str">
        <f>LEFT(R470,FIND("/",R470)-1)</f>
        <v>theater</v>
      </c>
      <c r="T470" t="str">
        <f>RIGHT(R470,LEN(R470)-FIND("/",R470))</f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>(E471/D471)*100</f>
        <v>184.42857142857144</v>
      </c>
      <c r="G471" t="s">
        <v>20</v>
      </c>
      <c r="H471">
        <v>159</v>
      </c>
      <c r="I471" s="8">
        <f>E471/H471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4">
        <f>(((L471/60)/60)/24)+DATE(1970,1,1)</f>
        <v>42142.208333333328</v>
      </c>
      <c r="O471" s="14">
        <f>(((M471/60)/60)/24)+DATE(1970,1,1)</f>
        <v>42144.208333333328</v>
      </c>
      <c r="P471" t="b">
        <v>0</v>
      </c>
      <c r="Q471" t="b">
        <v>0</v>
      </c>
      <c r="R471" t="s">
        <v>53</v>
      </c>
      <c r="S471" t="str">
        <f>LEFT(R471,FIND("/",R471)-1)</f>
        <v>film &amp; video</v>
      </c>
      <c r="T471" t="str">
        <f>RIGHT(R471,LEN(R471)-FIND("/",R471))</f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>(E472/D472)*100</f>
        <v>285.80555555555554</v>
      </c>
      <c r="G472" t="s">
        <v>20</v>
      </c>
      <c r="H472">
        <v>381</v>
      </c>
      <c r="I472" s="8">
        <f>E472/H472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4">
        <f>(((L472/60)/60)/24)+DATE(1970,1,1)</f>
        <v>42716.25</v>
      </c>
      <c r="O472" s="14">
        <f>(((M472/60)/60)/24)+DATE(1970,1,1)</f>
        <v>42723.25</v>
      </c>
      <c r="P472" t="b">
        <v>0</v>
      </c>
      <c r="Q472" t="b">
        <v>0</v>
      </c>
      <c r="R472" t="s">
        <v>65</v>
      </c>
      <c r="S472" t="str">
        <f>LEFT(R472,FIND("/",R472)-1)</f>
        <v>technology</v>
      </c>
      <c r="T472" t="str">
        <f>RIGHT(R472,LEN(R472)-FIND("/",R472))</f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>(E473/D473)*100</f>
        <v>319</v>
      </c>
      <c r="G473" t="s">
        <v>20</v>
      </c>
      <c r="H473">
        <v>194</v>
      </c>
      <c r="I473" s="8">
        <f>E473/H473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4">
        <f>(((L473/60)/60)/24)+DATE(1970,1,1)</f>
        <v>41031.208333333336</v>
      </c>
      <c r="O473" s="14">
        <f>(((M473/60)/60)/24)+DATE(1970,1,1)</f>
        <v>41031.208333333336</v>
      </c>
      <c r="P473" t="b">
        <v>0</v>
      </c>
      <c r="Q473" t="b">
        <v>1</v>
      </c>
      <c r="R473" t="s">
        <v>17</v>
      </c>
      <c r="S473" t="str">
        <f>LEFT(R473,FIND("/",R473)-1)</f>
        <v>food</v>
      </c>
      <c r="T473" t="str">
        <f>RIGHT(R473,LEN(R473)-FIND("/",R473))</f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>(E474/D474)*100</f>
        <v>39.234070221066318</v>
      </c>
      <c r="G474" t="s">
        <v>14</v>
      </c>
      <c r="H474">
        <v>575</v>
      </c>
      <c r="I474" s="8">
        <f>E474/H474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4">
        <f>(((L474/60)/60)/24)+DATE(1970,1,1)</f>
        <v>43535.208333333328</v>
      </c>
      <c r="O474" s="14">
        <f>(((M474/60)/60)/24)+DATE(1970,1,1)</f>
        <v>43589.208333333328</v>
      </c>
      <c r="P474" t="b">
        <v>0</v>
      </c>
      <c r="Q474" t="b">
        <v>0</v>
      </c>
      <c r="R474" t="s">
        <v>23</v>
      </c>
      <c r="S474" t="str">
        <f>LEFT(R474,FIND("/",R474)-1)</f>
        <v>music</v>
      </c>
      <c r="T474" t="str">
        <f>RIGHT(R474,LEN(R474)-FIND("/",R474))</f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>(E475/D475)*100</f>
        <v>178.14000000000001</v>
      </c>
      <c r="G475" t="s">
        <v>20</v>
      </c>
      <c r="H475">
        <v>106</v>
      </c>
      <c r="I475" s="8">
        <f>E475/H475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4">
        <f>(((L475/60)/60)/24)+DATE(1970,1,1)</f>
        <v>43277.208333333328</v>
      </c>
      <c r="O475" s="14">
        <f>(((M475/60)/60)/24)+DATE(1970,1,1)</f>
        <v>43278.208333333328</v>
      </c>
      <c r="P475" t="b">
        <v>0</v>
      </c>
      <c r="Q475" t="b">
        <v>0</v>
      </c>
      <c r="R475" t="s">
        <v>50</v>
      </c>
      <c r="S475" t="str">
        <f>LEFT(R475,FIND("/",R475)-1)</f>
        <v>music</v>
      </c>
      <c r="T475" t="str">
        <f>RIGHT(R475,LEN(R475)-FIND("/",R475))</f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>(E476/D476)*100</f>
        <v>365.15</v>
      </c>
      <c r="G476" t="s">
        <v>20</v>
      </c>
      <c r="H476">
        <v>142</v>
      </c>
      <c r="I476" s="8">
        <f>E476/H476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4">
        <f>(((L476/60)/60)/24)+DATE(1970,1,1)</f>
        <v>41989.25</v>
      </c>
      <c r="O476" s="14">
        <f>(((M476/60)/60)/24)+DATE(1970,1,1)</f>
        <v>41990.25</v>
      </c>
      <c r="P476" t="b">
        <v>0</v>
      </c>
      <c r="Q476" t="b">
        <v>0</v>
      </c>
      <c r="R476" t="s">
        <v>269</v>
      </c>
      <c r="S476" t="str">
        <f>LEFT(R476,FIND("/",R476)-1)</f>
        <v>film &amp; video</v>
      </c>
      <c r="T476" t="str">
        <f>RIGHT(R476,LEN(R476)-FIND("/",R476))</f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>(E477/D477)*100</f>
        <v>113.94594594594594</v>
      </c>
      <c r="G477" t="s">
        <v>20</v>
      </c>
      <c r="H477">
        <v>211</v>
      </c>
      <c r="I477" s="8">
        <f>E477/H477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4">
        <f>(((L477/60)/60)/24)+DATE(1970,1,1)</f>
        <v>41450.208333333336</v>
      </c>
      <c r="O477" s="14">
        <f>(((M477/60)/60)/24)+DATE(1970,1,1)</f>
        <v>41454.208333333336</v>
      </c>
      <c r="P477" t="b">
        <v>0</v>
      </c>
      <c r="Q477" t="b">
        <v>1</v>
      </c>
      <c r="R477" t="s">
        <v>206</v>
      </c>
      <c r="S477" t="str">
        <f>LEFT(R477,FIND("/",R477)-1)</f>
        <v>publishing</v>
      </c>
      <c r="T477" t="str">
        <f>RIGHT(R477,LEN(R477)-FIND("/",R477))</f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>(E478/D478)*100</f>
        <v>29.828720626631856</v>
      </c>
      <c r="G478" t="s">
        <v>14</v>
      </c>
      <c r="H478">
        <v>1120</v>
      </c>
      <c r="I478" s="8">
        <f>E478/H478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4">
        <f>(((L478/60)/60)/24)+DATE(1970,1,1)</f>
        <v>43322.208333333328</v>
      </c>
      <c r="O478" s="14">
        <f>(((M478/60)/60)/24)+DATE(1970,1,1)</f>
        <v>43328.208333333328</v>
      </c>
      <c r="P478" t="b">
        <v>0</v>
      </c>
      <c r="Q478" t="b">
        <v>0</v>
      </c>
      <c r="R478" t="s">
        <v>119</v>
      </c>
      <c r="S478" t="str">
        <f>LEFT(R478,FIND("/",R478)-1)</f>
        <v>publishing</v>
      </c>
      <c r="T478" t="str">
        <f>RIGHT(R478,LEN(R478)-FIND("/",R478))</f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>(E479/D479)*100</f>
        <v>54.270588235294113</v>
      </c>
      <c r="G479" t="s">
        <v>14</v>
      </c>
      <c r="H479">
        <v>113</v>
      </c>
      <c r="I479" s="8">
        <f>E479/H479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4">
        <f>(((L479/60)/60)/24)+DATE(1970,1,1)</f>
        <v>40720.208333333336</v>
      </c>
      <c r="O479" s="14">
        <f>(((M479/60)/60)/24)+DATE(1970,1,1)</f>
        <v>40747.208333333336</v>
      </c>
      <c r="P479" t="b">
        <v>0</v>
      </c>
      <c r="Q479" t="b">
        <v>0</v>
      </c>
      <c r="R479" t="s">
        <v>474</v>
      </c>
      <c r="S479" t="str">
        <f>LEFT(R479,FIND("/",R479)-1)</f>
        <v>film &amp; video</v>
      </c>
      <c r="T479" t="str">
        <f>RIGHT(R479,LEN(R479)-FIND("/",R479))</f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>(E480/D480)*100</f>
        <v>236.34156976744185</v>
      </c>
      <c r="G480" t="s">
        <v>20</v>
      </c>
      <c r="H480">
        <v>2756</v>
      </c>
      <c r="I480" s="8">
        <f>E480/H480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4">
        <f>(((L480/60)/60)/24)+DATE(1970,1,1)</f>
        <v>42072.208333333328</v>
      </c>
      <c r="O480" s="14">
        <f>(((M480/60)/60)/24)+DATE(1970,1,1)</f>
        <v>42084.208333333328</v>
      </c>
      <c r="P480" t="b">
        <v>0</v>
      </c>
      <c r="Q480" t="b">
        <v>0</v>
      </c>
      <c r="R480" t="s">
        <v>65</v>
      </c>
      <c r="S480" t="str">
        <f>LEFT(R480,FIND("/",R480)-1)</f>
        <v>technology</v>
      </c>
      <c r="T480" t="str">
        <f>RIGHT(R480,LEN(R480)-FIND("/",R480))</f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>(E481/D481)*100</f>
        <v>512.91666666666663</v>
      </c>
      <c r="G481" t="s">
        <v>20</v>
      </c>
      <c r="H481">
        <v>173</v>
      </c>
      <c r="I481" s="8">
        <f>E481/H481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4">
        <f>(((L481/60)/60)/24)+DATE(1970,1,1)</f>
        <v>42945.208333333328</v>
      </c>
      <c r="O481" s="14">
        <f>(((M481/60)/60)/24)+DATE(1970,1,1)</f>
        <v>42947.208333333328</v>
      </c>
      <c r="P481" t="b">
        <v>0</v>
      </c>
      <c r="Q481" t="b">
        <v>0</v>
      </c>
      <c r="R481" t="s">
        <v>17</v>
      </c>
      <c r="S481" t="str">
        <f>LEFT(R481,FIND("/",R481)-1)</f>
        <v>food</v>
      </c>
      <c r="T481" t="str">
        <f>RIGHT(R481,LEN(R481)-FIND("/",R481))</f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>(E482/D482)*100</f>
        <v>100.65116279069768</v>
      </c>
      <c r="G482" t="s">
        <v>20</v>
      </c>
      <c r="H482">
        <v>87</v>
      </c>
      <c r="I482" s="8">
        <f>E482/H482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4">
        <f>(((L482/60)/60)/24)+DATE(1970,1,1)</f>
        <v>40248.25</v>
      </c>
      <c r="O482" s="14">
        <f>(((M482/60)/60)/24)+DATE(1970,1,1)</f>
        <v>40257.208333333336</v>
      </c>
      <c r="P482" t="b">
        <v>0</v>
      </c>
      <c r="Q482" t="b">
        <v>1</v>
      </c>
      <c r="R482" t="s">
        <v>122</v>
      </c>
      <c r="S482" t="str">
        <f>LEFT(R482,FIND("/",R482)-1)</f>
        <v>photography</v>
      </c>
      <c r="T482" t="str">
        <f>RIGHT(R482,LEN(R482)-FIND("/",R482))</f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>(E483/D483)*100</f>
        <v>81.348423194303152</v>
      </c>
      <c r="G483" t="s">
        <v>14</v>
      </c>
      <c r="H483">
        <v>1538</v>
      </c>
      <c r="I483" s="8">
        <f>E483/H483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4">
        <f>(((L483/60)/60)/24)+DATE(1970,1,1)</f>
        <v>41913.208333333336</v>
      </c>
      <c r="O483" s="14">
        <f>(((M483/60)/60)/24)+DATE(1970,1,1)</f>
        <v>41955.25</v>
      </c>
      <c r="P483" t="b">
        <v>0</v>
      </c>
      <c r="Q483" t="b">
        <v>1</v>
      </c>
      <c r="R483" t="s">
        <v>33</v>
      </c>
      <c r="S483" t="str">
        <f>LEFT(R483,FIND("/",R483)-1)</f>
        <v>theater</v>
      </c>
      <c r="T483" t="str">
        <f>RIGHT(R483,LEN(R483)-FIND("/",R483))</f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>(E484/D484)*100</f>
        <v>16.404761904761905</v>
      </c>
      <c r="G484" t="s">
        <v>14</v>
      </c>
      <c r="H484">
        <v>9</v>
      </c>
      <c r="I484" s="8">
        <f>E484/H484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4">
        <f>(((L484/60)/60)/24)+DATE(1970,1,1)</f>
        <v>40963.25</v>
      </c>
      <c r="O484" s="14">
        <f>(((M484/60)/60)/24)+DATE(1970,1,1)</f>
        <v>40974.25</v>
      </c>
      <c r="P484" t="b">
        <v>0</v>
      </c>
      <c r="Q484" t="b">
        <v>1</v>
      </c>
      <c r="R484" t="s">
        <v>119</v>
      </c>
      <c r="S484" t="str">
        <f>LEFT(R484,FIND("/",R484)-1)</f>
        <v>publishing</v>
      </c>
      <c r="T484" t="str">
        <f>RIGHT(R484,LEN(R484)-FIND("/",R484))</f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>(E485/D485)*100</f>
        <v>52.774617067833695</v>
      </c>
      <c r="G485" t="s">
        <v>14</v>
      </c>
      <c r="H485">
        <v>554</v>
      </c>
      <c r="I485" s="8">
        <f>E485/H485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4">
        <f>(((L485/60)/60)/24)+DATE(1970,1,1)</f>
        <v>43811.25</v>
      </c>
      <c r="O485" s="14">
        <f>(((M485/60)/60)/24)+DATE(1970,1,1)</f>
        <v>43818.25</v>
      </c>
      <c r="P485" t="b">
        <v>0</v>
      </c>
      <c r="Q485" t="b">
        <v>0</v>
      </c>
      <c r="R485" t="s">
        <v>33</v>
      </c>
      <c r="S485" t="str">
        <f>LEFT(R485,FIND("/",R485)-1)</f>
        <v>theater</v>
      </c>
      <c r="T485" t="str">
        <f>RIGHT(R485,LEN(R485)-FIND("/",R485))</f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>(E486/D486)*100</f>
        <v>260.20608108108109</v>
      </c>
      <c r="G486" t="s">
        <v>20</v>
      </c>
      <c r="H486">
        <v>1572</v>
      </c>
      <c r="I486" s="8">
        <f>E486/H486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4">
        <f>(((L486/60)/60)/24)+DATE(1970,1,1)</f>
        <v>41855.208333333336</v>
      </c>
      <c r="O486" s="14">
        <f>(((M486/60)/60)/24)+DATE(1970,1,1)</f>
        <v>41904.208333333336</v>
      </c>
      <c r="P486" t="b">
        <v>0</v>
      </c>
      <c r="Q486" t="b">
        <v>1</v>
      </c>
      <c r="R486" t="s">
        <v>17</v>
      </c>
      <c r="S486" t="str">
        <f>LEFT(R486,FIND("/",R486)-1)</f>
        <v>food</v>
      </c>
      <c r="T486" t="str">
        <f>RIGHT(R486,LEN(R486)-FIND("/",R486))</f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>(E487/D487)*100</f>
        <v>30.73289183222958</v>
      </c>
      <c r="G487" t="s">
        <v>14</v>
      </c>
      <c r="H487">
        <v>648</v>
      </c>
      <c r="I487" s="8">
        <f>E487/H487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4">
        <f>(((L487/60)/60)/24)+DATE(1970,1,1)</f>
        <v>43626.208333333328</v>
      </c>
      <c r="O487" s="14">
        <f>(((M487/60)/60)/24)+DATE(1970,1,1)</f>
        <v>43667.208333333328</v>
      </c>
      <c r="P487" t="b">
        <v>0</v>
      </c>
      <c r="Q487" t="b">
        <v>0</v>
      </c>
      <c r="R487" t="s">
        <v>33</v>
      </c>
      <c r="S487" t="str">
        <f>LEFT(R487,FIND("/",R487)-1)</f>
        <v>theater</v>
      </c>
      <c r="T487" t="str">
        <f>RIGHT(R487,LEN(R487)-FIND("/",R487))</f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>(E488/D488)*100</f>
        <v>13.5</v>
      </c>
      <c r="G488" t="s">
        <v>14</v>
      </c>
      <c r="H488">
        <v>21</v>
      </c>
      <c r="I488" s="8">
        <f>E488/H488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4">
        <f>(((L488/60)/60)/24)+DATE(1970,1,1)</f>
        <v>43168.25</v>
      </c>
      <c r="O488" s="14">
        <f>(((M488/60)/60)/24)+DATE(1970,1,1)</f>
        <v>43183.208333333328</v>
      </c>
      <c r="P488" t="b">
        <v>0</v>
      </c>
      <c r="Q488" t="b">
        <v>1</v>
      </c>
      <c r="R488" t="s">
        <v>206</v>
      </c>
      <c r="S488" t="str">
        <f>LEFT(R488,FIND("/",R488)-1)</f>
        <v>publishing</v>
      </c>
      <c r="T488" t="str">
        <f>RIGHT(R488,LEN(R488)-FIND("/",R488))</f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>(E489/D489)*100</f>
        <v>178.62556663644605</v>
      </c>
      <c r="G489" t="s">
        <v>20</v>
      </c>
      <c r="H489">
        <v>2346</v>
      </c>
      <c r="I489" s="8">
        <f>E489/H489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4">
        <f>(((L489/60)/60)/24)+DATE(1970,1,1)</f>
        <v>42845.208333333328</v>
      </c>
      <c r="O489" s="14">
        <f>(((M489/60)/60)/24)+DATE(1970,1,1)</f>
        <v>42878.208333333328</v>
      </c>
      <c r="P489" t="b">
        <v>0</v>
      </c>
      <c r="Q489" t="b">
        <v>0</v>
      </c>
      <c r="R489" t="s">
        <v>33</v>
      </c>
      <c r="S489" t="str">
        <f>LEFT(R489,FIND("/",R489)-1)</f>
        <v>theater</v>
      </c>
      <c r="T489" t="str">
        <f>RIGHT(R489,LEN(R489)-FIND("/",R489))</f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>(E490/D490)*100</f>
        <v>220.0566037735849</v>
      </c>
      <c r="G490" t="s">
        <v>20</v>
      </c>
      <c r="H490">
        <v>115</v>
      </c>
      <c r="I490" s="8">
        <f>E490/H490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4">
        <f>(((L490/60)/60)/24)+DATE(1970,1,1)</f>
        <v>42403.25</v>
      </c>
      <c r="O490" s="14">
        <f>(((M490/60)/60)/24)+DATE(1970,1,1)</f>
        <v>42420.25</v>
      </c>
      <c r="P490" t="b">
        <v>0</v>
      </c>
      <c r="Q490" t="b">
        <v>0</v>
      </c>
      <c r="R490" t="s">
        <v>33</v>
      </c>
      <c r="S490" t="str">
        <f>LEFT(R490,FIND("/",R490)-1)</f>
        <v>theater</v>
      </c>
      <c r="T490" t="str">
        <f>RIGHT(R490,LEN(R490)-FIND("/",R490))</f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>(E491/D491)*100</f>
        <v>101.5108695652174</v>
      </c>
      <c r="G491" t="s">
        <v>20</v>
      </c>
      <c r="H491">
        <v>85</v>
      </c>
      <c r="I491" s="8">
        <f>E491/H491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4">
        <f>(((L491/60)/60)/24)+DATE(1970,1,1)</f>
        <v>40406.208333333336</v>
      </c>
      <c r="O491" s="14">
        <f>(((M491/60)/60)/24)+DATE(1970,1,1)</f>
        <v>40411.208333333336</v>
      </c>
      <c r="P491" t="b">
        <v>0</v>
      </c>
      <c r="Q491" t="b">
        <v>0</v>
      </c>
      <c r="R491" t="s">
        <v>65</v>
      </c>
      <c r="S491" t="str">
        <f>LEFT(R491,FIND("/",R491)-1)</f>
        <v>technology</v>
      </c>
      <c r="T491" t="str">
        <f>RIGHT(R491,LEN(R491)-FIND("/",R491))</f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>(E492/D492)*100</f>
        <v>191.5</v>
      </c>
      <c r="G492" t="s">
        <v>20</v>
      </c>
      <c r="H492">
        <v>144</v>
      </c>
      <c r="I492" s="8">
        <f>E492/H492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4">
        <f>(((L492/60)/60)/24)+DATE(1970,1,1)</f>
        <v>43786.25</v>
      </c>
      <c r="O492" s="14">
        <f>(((M492/60)/60)/24)+DATE(1970,1,1)</f>
        <v>43793.25</v>
      </c>
      <c r="P492" t="b">
        <v>0</v>
      </c>
      <c r="Q492" t="b">
        <v>0</v>
      </c>
      <c r="R492" t="s">
        <v>1029</v>
      </c>
      <c r="S492" t="str">
        <f>LEFT(R492,FIND("/",R492)-1)</f>
        <v>journalism</v>
      </c>
      <c r="T492" t="str">
        <f>RIGHT(R492,LEN(R492)-FIND("/",R492))</f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>(E493/D493)*100</f>
        <v>305.34683098591546</v>
      </c>
      <c r="G493" t="s">
        <v>20</v>
      </c>
      <c r="H493">
        <v>2443</v>
      </c>
      <c r="I493" s="8">
        <f>E493/H493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4">
        <f>(((L493/60)/60)/24)+DATE(1970,1,1)</f>
        <v>41456.208333333336</v>
      </c>
      <c r="O493" s="14">
        <f>(((M493/60)/60)/24)+DATE(1970,1,1)</f>
        <v>41482.208333333336</v>
      </c>
      <c r="P493" t="b">
        <v>0</v>
      </c>
      <c r="Q493" t="b">
        <v>1</v>
      </c>
      <c r="R493" t="s">
        <v>17</v>
      </c>
      <c r="S493" t="str">
        <f>LEFT(R493,FIND("/",R493)-1)</f>
        <v>food</v>
      </c>
      <c r="T493" t="str">
        <f>RIGHT(R493,LEN(R493)-FIND("/",R493))</f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>(E494/D494)*100</f>
        <v>23.995287958115181</v>
      </c>
      <c r="G494" t="s">
        <v>74</v>
      </c>
      <c r="H494">
        <v>595</v>
      </c>
      <c r="I494" s="8">
        <f>E494/H494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4">
        <f>(((L494/60)/60)/24)+DATE(1970,1,1)</f>
        <v>40336.208333333336</v>
      </c>
      <c r="O494" s="14">
        <f>(((M494/60)/60)/24)+DATE(1970,1,1)</f>
        <v>40371.208333333336</v>
      </c>
      <c r="P494" t="b">
        <v>1</v>
      </c>
      <c r="Q494" t="b">
        <v>1</v>
      </c>
      <c r="R494" t="s">
        <v>100</v>
      </c>
      <c r="S494" t="str">
        <f>LEFT(R494,FIND("/",R494)-1)</f>
        <v>film &amp; video</v>
      </c>
      <c r="T494" t="str">
        <f>RIGHT(R494,LEN(R494)-FIND("/",R494))</f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>(E495/D495)*100</f>
        <v>723.77777777777771</v>
      </c>
      <c r="G495" t="s">
        <v>20</v>
      </c>
      <c r="H495">
        <v>64</v>
      </c>
      <c r="I495" s="8">
        <f>E495/H495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4">
        <f>(((L495/60)/60)/24)+DATE(1970,1,1)</f>
        <v>43645.208333333328</v>
      </c>
      <c r="O495" s="14">
        <f>(((M495/60)/60)/24)+DATE(1970,1,1)</f>
        <v>43658.208333333328</v>
      </c>
      <c r="P495" t="b">
        <v>0</v>
      </c>
      <c r="Q495" t="b">
        <v>0</v>
      </c>
      <c r="R495" t="s">
        <v>122</v>
      </c>
      <c r="S495" t="str">
        <f>LEFT(R495,FIND("/",R495)-1)</f>
        <v>photography</v>
      </c>
      <c r="T495" t="str">
        <f>RIGHT(R495,LEN(R495)-FIND("/",R495))</f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>(E496/D496)*100</f>
        <v>547.36</v>
      </c>
      <c r="G496" t="s">
        <v>20</v>
      </c>
      <c r="H496">
        <v>268</v>
      </c>
      <c r="I496" s="8">
        <f>E496/H496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4">
        <f>(((L496/60)/60)/24)+DATE(1970,1,1)</f>
        <v>40990.208333333336</v>
      </c>
      <c r="O496" s="14">
        <f>(((M496/60)/60)/24)+DATE(1970,1,1)</f>
        <v>40991.208333333336</v>
      </c>
      <c r="P496" t="b">
        <v>0</v>
      </c>
      <c r="Q496" t="b">
        <v>0</v>
      </c>
      <c r="R496" t="s">
        <v>65</v>
      </c>
      <c r="S496" t="str">
        <f>LEFT(R496,FIND("/",R496)-1)</f>
        <v>technology</v>
      </c>
      <c r="T496" t="str">
        <f>RIGHT(R496,LEN(R496)-FIND("/",R496))</f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>(E497/D497)*100</f>
        <v>414.49999999999994</v>
      </c>
      <c r="G497" t="s">
        <v>20</v>
      </c>
      <c r="H497">
        <v>195</v>
      </c>
      <c r="I497" s="8">
        <f>E497/H497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4">
        <f>(((L497/60)/60)/24)+DATE(1970,1,1)</f>
        <v>41800.208333333336</v>
      </c>
      <c r="O497" s="14">
        <f>(((M497/60)/60)/24)+DATE(1970,1,1)</f>
        <v>41804.208333333336</v>
      </c>
      <c r="P497" t="b">
        <v>0</v>
      </c>
      <c r="Q497" t="b">
        <v>0</v>
      </c>
      <c r="R497" t="s">
        <v>33</v>
      </c>
      <c r="S497" t="str">
        <f>LEFT(R497,FIND("/",R497)-1)</f>
        <v>theater</v>
      </c>
      <c r="T497" t="str">
        <f>RIGHT(R497,LEN(R497)-FIND("/",R497))</f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>(E498/D498)*100</f>
        <v>0.90696409140369971</v>
      </c>
      <c r="G498" t="s">
        <v>14</v>
      </c>
      <c r="H498">
        <v>54</v>
      </c>
      <c r="I498" s="8">
        <f>E498/H498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4">
        <f>(((L498/60)/60)/24)+DATE(1970,1,1)</f>
        <v>42876.208333333328</v>
      </c>
      <c r="O498" s="14">
        <f>(((M498/60)/60)/24)+DATE(1970,1,1)</f>
        <v>42893.208333333328</v>
      </c>
      <c r="P498" t="b">
        <v>0</v>
      </c>
      <c r="Q498" t="b">
        <v>0</v>
      </c>
      <c r="R498" t="s">
        <v>71</v>
      </c>
      <c r="S498" t="str">
        <f>LEFT(R498,FIND("/",R498)-1)</f>
        <v>film &amp; video</v>
      </c>
      <c r="T498" t="str">
        <f>RIGHT(R498,LEN(R498)-FIND("/",R498))</f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>(E499/D499)*100</f>
        <v>34.173469387755098</v>
      </c>
      <c r="G499" t="s">
        <v>14</v>
      </c>
      <c r="H499">
        <v>120</v>
      </c>
      <c r="I499" s="8">
        <f>E499/H499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4">
        <f>(((L499/60)/60)/24)+DATE(1970,1,1)</f>
        <v>42724.25</v>
      </c>
      <c r="O499" s="14">
        <f>(((M499/60)/60)/24)+DATE(1970,1,1)</f>
        <v>42724.25</v>
      </c>
      <c r="P499" t="b">
        <v>0</v>
      </c>
      <c r="Q499" t="b">
        <v>1</v>
      </c>
      <c r="R499" t="s">
        <v>65</v>
      </c>
      <c r="S499" t="str">
        <f>LEFT(R499,FIND("/",R499)-1)</f>
        <v>technology</v>
      </c>
      <c r="T499" t="str">
        <f>RIGHT(R499,LEN(R499)-FIND("/",R499))</f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>(E500/D500)*100</f>
        <v>23.948810754912099</v>
      </c>
      <c r="G500" t="s">
        <v>14</v>
      </c>
      <c r="H500">
        <v>579</v>
      </c>
      <c r="I500" s="8">
        <f>E500/H500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4">
        <f>(((L500/60)/60)/24)+DATE(1970,1,1)</f>
        <v>42005.25</v>
      </c>
      <c r="O500" s="14">
        <f>(((M500/60)/60)/24)+DATE(1970,1,1)</f>
        <v>42007.25</v>
      </c>
      <c r="P500" t="b">
        <v>0</v>
      </c>
      <c r="Q500" t="b">
        <v>0</v>
      </c>
      <c r="R500" t="s">
        <v>28</v>
      </c>
      <c r="S500" t="str">
        <f>LEFT(R500,FIND("/",R500)-1)</f>
        <v>technology</v>
      </c>
      <c r="T500" t="str">
        <f>RIGHT(R500,LEN(R500)-FIND("/",R500))</f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>(E501/D501)*100</f>
        <v>48.072649572649574</v>
      </c>
      <c r="G501" t="s">
        <v>14</v>
      </c>
      <c r="H501">
        <v>2072</v>
      </c>
      <c r="I501" s="8">
        <f>E501/H501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4">
        <f>(((L501/60)/60)/24)+DATE(1970,1,1)</f>
        <v>42444.208333333328</v>
      </c>
      <c r="O501" s="14">
        <f>(((M501/60)/60)/24)+DATE(1970,1,1)</f>
        <v>42449.208333333328</v>
      </c>
      <c r="P501" t="b">
        <v>0</v>
      </c>
      <c r="Q501" t="b">
        <v>1</v>
      </c>
      <c r="R501" t="s">
        <v>42</v>
      </c>
      <c r="S501" t="str">
        <f>LEFT(R501,FIND("/",R501)-1)</f>
        <v>film &amp; video</v>
      </c>
      <c r="T501" t="str">
        <f>RIGHT(R501,LEN(R501)-FIND("/",R501))</f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>(E502/D502)*100</f>
        <v>0</v>
      </c>
      <c r="G502" t="s">
        <v>14</v>
      </c>
      <c r="H502">
        <v>0</v>
      </c>
      <c r="I502" s="8">
        <v>0</v>
      </c>
      <c r="J502" t="s">
        <v>21</v>
      </c>
      <c r="K502" t="s">
        <v>22</v>
      </c>
      <c r="L502">
        <v>1367384400</v>
      </c>
      <c r="M502">
        <v>1369803600</v>
      </c>
      <c r="N502" s="14">
        <f>(((L502/60)/60)/24)+DATE(1970,1,1)</f>
        <v>41395.208333333336</v>
      </c>
      <c r="O502" s="14">
        <f>(((M502/60)/60)/24)+DATE(1970,1,1)</f>
        <v>41423.208333333336</v>
      </c>
      <c r="P502" t="b">
        <v>0</v>
      </c>
      <c r="Q502" t="b">
        <v>1</v>
      </c>
      <c r="R502" t="s">
        <v>33</v>
      </c>
      <c r="S502" t="str">
        <f>LEFT(R502,FIND("/",R502)-1)</f>
        <v>theater</v>
      </c>
      <c r="T502" t="str">
        <f>RIGHT(R502,LEN(R502)-FIND("/",R502))</f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>(E503/D503)*100</f>
        <v>70.145182291666657</v>
      </c>
      <c r="G503" t="s">
        <v>14</v>
      </c>
      <c r="H503">
        <v>1796</v>
      </c>
      <c r="I503" s="8">
        <f>E503/H503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4">
        <f>(((L503/60)/60)/24)+DATE(1970,1,1)</f>
        <v>41345.208333333336</v>
      </c>
      <c r="O503" s="14">
        <f>(((M503/60)/60)/24)+DATE(1970,1,1)</f>
        <v>41347.208333333336</v>
      </c>
      <c r="P503" t="b">
        <v>0</v>
      </c>
      <c r="Q503" t="b">
        <v>0</v>
      </c>
      <c r="R503" t="s">
        <v>42</v>
      </c>
      <c r="S503" t="str">
        <f>LEFT(R503,FIND("/",R503)-1)</f>
        <v>film &amp; video</v>
      </c>
      <c r="T503" t="str">
        <f>RIGHT(R503,LEN(R503)-FIND("/",R503))</f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>(E504/D504)*100</f>
        <v>529.92307692307691</v>
      </c>
      <c r="G504" t="s">
        <v>20</v>
      </c>
      <c r="H504">
        <v>186</v>
      </c>
      <c r="I504" s="8">
        <f>E504/H504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4">
        <f>(((L504/60)/60)/24)+DATE(1970,1,1)</f>
        <v>41117.208333333336</v>
      </c>
      <c r="O504" s="14">
        <f>(((M504/60)/60)/24)+DATE(1970,1,1)</f>
        <v>41146.208333333336</v>
      </c>
      <c r="P504" t="b">
        <v>0</v>
      </c>
      <c r="Q504" t="b">
        <v>1</v>
      </c>
      <c r="R504" t="s">
        <v>89</v>
      </c>
      <c r="S504" t="str">
        <f>LEFT(R504,FIND("/",R504)-1)</f>
        <v>games</v>
      </c>
      <c r="T504" t="str">
        <f>RIGHT(R504,LEN(R504)-FIND("/",R504))</f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>(E505/D505)*100</f>
        <v>180.32549019607845</v>
      </c>
      <c r="G505" t="s">
        <v>20</v>
      </c>
      <c r="H505">
        <v>460</v>
      </c>
      <c r="I505" s="8">
        <f>E505/H505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4">
        <f>(((L505/60)/60)/24)+DATE(1970,1,1)</f>
        <v>42186.208333333328</v>
      </c>
      <c r="O505" s="14">
        <f>(((M505/60)/60)/24)+DATE(1970,1,1)</f>
        <v>42206.208333333328</v>
      </c>
      <c r="P505" t="b">
        <v>0</v>
      </c>
      <c r="Q505" t="b">
        <v>0</v>
      </c>
      <c r="R505" t="s">
        <v>53</v>
      </c>
      <c r="S505" t="str">
        <f>LEFT(R505,FIND("/",R505)-1)</f>
        <v>film &amp; video</v>
      </c>
      <c r="T505" t="str">
        <f>RIGHT(R505,LEN(R505)-FIND("/",R505))</f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>(E506/D506)*100</f>
        <v>92.320000000000007</v>
      </c>
      <c r="G506" t="s">
        <v>14</v>
      </c>
      <c r="H506">
        <v>62</v>
      </c>
      <c r="I506" s="8">
        <f>E506/H506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4">
        <f>(((L506/60)/60)/24)+DATE(1970,1,1)</f>
        <v>42142.208333333328</v>
      </c>
      <c r="O506" s="14">
        <f>(((M506/60)/60)/24)+DATE(1970,1,1)</f>
        <v>42143.208333333328</v>
      </c>
      <c r="P506" t="b">
        <v>0</v>
      </c>
      <c r="Q506" t="b">
        <v>0</v>
      </c>
      <c r="R506" t="s">
        <v>23</v>
      </c>
      <c r="S506" t="str">
        <f>LEFT(R506,FIND("/",R506)-1)</f>
        <v>music</v>
      </c>
      <c r="T506" t="str">
        <f>RIGHT(R506,LEN(R506)-FIND("/",R506))</f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>(E507/D507)*100</f>
        <v>13.901001112347053</v>
      </c>
      <c r="G507" t="s">
        <v>14</v>
      </c>
      <c r="H507">
        <v>347</v>
      </c>
      <c r="I507" s="8">
        <f>E507/H507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4">
        <f>(((L507/60)/60)/24)+DATE(1970,1,1)</f>
        <v>41341.25</v>
      </c>
      <c r="O507" s="14">
        <f>(((M507/60)/60)/24)+DATE(1970,1,1)</f>
        <v>41383.208333333336</v>
      </c>
      <c r="P507" t="b">
        <v>0</v>
      </c>
      <c r="Q507" t="b">
        <v>1</v>
      </c>
      <c r="R507" t="s">
        <v>133</v>
      </c>
      <c r="S507" t="str">
        <f>LEFT(R507,FIND("/",R507)-1)</f>
        <v>publishing</v>
      </c>
      <c r="T507" t="str">
        <f>RIGHT(R507,LEN(R507)-FIND("/",R507))</f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>(E508/D508)*100</f>
        <v>927.07777777777767</v>
      </c>
      <c r="G508" t="s">
        <v>20</v>
      </c>
      <c r="H508">
        <v>2528</v>
      </c>
      <c r="I508" s="8">
        <f>E508/H508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4">
        <f>(((L508/60)/60)/24)+DATE(1970,1,1)</f>
        <v>43062.25</v>
      </c>
      <c r="O508" s="14">
        <f>(((M508/60)/60)/24)+DATE(1970,1,1)</f>
        <v>43079.25</v>
      </c>
      <c r="P508" t="b">
        <v>0</v>
      </c>
      <c r="Q508" t="b">
        <v>1</v>
      </c>
      <c r="R508" t="s">
        <v>33</v>
      </c>
      <c r="S508" t="str">
        <f>LEFT(R508,FIND("/",R508)-1)</f>
        <v>theater</v>
      </c>
      <c r="T508" t="str">
        <f>RIGHT(R508,LEN(R508)-FIND("/",R508))</f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>(E509/D509)*100</f>
        <v>39.857142857142861</v>
      </c>
      <c r="G509" t="s">
        <v>14</v>
      </c>
      <c r="H509">
        <v>19</v>
      </c>
      <c r="I509" s="8">
        <f>E509/H509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4">
        <f>(((L509/60)/60)/24)+DATE(1970,1,1)</f>
        <v>41373.208333333336</v>
      </c>
      <c r="O509" s="14">
        <f>(((M509/60)/60)/24)+DATE(1970,1,1)</f>
        <v>41422.208333333336</v>
      </c>
      <c r="P509" t="b">
        <v>0</v>
      </c>
      <c r="Q509" t="b">
        <v>1</v>
      </c>
      <c r="R509" t="s">
        <v>28</v>
      </c>
      <c r="S509" t="str">
        <f>LEFT(R509,FIND("/",R509)-1)</f>
        <v>technology</v>
      </c>
      <c r="T509" t="str">
        <f>RIGHT(R509,LEN(R509)-FIND("/",R509))</f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>(E510/D510)*100</f>
        <v>112.22929936305732</v>
      </c>
      <c r="G510" t="s">
        <v>20</v>
      </c>
      <c r="H510">
        <v>3657</v>
      </c>
      <c r="I510" s="8">
        <f>E510/H510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4">
        <f>(((L510/60)/60)/24)+DATE(1970,1,1)</f>
        <v>43310.208333333328</v>
      </c>
      <c r="O510" s="14">
        <f>(((M510/60)/60)/24)+DATE(1970,1,1)</f>
        <v>43331.208333333328</v>
      </c>
      <c r="P510" t="b">
        <v>0</v>
      </c>
      <c r="Q510" t="b">
        <v>0</v>
      </c>
      <c r="R510" t="s">
        <v>33</v>
      </c>
      <c r="S510" t="str">
        <f>LEFT(R510,FIND("/",R510)-1)</f>
        <v>theater</v>
      </c>
      <c r="T510" t="str">
        <f>RIGHT(R510,LEN(R510)-FIND("/",R510))</f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>(E511/D511)*100</f>
        <v>70.925816023738875</v>
      </c>
      <c r="G511" t="s">
        <v>14</v>
      </c>
      <c r="H511">
        <v>1258</v>
      </c>
      <c r="I511" s="8">
        <f>E511/H511</f>
        <v>95</v>
      </c>
      <c r="J511" t="s">
        <v>21</v>
      </c>
      <c r="K511" t="s">
        <v>22</v>
      </c>
      <c r="L511">
        <v>1336194000</v>
      </c>
      <c r="M511">
        <v>1337058000</v>
      </c>
      <c r="N511" s="14">
        <f>(((L511/60)/60)/24)+DATE(1970,1,1)</f>
        <v>41034.208333333336</v>
      </c>
      <c r="O511" s="14">
        <f>(((M511/60)/60)/24)+DATE(1970,1,1)</f>
        <v>41044.208333333336</v>
      </c>
      <c r="P511" t="b">
        <v>0</v>
      </c>
      <c r="Q511" t="b">
        <v>0</v>
      </c>
      <c r="R511" t="s">
        <v>33</v>
      </c>
      <c r="S511" t="str">
        <f>LEFT(R511,FIND("/",R511)-1)</f>
        <v>theater</v>
      </c>
      <c r="T511" t="str">
        <f>RIGHT(R511,LEN(R511)-FIND("/",R511))</f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>(E512/D512)*100</f>
        <v>119.08974358974358</v>
      </c>
      <c r="G512" t="s">
        <v>20</v>
      </c>
      <c r="H512">
        <v>131</v>
      </c>
      <c r="I512" s="8">
        <f>E512/H512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4">
        <f>(((L512/60)/60)/24)+DATE(1970,1,1)</f>
        <v>43251.208333333328</v>
      </c>
      <c r="O512" s="14">
        <f>(((M512/60)/60)/24)+DATE(1970,1,1)</f>
        <v>43275.208333333328</v>
      </c>
      <c r="P512" t="b">
        <v>0</v>
      </c>
      <c r="Q512" t="b">
        <v>0</v>
      </c>
      <c r="R512" t="s">
        <v>53</v>
      </c>
      <c r="S512" t="str">
        <f>LEFT(R512,FIND("/",R512)-1)</f>
        <v>film &amp; video</v>
      </c>
      <c r="T512" t="str">
        <f>RIGHT(R512,LEN(R512)-FIND("/",R512))</f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>(E513/D513)*100</f>
        <v>24.017591339648174</v>
      </c>
      <c r="G513" t="s">
        <v>14</v>
      </c>
      <c r="H513">
        <v>362</v>
      </c>
      <c r="I513" s="8">
        <f>E513/H513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4">
        <f>(((L513/60)/60)/24)+DATE(1970,1,1)</f>
        <v>43671.208333333328</v>
      </c>
      <c r="O513" s="14">
        <f>(((M513/60)/60)/24)+DATE(1970,1,1)</f>
        <v>43681.208333333328</v>
      </c>
      <c r="P513" t="b">
        <v>0</v>
      </c>
      <c r="Q513" t="b">
        <v>0</v>
      </c>
      <c r="R513" t="s">
        <v>33</v>
      </c>
      <c r="S513" t="str">
        <f>LEFT(R513,FIND("/",R513)-1)</f>
        <v>theater</v>
      </c>
      <c r="T513" t="str">
        <f>RIGHT(R513,LEN(R513)-FIND("/",R513))</f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>(E514/D514)*100</f>
        <v>139.31868131868131</v>
      </c>
      <c r="G514" t="s">
        <v>20</v>
      </c>
      <c r="H514">
        <v>239</v>
      </c>
      <c r="I514" s="8">
        <f>E514/H514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4">
        <f>(((L514/60)/60)/24)+DATE(1970,1,1)</f>
        <v>41825.208333333336</v>
      </c>
      <c r="O514" s="14">
        <f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>LEFT(R514,FIND("/",R514)-1)</f>
        <v>games</v>
      </c>
      <c r="T514" t="str">
        <f>RIGHT(R514,LEN(R514)-FIND("/",R514))</f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>(E515/D515)*100</f>
        <v>39.277108433734945</v>
      </c>
      <c r="G515" t="s">
        <v>74</v>
      </c>
      <c r="H515">
        <v>35</v>
      </c>
      <c r="I515" s="8">
        <f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4">
        <f>(((L515/60)/60)/24)+DATE(1970,1,1)</f>
        <v>40430.208333333336</v>
      </c>
      <c r="O515" s="14">
        <f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>LEFT(R515,FIND("/",R515)-1)</f>
        <v>film &amp; video</v>
      </c>
      <c r="T515" t="str">
        <f>RIGHT(R515,LEN(R515)-FIND("/",R515))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>(E516/D516)*100</f>
        <v>22.439077144917089</v>
      </c>
      <c r="G516" t="s">
        <v>74</v>
      </c>
      <c r="H516">
        <v>528</v>
      </c>
      <c r="I516" s="8">
        <f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4">
        <f>(((L516/60)/60)/24)+DATE(1970,1,1)</f>
        <v>41614.25</v>
      </c>
      <c r="O516" s="14">
        <f>(((M516/60)/60)/24)+DATE(1970,1,1)</f>
        <v>41619.25</v>
      </c>
      <c r="P516" t="b">
        <v>0</v>
      </c>
      <c r="Q516" t="b">
        <v>1</v>
      </c>
      <c r="R516" t="s">
        <v>23</v>
      </c>
      <c r="S516" t="str">
        <f>LEFT(R516,FIND("/",R516)-1)</f>
        <v>music</v>
      </c>
      <c r="T516" t="str">
        <f>RIGHT(R516,LEN(R516)-FIND("/",R516))</f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>(E517/D517)*100</f>
        <v>55.779069767441861</v>
      </c>
      <c r="G517" t="s">
        <v>14</v>
      </c>
      <c r="H517">
        <v>133</v>
      </c>
      <c r="I517" s="8">
        <f>E517/H517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4">
        <f>(((L517/60)/60)/24)+DATE(1970,1,1)</f>
        <v>40900.25</v>
      </c>
      <c r="O517" s="14">
        <f>(((M517/60)/60)/24)+DATE(1970,1,1)</f>
        <v>40902.25</v>
      </c>
      <c r="P517" t="b">
        <v>0</v>
      </c>
      <c r="Q517" t="b">
        <v>1</v>
      </c>
      <c r="R517" t="s">
        <v>33</v>
      </c>
      <c r="S517" t="str">
        <f>LEFT(R517,FIND("/",R517)-1)</f>
        <v>theater</v>
      </c>
      <c r="T517" t="str">
        <f>RIGHT(R517,LEN(R517)-FIND("/",R517))</f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>(E518/D518)*100</f>
        <v>42.523125996810208</v>
      </c>
      <c r="G518" t="s">
        <v>14</v>
      </c>
      <c r="H518">
        <v>846</v>
      </c>
      <c r="I518" s="8">
        <f>E518/H518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4">
        <f>(((L518/60)/60)/24)+DATE(1970,1,1)</f>
        <v>40396.208333333336</v>
      </c>
      <c r="O518" s="14">
        <f>(((M518/60)/60)/24)+DATE(1970,1,1)</f>
        <v>40434.208333333336</v>
      </c>
      <c r="P518" t="b">
        <v>0</v>
      </c>
      <c r="Q518" t="b">
        <v>0</v>
      </c>
      <c r="R518" t="s">
        <v>68</v>
      </c>
      <c r="S518" t="str">
        <f>LEFT(R518,FIND("/",R518)-1)</f>
        <v>publishing</v>
      </c>
      <c r="T518" t="str">
        <f>RIGHT(R518,LEN(R518)-FIND("/",R518))</f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>(E519/D519)*100</f>
        <v>112.00000000000001</v>
      </c>
      <c r="G519" t="s">
        <v>20</v>
      </c>
      <c r="H519">
        <v>78</v>
      </c>
      <c r="I519" s="8">
        <f>E519/H519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4">
        <f>(((L519/60)/60)/24)+DATE(1970,1,1)</f>
        <v>42860.208333333328</v>
      </c>
      <c r="O519" s="14">
        <f>(((M519/60)/60)/24)+DATE(1970,1,1)</f>
        <v>42865.208333333328</v>
      </c>
      <c r="P519" t="b">
        <v>0</v>
      </c>
      <c r="Q519" t="b">
        <v>0</v>
      </c>
      <c r="R519" t="s">
        <v>17</v>
      </c>
      <c r="S519" t="str">
        <f>LEFT(R519,FIND("/",R519)-1)</f>
        <v>food</v>
      </c>
      <c r="T519" t="str">
        <f>RIGHT(R519,LEN(R519)-FIND("/",R519))</f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>(E520/D520)*100</f>
        <v>7.0681818181818183</v>
      </c>
      <c r="G520" t="s">
        <v>14</v>
      </c>
      <c r="H520">
        <v>10</v>
      </c>
      <c r="I520" s="8">
        <f>E520/H520</f>
        <v>62.2</v>
      </c>
      <c r="J520" t="s">
        <v>21</v>
      </c>
      <c r="K520" t="s">
        <v>22</v>
      </c>
      <c r="L520">
        <v>1519365600</v>
      </c>
      <c r="M520">
        <v>1519538400</v>
      </c>
      <c r="N520" s="14">
        <f>(((L520/60)/60)/24)+DATE(1970,1,1)</f>
        <v>43154.25</v>
      </c>
      <c r="O520" s="14">
        <f>(((M520/60)/60)/24)+DATE(1970,1,1)</f>
        <v>43156.25</v>
      </c>
      <c r="P520" t="b">
        <v>0</v>
      </c>
      <c r="Q520" t="b">
        <v>1</v>
      </c>
      <c r="R520" t="s">
        <v>71</v>
      </c>
      <c r="S520" t="str">
        <f>LEFT(R520,FIND("/",R520)-1)</f>
        <v>film &amp; video</v>
      </c>
      <c r="T520" t="str">
        <f>RIGHT(R520,LEN(R520)-FIND("/",R520))</f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>(E521/D521)*100</f>
        <v>101.74563871693867</v>
      </c>
      <c r="G521" t="s">
        <v>20</v>
      </c>
      <c r="H521">
        <v>1773</v>
      </c>
      <c r="I521" s="8">
        <f>E521/H521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4">
        <f>(((L521/60)/60)/24)+DATE(1970,1,1)</f>
        <v>42012.25</v>
      </c>
      <c r="O521" s="14">
        <f>(((M521/60)/60)/24)+DATE(1970,1,1)</f>
        <v>42026.25</v>
      </c>
      <c r="P521" t="b">
        <v>0</v>
      </c>
      <c r="Q521" t="b">
        <v>1</v>
      </c>
      <c r="R521" t="s">
        <v>23</v>
      </c>
      <c r="S521" t="str">
        <f>LEFT(R521,FIND("/",R521)-1)</f>
        <v>music</v>
      </c>
      <c r="T521" t="str">
        <f>RIGHT(R521,LEN(R521)-FIND("/",R521))</f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>(E522/D522)*100</f>
        <v>425.75</v>
      </c>
      <c r="G522" t="s">
        <v>20</v>
      </c>
      <c r="H522">
        <v>32</v>
      </c>
      <c r="I522" s="8">
        <f>E522/H522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4">
        <f>(((L522/60)/60)/24)+DATE(1970,1,1)</f>
        <v>43574.208333333328</v>
      </c>
      <c r="O522" s="14">
        <f>(((M522/60)/60)/24)+DATE(1970,1,1)</f>
        <v>43577.208333333328</v>
      </c>
      <c r="P522" t="b">
        <v>0</v>
      </c>
      <c r="Q522" t="b">
        <v>0</v>
      </c>
      <c r="R522" t="s">
        <v>33</v>
      </c>
      <c r="S522" t="str">
        <f>LEFT(R522,FIND("/",R522)-1)</f>
        <v>theater</v>
      </c>
      <c r="T522" t="str">
        <f>RIGHT(R522,LEN(R522)-FIND("/",R522))</f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>(E523/D523)*100</f>
        <v>145.53947368421052</v>
      </c>
      <c r="G523" t="s">
        <v>20</v>
      </c>
      <c r="H523">
        <v>369</v>
      </c>
      <c r="I523" s="8">
        <f>E523/H523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4">
        <f>(((L523/60)/60)/24)+DATE(1970,1,1)</f>
        <v>42605.208333333328</v>
      </c>
      <c r="O523" s="14">
        <f>(((M523/60)/60)/24)+DATE(1970,1,1)</f>
        <v>42611.208333333328</v>
      </c>
      <c r="P523" t="b">
        <v>0</v>
      </c>
      <c r="Q523" t="b">
        <v>1</v>
      </c>
      <c r="R523" t="s">
        <v>53</v>
      </c>
      <c r="S523" t="str">
        <f>LEFT(R523,FIND("/",R523)-1)</f>
        <v>film &amp; video</v>
      </c>
      <c r="T523" t="str">
        <f>RIGHT(R523,LEN(R523)-FIND("/",R523))</f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>(E524/D524)*100</f>
        <v>32.453465346534657</v>
      </c>
      <c r="G524" t="s">
        <v>14</v>
      </c>
      <c r="H524">
        <v>191</v>
      </c>
      <c r="I524" s="8">
        <f>E524/H524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4">
        <f>(((L524/60)/60)/24)+DATE(1970,1,1)</f>
        <v>41093.208333333336</v>
      </c>
      <c r="O524" s="14">
        <f>(((M524/60)/60)/24)+DATE(1970,1,1)</f>
        <v>41105.208333333336</v>
      </c>
      <c r="P524" t="b">
        <v>0</v>
      </c>
      <c r="Q524" t="b">
        <v>0</v>
      </c>
      <c r="R524" t="s">
        <v>100</v>
      </c>
      <c r="S524" t="str">
        <f>LEFT(R524,FIND("/",R524)-1)</f>
        <v>film &amp; video</v>
      </c>
      <c r="T524" t="str">
        <f>RIGHT(R524,LEN(R524)-FIND("/",R524))</f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>(E525/D525)*100</f>
        <v>700.33333333333326</v>
      </c>
      <c r="G525" t="s">
        <v>20</v>
      </c>
      <c r="H525">
        <v>89</v>
      </c>
      <c r="I525" s="8">
        <f>E525/H525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4">
        <f>(((L525/60)/60)/24)+DATE(1970,1,1)</f>
        <v>40241.25</v>
      </c>
      <c r="O525" s="14">
        <f>(((M525/60)/60)/24)+DATE(1970,1,1)</f>
        <v>40246.25</v>
      </c>
      <c r="P525" t="b">
        <v>0</v>
      </c>
      <c r="Q525" t="b">
        <v>0</v>
      </c>
      <c r="R525" t="s">
        <v>100</v>
      </c>
      <c r="S525" t="str">
        <f>LEFT(R525,FIND("/",R525)-1)</f>
        <v>film &amp; video</v>
      </c>
      <c r="T525" t="str">
        <f>RIGHT(R525,LEN(R525)-FIND("/",R525))</f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>(E526/D526)*100</f>
        <v>83.904860392967933</v>
      </c>
      <c r="G526" t="s">
        <v>14</v>
      </c>
      <c r="H526">
        <v>1979</v>
      </c>
      <c r="I526" s="8">
        <f>E526/H526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4">
        <f>(((L526/60)/60)/24)+DATE(1970,1,1)</f>
        <v>40294.208333333336</v>
      </c>
      <c r="O526" s="14">
        <f>(((M526/60)/60)/24)+DATE(1970,1,1)</f>
        <v>40307.208333333336</v>
      </c>
      <c r="P526" t="b">
        <v>0</v>
      </c>
      <c r="Q526" t="b">
        <v>0</v>
      </c>
      <c r="R526" t="s">
        <v>33</v>
      </c>
      <c r="S526" t="str">
        <f>LEFT(R526,FIND("/",R526)-1)</f>
        <v>theater</v>
      </c>
      <c r="T526" t="str">
        <f>RIGHT(R526,LEN(R526)-FIND("/",R526))</f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>(E527/D527)*100</f>
        <v>84.19047619047619</v>
      </c>
      <c r="G527" t="s">
        <v>14</v>
      </c>
      <c r="H527">
        <v>63</v>
      </c>
      <c r="I527" s="8">
        <f>E527/H527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4">
        <f>(((L527/60)/60)/24)+DATE(1970,1,1)</f>
        <v>40505.25</v>
      </c>
      <c r="O527" s="14">
        <f>(((M527/60)/60)/24)+DATE(1970,1,1)</f>
        <v>40509.25</v>
      </c>
      <c r="P527" t="b">
        <v>0</v>
      </c>
      <c r="Q527" t="b">
        <v>0</v>
      </c>
      <c r="R527" t="s">
        <v>65</v>
      </c>
      <c r="S527" t="str">
        <f>LEFT(R527,FIND("/",R527)-1)</f>
        <v>technology</v>
      </c>
      <c r="T527" t="str">
        <f>RIGHT(R527,LEN(R527)-FIND("/",R527))</f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>(E528/D528)*100</f>
        <v>155.95180722891567</v>
      </c>
      <c r="G528" t="s">
        <v>20</v>
      </c>
      <c r="H528">
        <v>147</v>
      </c>
      <c r="I528" s="8">
        <f>E528/H528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4">
        <f>(((L528/60)/60)/24)+DATE(1970,1,1)</f>
        <v>42364.25</v>
      </c>
      <c r="O528" s="14">
        <f>(((M528/60)/60)/24)+DATE(1970,1,1)</f>
        <v>42401.25</v>
      </c>
      <c r="P528" t="b">
        <v>0</v>
      </c>
      <c r="Q528" t="b">
        <v>1</v>
      </c>
      <c r="R528" t="s">
        <v>33</v>
      </c>
      <c r="S528" t="str">
        <f>LEFT(R528,FIND("/",R528)-1)</f>
        <v>theater</v>
      </c>
      <c r="T528" t="str">
        <f>RIGHT(R528,LEN(R528)-FIND("/",R528))</f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>(E529/D529)*100</f>
        <v>99.619450317124731</v>
      </c>
      <c r="G529" t="s">
        <v>14</v>
      </c>
      <c r="H529">
        <v>6080</v>
      </c>
      <c r="I529" s="8">
        <f>E529/H529</f>
        <v>31</v>
      </c>
      <c r="J529" t="s">
        <v>15</v>
      </c>
      <c r="K529" t="s">
        <v>16</v>
      </c>
      <c r="L529">
        <v>1454652000</v>
      </c>
      <c r="M529">
        <v>1457762400</v>
      </c>
      <c r="N529" s="14">
        <f>(((L529/60)/60)/24)+DATE(1970,1,1)</f>
        <v>42405.25</v>
      </c>
      <c r="O529" s="14">
        <f>(((M529/60)/60)/24)+DATE(1970,1,1)</f>
        <v>42441.25</v>
      </c>
      <c r="P529" t="b">
        <v>0</v>
      </c>
      <c r="Q529" t="b">
        <v>0</v>
      </c>
      <c r="R529" t="s">
        <v>71</v>
      </c>
      <c r="S529" t="str">
        <f>LEFT(R529,FIND("/",R529)-1)</f>
        <v>film &amp; video</v>
      </c>
      <c r="T529" t="str">
        <f>RIGHT(R529,LEN(R529)-FIND("/",R529))</f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>(E530/D530)*100</f>
        <v>80.300000000000011</v>
      </c>
      <c r="G530" t="s">
        <v>14</v>
      </c>
      <c r="H530">
        <v>80</v>
      </c>
      <c r="I530" s="8">
        <f>E530/H530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4">
        <f>(((L530/60)/60)/24)+DATE(1970,1,1)</f>
        <v>41601.25</v>
      </c>
      <c r="O530" s="14">
        <f>(((M530/60)/60)/24)+DATE(1970,1,1)</f>
        <v>41646.25</v>
      </c>
      <c r="P530" t="b">
        <v>0</v>
      </c>
      <c r="Q530" t="b">
        <v>0</v>
      </c>
      <c r="R530" t="s">
        <v>60</v>
      </c>
      <c r="S530" t="str">
        <f>LEFT(R530,FIND("/",R530)-1)</f>
        <v>music</v>
      </c>
      <c r="T530" t="str">
        <f>RIGHT(R530,LEN(R530)-FIND("/",R530))</f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>(E531/D531)*100</f>
        <v>11.254901960784313</v>
      </c>
      <c r="G531" t="s">
        <v>14</v>
      </c>
      <c r="H531">
        <v>9</v>
      </c>
      <c r="I531" s="8">
        <f>E531/H531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4">
        <f>(((L531/60)/60)/24)+DATE(1970,1,1)</f>
        <v>41769.208333333336</v>
      </c>
      <c r="O531" s="14">
        <f>(((M531/60)/60)/24)+DATE(1970,1,1)</f>
        <v>41797.208333333336</v>
      </c>
      <c r="P531" t="b">
        <v>0</v>
      </c>
      <c r="Q531" t="b">
        <v>0</v>
      </c>
      <c r="R531" t="s">
        <v>89</v>
      </c>
      <c r="S531" t="str">
        <f>LEFT(R531,FIND("/",R531)-1)</f>
        <v>games</v>
      </c>
      <c r="T531" t="str">
        <f>RIGHT(R531,LEN(R531)-FIND("/",R531))</f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>(E532/D532)*100</f>
        <v>91.740952380952379</v>
      </c>
      <c r="G532" t="s">
        <v>14</v>
      </c>
      <c r="H532">
        <v>1784</v>
      </c>
      <c r="I532" s="8">
        <f>E532/H532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4">
        <f>(((L532/60)/60)/24)+DATE(1970,1,1)</f>
        <v>40421.208333333336</v>
      </c>
      <c r="O532" s="14">
        <f>(((M532/60)/60)/24)+DATE(1970,1,1)</f>
        <v>40435.208333333336</v>
      </c>
      <c r="P532" t="b">
        <v>0</v>
      </c>
      <c r="Q532" t="b">
        <v>1</v>
      </c>
      <c r="R532" t="s">
        <v>119</v>
      </c>
      <c r="S532" t="str">
        <f>LEFT(R532,FIND("/",R532)-1)</f>
        <v>publishing</v>
      </c>
      <c r="T532" t="str">
        <f>RIGHT(R532,LEN(R532)-FIND("/",R532))</f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>(E533/D533)*100</f>
        <v>95.521156936261391</v>
      </c>
      <c r="G533" t="s">
        <v>47</v>
      </c>
      <c r="H533">
        <v>3640</v>
      </c>
      <c r="I533" s="8">
        <f>E533/H533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4">
        <f>(((L533/60)/60)/24)+DATE(1970,1,1)</f>
        <v>41589.25</v>
      </c>
      <c r="O533" s="14">
        <f>(((M533/60)/60)/24)+DATE(1970,1,1)</f>
        <v>41645.25</v>
      </c>
      <c r="P533" t="b">
        <v>0</v>
      </c>
      <c r="Q533" t="b">
        <v>0</v>
      </c>
      <c r="R533" t="s">
        <v>89</v>
      </c>
      <c r="S533" t="str">
        <f>LEFT(R533,FIND("/",R533)-1)</f>
        <v>games</v>
      </c>
      <c r="T533" t="str">
        <f>RIGHT(R533,LEN(R533)-FIND("/",R533))</f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>(E534/D534)*100</f>
        <v>502.87499999999994</v>
      </c>
      <c r="G534" t="s">
        <v>20</v>
      </c>
      <c r="H534">
        <v>126</v>
      </c>
      <c r="I534" s="8">
        <f>E534/H534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4">
        <f>(((L534/60)/60)/24)+DATE(1970,1,1)</f>
        <v>43125.25</v>
      </c>
      <c r="O534" s="14">
        <f>(((M534/60)/60)/24)+DATE(1970,1,1)</f>
        <v>43126.25</v>
      </c>
      <c r="P534" t="b">
        <v>0</v>
      </c>
      <c r="Q534" t="b">
        <v>0</v>
      </c>
      <c r="R534" t="s">
        <v>33</v>
      </c>
      <c r="S534" t="str">
        <f>LEFT(R534,FIND("/",R534)-1)</f>
        <v>theater</v>
      </c>
      <c r="T534" t="str">
        <f>RIGHT(R534,LEN(R534)-FIND("/",R534))</f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>(E535/D535)*100</f>
        <v>159.24394463667818</v>
      </c>
      <c r="G535" t="s">
        <v>20</v>
      </c>
      <c r="H535">
        <v>2218</v>
      </c>
      <c r="I535" s="8">
        <f>E535/H535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4">
        <f>(((L535/60)/60)/24)+DATE(1970,1,1)</f>
        <v>41479.208333333336</v>
      </c>
      <c r="O535" s="14">
        <f>(((M535/60)/60)/24)+DATE(1970,1,1)</f>
        <v>41515.208333333336</v>
      </c>
      <c r="P535" t="b">
        <v>0</v>
      </c>
      <c r="Q535" t="b">
        <v>0</v>
      </c>
      <c r="R535" t="s">
        <v>60</v>
      </c>
      <c r="S535" t="str">
        <f>LEFT(R535,FIND("/",R535)-1)</f>
        <v>music</v>
      </c>
      <c r="T535" t="str">
        <f>RIGHT(R535,LEN(R535)-FIND("/",R535))</f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>(E536/D536)*100</f>
        <v>15.022446689113355</v>
      </c>
      <c r="G536" t="s">
        <v>14</v>
      </c>
      <c r="H536">
        <v>243</v>
      </c>
      <c r="I536" s="8">
        <f>E536/H536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4">
        <f>(((L536/60)/60)/24)+DATE(1970,1,1)</f>
        <v>43329.208333333328</v>
      </c>
      <c r="O536" s="14">
        <f>(((M536/60)/60)/24)+DATE(1970,1,1)</f>
        <v>43330.208333333328</v>
      </c>
      <c r="P536" t="b">
        <v>0</v>
      </c>
      <c r="Q536" t="b">
        <v>1</v>
      </c>
      <c r="R536" t="s">
        <v>53</v>
      </c>
      <c r="S536" t="str">
        <f>LEFT(R536,FIND("/",R536)-1)</f>
        <v>film &amp; video</v>
      </c>
      <c r="T536" t="str">
        <f>RIGHT(R536,LEN(R536)-FIND("/",R536))</f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>(E537/D537)*100</f>
        <v>482.03846153846149</v>
      </c>
      <c r="G537" t="s">
        <v>20</v>
      </c>
      <c r="H537">
        <v>202</v>
      </c>
      <c r="I537" s="8">
        <f>E537/H537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4">
        <f>(((L537/60)/60)/24)+DATE(1970,1,1)</f>
        <v>43259.208333333328</v>
      </c>
      <c r="O537" s="14">
        <f>(((M537/60)/60)/24)+DATE(1970,1,1)</f>
        <v>43261.208333333328</v>
      </c>
      <c r="P537" t="b">
        <v>0</v>
      </c>
      <c r="Q537" t="b">
        <v>1</v>
      </c>
      <c r="R537" t="s">
        <v>33</v>
      </c>
      <c r="S537" t="str">
        <f>LEFT(R537,FIND("/",R537)-1)</f>
        <v>theater</v>
      </c>
      <c r="T537" t="str">
        <f>RIGHT(R537,LEN(R537)-FIND("/",R537))</f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>(E538/D538)*100</f>
        <v>149.96938775510205</v>
      </c>
      <c r="G538" t="s">
        <v>20</v>
      </c>
      <c r="H538">
        <v>140</v>
      </c>
      <c r="I538" s="8">
        <f>E538/H538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4">
        <f>(((L538/60)/60)/24)+DATE(1970,1,1)</f>
        <v>40414.208333333336</v>
      </c>
      <c r="O538" s="14">
        <f>(((M538/60)/60)/24)+DATE(1970,1,1)</f>
        <v>40440.208333333336</v>
      </c>
      <c r="P538" t="b">
        <v>0</v>
      </c>
      <c r="Q538" t="b">
        <v>0</v>
      </c>
      <c r="R538" t="s">
        <v>119</v>
      </c>
      <c r="S538" t="str">
        <f>LEFT(R538,FIND("/",R538)-1)</f>
        <v>publishing</v>
      </c>
      <c r="T538" t="str">
        <f>RIGHT(R538,LEN(R538)-FIND("/",R538))</f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>(E539/D539)*100</f>
        <v>117.22156398104266</v>
      </c>
      <c r="G539" t="s">
        <v>20</v>
      </c>
      <c r="H539">
        <v>1052</v>
      </c>
      <c r="I539" s="8">
        <f>E539/H539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4">
        <f>(((L539/60)/60)/24)+DATE(1970,1,1)</f>
        <v>43342.208333333328</v>
      </c>
      <c r="O539" s="14">
        <f>(((M539/60)/60)/24)+DATE(1970,1,1)</f>
        <v>43365.208333333328</v>
      </c>
      <c r="P539" t="b">
        <v>1</v>
      </c>
      <c r="Q539" t="b">
        <v>1</v>
      </c>
      <c r="R539" t="s">
        <v>42</v>
      </c>
      <c r="S539" t="str">
        <f>LEFT(R539,FIND("/",R539)-1)</f>
        <v>film &amp; video</v>
      </c>
      <c r="T539" t="str">
        <f>RIGHT(R539,LEN(R539)-FIND("/",R539))</f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>(E540/D540)*100</f>
        <v>37.695968274950431</v>
      </c>
      <c r="G540" t="s">
        <v>14</v>
      </c>
      <c r="H540">
        <v>1296</v>
      </c>
      <c r="I540" s="8">
        <f>E540/H540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4">
        <f>(((L540/60)/60)/24)+DATE(1970,1,1)</f>
        <v>41539.208333333336</v>
      </c>
      <c r="O540" s="14">
        <f>(((M540/60)/60)/24)+DATE(1970,1,1)</f>
        <v>41555.208333333336</v>
      </c>
      <c r="P540" t="b">
        <v>0</v>
      </c>
      <c r="Q540" t="b">
        <v>0</v>
      </c>
      <c r="R540" t="s">
        <v>292</v>
      </c>
      <c r="S540" t="str">
        <f>LEFT(R540,FIND("/",R540)-1)</f>
        <v>games</v>
      </c>
      <c r="T540" t="str">
        <f>RIGHT(R540,LEN(R540)-FIND("/",R540))</f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>(E541/D541)*100</f>
        <v>72.653061224489804</v>
      </c>
      <c r="G541" t="s">
        <v>14</v>
      </c>
      <c r="H541">
        <v>77</v>
      </c>
      <c r="I541" s="8">
        <f>E541/H541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4">
        <f>(((L541/60)/60)/24)+DATE(1970,1,1)</f>
        <v>43647.208333333328</v>
      </c>
      <c r="O541" s="14">
        <f>(((M541/60)/60)/24)+DATE(1970,1,1)</f>
        <v>43653.208333333328</v>
      </c>
      <c r="P541" t="b">
        <v>0</v>
      </c>
      <c r="Q541" t="b">
        <v>1</v>
      </c>
      <c r="R541" t="s">
        <v>17</v>
      </c>
      <c r="S541" t="str">
        <f>LEFT(R541,FIND("/",R541)-1)</f>
        <v>food</v>
      </c>
      <c r="T541" t="str">
        <f>RIGHT(R541,LEN(R541)-FIND("/",R541))</f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>(E542/D542)*100</f>
        <v>265.98113207547169</v>
      </c>
      <c r="G542" t="s">
        <v>20</v>
      </c>
      <c r="H542">
        <v>247</v>
      </c>
      <c r="I542" s="8">
        <f>E542/H542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4">
        <f>(((L542/60)/60)/24)+DATE(1970,1,1)</f>
        <v>43225.208333333328</v>
      </c>
      <c r="O542" s="14">
        <f>(((M542/60)/60)/24)+DATE(1970,1,1)</f>
        <v>43247.208333333328</v>
      </c>
      <c r="P542" t="b">
        <v>0</v>
      </c>
      <c r="Q542" t="b">
        <v>0</v>
      </c>
      <c r="R542" t="s">
        <v>122</v>
      </c>
      <c r="S542" t="str">
        <f>LEFT(R542,FIND("/",R542)-1)</f>
        <v>photography</v>
      </c>
      <c r="T542" t="str">
        <f>RIGHT(R542,LEN(R542)-FIND("/",R542))</f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>(E543/D543)*100</f>
        <v>24.205617977528089</v>
      </c>
      <c r="G543" t="s">
        <v>14</v>
      </c>
      <c r="H543">
        <v>395</v>
      </c>
      <c r="I543" s="8">
        <f>E543/H543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4">
        <f>(((L543/60)/60)/24)+DATE(1970,1,1)</f>
        <v>42165.208333333328</v>
      </c>
      <c r="O543" s="14">
        <f>(((M543/60)/60)/24)+DATE(1970,1,1)</f>
        <v>42191.208333333328</v>
      </c>
      <c r="P543" t="b">
        <v>0</v>
      </c>
      <c r="Q543" t="b">
        <v>0</v>
      </c>
      <c r="R543" t="s">
        <v>292</v>
      </c>
      <c r="S543" t="str">
        <f>LEFT(R543,FIND("/",R543)-1)</f>
        <v>games</v>
      </c>
      <c r="T543" t="str">
        <f>RIGHT(R543,LEN(R543)-FIND("/",R543))</f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>(E544/D544)*100</f>
        <v>2.5064935064935066</v>
      </c>
      <c r="G544" t="s">
        <v>14</v>
      </c>
      <c r="H544">
        <v>49</v>
      </c>
      <c r="I544" s="8">
        <f>E544/H544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4">
        <f>(((L544/60)/60)/24)+DATE(1970,1,1)</f>
        <v>42391.25</v>
      </c>
      <c r="O544" s="14">
        <f>(((M544/60)/60)/24)+DATE(1970,1,1)</f>
        <v>42421.25</v>
      </c>
      <c r="P544" t="b">
        <v>0</v>
      </c>
      <c r="Q544" t="b">
        <v>0</v>
      </c>
      <c r="R544" t="s">
        <v>60</v>
      </c>
      <c r="S544" t="str">
        <f>LEFT(R544,FIND("/",R544)-1)</f>
        <v>music</v>
      </c>
      <c r="T544" t="str">
        <f>RIGHT(R544,LEN(R544)-FIND("/",R544))</f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>(E545/D545)*100</f>
        <v>16.329799764428738</v>
      </c>
      <c r="G545" t="s">
        <v>14</v>
      </c>
      <c r="H545">
        <v>180</v>
      </c>
      <c r="I545" s="8">
        <f>E545/H545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4">
        <f>(((L545/60)/60)/24)+DATE(1970,1,1)</f>
        <v>41528.208333333336</v>
      </c>
      <c r="O545" s="14">
        <f>(((M545/60)/60)/24)+DATE(1970,1,1)</f>
        <v>41543.208333333336</v>
      </c>
      <c r="P545" t="b">
        <v>0</v>
      </c>
      <c r="Q545" t="b">
        <v>0</v>
      </c>
      <c r="R545" t="s">
        <v>89</v>
      </c>
      <c r="S545" t="str">
        <f>LEFT(R545,FIND("/",R545)-1)</f>
        <v>games</v>
      </c>
      <c r="T545" t="str">
        <f>RIGHT(R545,LEN(R545)-FIND("/",R545))</f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>(E546/D546)*100</f>
        <v>276.5</v>
      </c>
      <c r="G546" t="s">
        <v>20</v>
      </c>
      <c r="H546">
        <v>84</v>
      </c>
      <c r="I546" s="8">
        <f>E546/H546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4">
        <f>(((L546/60)/60)/24)+DATE(1970,1,1)</f>
        <v>42377.25</v>
      </c>
      <c r="O546" s="14">
        <f>(((M546/60)/60)/24)+DATE(1970,1,1)</f>
        <v>42390.25</v>
      </c>
      <c r="P546" t="b">
        <v>0</v>
      </c>
      <c r="Q546" t="b">
        <v>0</v>
      </c>
      <c r="R546" t="s">
        <v>23</v>
      </c>
      <c r="S546" t="str">
        <f>LEFT(R546,FIND("/",R546)-1)</f>
        <v>music</v>
      </c>
      <c r="T546" t="str">
        <f>RIGHT(R546,LEN(R546)-FIND("/",R546))</f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>(E547/D547)*100</f>
        <v>88.803571428571431</v>
      </c>
      <c r="G547" t="s">
        <v>14</v>
      </c>
      <c r="H547">
        <v>2690</v>
      </c>
      <c r="I547" s="8">
        <f>E547/H547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4">
        <f>(((L547/60)/60)/24)+DATE(1970,1,1)</f>
        <v>43824.25</v>
      </c>
      <c r="O547" s="14">
        <f>(((M547/60)/60)/24)+DATE(1970,1,1)</f>
        <v>43844.25</v>
      </c>
      <c r="P547" t="b">
        <v>0</v>
      </c>
      <c r="Q547" t="b">
        <v>0</v>
      </c>
      <c r="R547" t="s">
        <v>33</v>
      </c>
      <c r="S547" t="str">
        <f>LEFT(R547,FIND("/",R547)-1)</f>
        <v>theater</v>
      </c>
      <c r="T547" t="str">
        <f>RIGHT(R547,LEN(R547)-FIND("/",R547))</f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>(E548/D548)*100</f>
        <v>163.57142857142856</v>
      </c>
      <c r="G548" t="s">
        <v>20</v>
      </c>
      <c r="H548">
        <v>88</v>
      </c>
      <c r="I548" s="8">
        <f>E548/H548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4">
        <f>(((L548/60)/60)/24)+DATE(1970,1,1)</f>
        <v>43360.208333333328</v>
      </c>
      <c r="O548" s="14">
        <f>(((M548/60)/60)/24)+DATE(1970,1,1)</f>
        <v>43363.208333333328</v>
      </c>
      <c r="P548" t="b">
        <v>0</v>
      </c>
      <c r="Q548" t="b">
        <v>1</v>
      </c>
      <c r="R548" t="s">
        <v>33</v>
      </c>
      <c r="S548" t="str">
        <f>LEFT(R548,FIND("/",R548)-1)</f>
        <v>theater</v>
      </c>
      <c r="T548" t="str">
        <f>RIGHT(R548,LEN(R548)-FIND("/",R548))</f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>(E549/D549)*100</f>
        <v>969</v>
      </c>
      <c r="G549" t="s">
        <v>20</v>
      </c>
      <c r="H549">
        <v>156</v>
      </c>
      <c r="I549" s="8">
        <f>E549/H549</f>
        <v>80.75</v>
      </c>
      <c r="J549" t="s">
        <v>21</v>
      </c>
      <c r="K549" t="s">
        <v>22</v>
      </c>
      <c r="L549">
        <v>1422165600</v>
      </c>
      <c r="M549">
        <v>1423202400</v>
      </c>
      <c r="N549" s="14">
        <f>(((L549/60)/60)/24)+DATE(1970,1,1)</f>
        <v>42029.25</v>
      </c>
      <c r="O549" s="14">
        <f>(((M549/60)/60)/24)+DATE(1970,1,1)</f>
        <v>42041.25</v>
      </c>
      <c r="P549" t="b">
        <v>0</v>
      </c>
      <c r="Q549" t="b">
        <v>0</v>
      </c>
      <c r="R549" t="s">
        <v>53</v>
      </c>
      <c r="S549" t="str">
        <f>LEFT(R549,FIND("/",R549)-1)</f>
        <v>film &amp; video</v>
      </c>
      <c r="T549" t="str">
        <f>RIGHT(R549,LEN(R549)-FIND("/",R549))</f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>(E550/D550)*100</f>
        <v>270.91376701966715</v>
      </c>
      <c r="G550" t="s">
        <v>20</v>
      </c>
      <c r="H550">
        <v>2985</v>
      </c>
      <c r="I550" s="8">
        <f>E550/H550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4">
        <f>(((L550/60)/60)/24)+DATE(1970,1,1)</f>
        <v>42461.208333333328</v>
      </c>
      <c r="O550" s="14">
        <f>(((M550/60)/60)/24)+DATE(1970,1,1)</f>
        <v>42474.208333333328</v>
      </c>
      <c r="P550" t="b">
        <v>0</v>
      </c>
      <c r="Q550" t="b">
        <v>0</v>
      </c>
      <c r="R550" t="s">
        <v>33</v>
      </c>
      <c r="S550" t="str">
        <f>LEFT(R550,FIND("/",R550)-1)</f>
        <v>theater</v>
      </c>
      <c r="T550" t="str">
        <f>RIGHT(R550,LEN(R550)-FIND("/",R550))</f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>(E551/D551)*100</f>
        <v>284.21355932203392</v>
      </c>
      <c r="G551" t="s">
        <v>20</v>
      </c>
      <c r="H551">
        <v>762</v>
      </c>
      <c r="I551" s="8">
        <f>E551/H551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4">
        <f>(((L551/60)/60)/24)+DATE(1970,1,1)</f>
        <v>41422.208333333336</v>
      </c>
      <c r="O551" s="14">
        <f>(((M551/60)/60)/24)+DATE(1970,1,1)</f>
        <v>41431.208333333336</v>
      </c>
      <c r="P551" t="b">
        <v>0</v>
      </c>
      <c r="Q551" t="b">
        <v>0</v>
      </c>
      <c r="R551" t="s">
        <v>65</v>
      </c>
      <c r="S551" t="str">
        <f>LEFT(R551,FIND("/",R551)-1)</f>
        <v>technology</v>
      </c>
      <c r="T551" t="str">
        <f>RIGHT(R551,LEN(R551)-FIND("/",R551))</f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>(E552/D552)*100</f>
        <v>4</v>
      </c>
      <c r="G552" t="s">
        <v>74</v>
      </c>
      <c r="H552">
        <v>1</v>
      </c>
      <c r="I552" s="8">
        <f>E552/H552</f>
        <v>4</v>
      </c>
      <c r="J552" t="s">
        <v>98</v>
      </c>
      <c r="K552" t="s">
        <v>99</v>
      </c>
      <c r="L552">
        <v>1330495200</v>
      </c>
      <c r="M552">
        <v>1332306000</v>
      </c>
      <c r="N552" s="14">
        <f>(((L552/60)/60)/24)+DATE(1970,1,1)</f>
        <v>40968.25</v>
      </c>
      <c r="O552" s="14">
        <f>(((M552/60)/60)/24)+DATE(1970,1,1)</f>
        <v>40989.208333333336</v>
      </c>
      <c r="P552" t="b">
        <v>0</v>
      </c>
      <c r="Q552" t="b">
        <v>0</v>
      </c>
      <c r="R552" t="s">
        <v>60</v>
      </c>
      <c r="S552" t="str">
        <f>LEFT(R552,FIND("/",R552)-1)</f>
        <v>music</v>
      </c>
      <c r="T552" t="str">
        <f>RIGHT(R552,LEN(R552)-FIND("/",R552))</f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>(E553/D553)*100</f>
        <v>58.6329816768462</v>
      </c>
      <c r="G553" t="s">
        <v>14</v>
      </c>
      <c r="H553">
        <v>2779</v>
      </c>
      <c r="I553" s="8">
        <f>E553/H553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4">
        <f>(((L553/60)/60)/24)+DATE(1970,1,1)</f>
        <v>41993.25</v>
      </c>
      <c r="O553" s="14">
        <f>(((M553/60)/60)/24)+DATE(1970,1,1)</f>
        <v>42033.25</v>
      </c>
      <c r="P553" t="b">
        <v>0</v>
      </c>
      <c r="Q553" t="b">
        <v>1</v>
      </c>
      <c r="R553" t="s">
        <v>28</v>
      </c>
      <c r="S553" t="str">
        <f>LEFT(R553,FIND("/",R553)-1)</f>
        <v>technology</v>
      </c>
      <c r="T553" t="str">
        <f>RIGHT(R553,LEN(R553)-FIND("/",R553))</f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>(E554/D554)*100</f>
        <v>98.51111111111112</v>
      </c>
      <c r="G554" t="s">
        <v>14</v>
      </c>
      <c r="H554">
        <v>92</v>
      </c>
      <c r="I554" s="8">
        <f>E554/H554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4">
        <f>(((L554/60)/60)/24)+DATE(1970,1,1)</f>
        <v>42700.25</v>
      </c>
      <c r="O554" s="14">
        <f>(((M554/60)/60)/24)+DATE(1970,1,1)</f>
        <v>42702.25</v>
      </c>
      <c r="P554" t="b">
        <v>0</v>
      </c>
      <c r="Q554" t="b">
        <v>0</v>
      </c>
      <c r="R554" t="s">
        <v>33</v>
      </c>
      <c r="S554" t="str">
        <f>LEFT(R554,FIND("/",R554)-1)</f>
        <v>theater</v>
      </c>
      <c r="T554" t="str">
        <f>RIGHT(R554,LEN(R554)-FIND("/",R554))</f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>(E555/D555)*100</f>
        <v>43.975381008206334</v>
      </c>
      <c r="G555" t="s">
        <v>14</v>
      </c>
      <c r="H555">
        <v>1028</v>
      </c>
      <c r="I555" s="8">
        <f>E555/H555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4">
        <f>(((L555/60)/60)/24)+DATE(1970,1,1)</f>
        <v>40545.25</v>
      </c>
      <c r="O555" s="14">
        <f>(((M555/60)/60)/24)+DATE(1970,1,1)</f>
        <v>40546.25</v>
      </c>
      <c r="P555" t="b">
        <v>0</v>
      </c>
      <c r="Q555" t="b">
        <v>0</v>
      </c>
      <c r="R555" t="s">
        <v>23</v>
      </c>
      <c r="S555" t="str">
        <f>LEFT(R555,FIND("/",R555)-1)</f>
        <v>music</v>
      </c>
      <c r="T555" t="str">
        <f>RIGHT(R555,LEN(R555)-FIND("/",R555))</f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>(E556/D556)*100</f>
        <v>151.66315789473683</v>
      </c>
      <c r="G556" t="s">
        <v>20</v>
      </c>
      <c r="H556">
        <v>554</v>
      </c>
      <c r="I556" s="8">
        <f>E556/H556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4">
        <f>(((L556/60)/60)/24)+DATE(1970,1,1)</f>
        <v>42723.25</v>
      </c>
      <c r="O556" s="14">
        <f>(((M556/60)/60)/24)+DATE(1970,1,1)</f>
        <v>42729.25</v>
      </c>
      <c r="P556" t="b">
        <v>0</v>
      </c>
      <c r="Q556" t="b">
        <v>0</v>
      </c>
      <c r="R556" t="s">
        <v>60</v>
      </c>
      <c r="S556" t="str">
        <f>LEFT(R556,FIND("/",R556)-1)</f>
        <v>music</v>
      </c>
      <c r="T556" t="str">
        <f>RIGHT(R556,LEN(R556)-FIND("/",R556))</f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>(E557/D557)*100</f>
        <v>223.63492063492063</v>
      </c>
      <c r="G557" t="s">
        <v>20</v>
      </c>
      <c r="H557">
        <v>135</v>
      </c>
      <c r="I557" s="8">
        <f>E557/H557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4">
        <f>(((L557/60)/60)/24)+DATE(1970,1,1)</f>
        <v>41731.208333333336</v>
      </c>
      <c r="O557" s="14">
        <f>(((M557/60)/60)/24)+DATE(1970,1,1)</f>
        <v>41762.208333333336</v>
      </c>
      <c r="P557" t="b">
        <v>0</v>
      </c>
      <c r="Q557" t="b">
        <v>0</v>
      </c>
      <c r="R557" t="s">
        <v>23</v>
      </c>
      <c r="S557" t="str">
        <f>LEFT(R557,FIND("/",R557)-1)</f>
        <v>music</v>
      </c>
      <c r="T557" t="str">
        <f>RIGHT(R557,LEN(R557)-FIND("/",R557))</f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>(E558/D558)*100</f>
        <v>239.75</v>
      </c>
      <c r="G558" t="s">
        <v>20</v>
      </c>
      <c r="H558">
        <v>122</v>
      </c>
      <c r="I558" s="8">
        <f>E558/H558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4">
        <f>(((L558/60)/60)/24)+DATE(1970,1,1)</f>
        <v>40792.208333333336</v>
      </c>
      <c r="O558" s="14">
        <f>(((M558/60)/60)/24)+DATE(1970,1,1)</f>
        <v>40799.208333333336</v>
      </c>
      <c r="P558" t="b">
        <v>0</v>
      </c>
      <c r="Q558" t="b">
        <v>1</v>
      </c>
      <c r="R558" t="s">
        <v>206</v>
      </c>
      <c r="S558" t="str">
        <f>LEFT(R558,FIND("/",R558)-1)</f>
        <v>publishing</v>
      </c>
      <c r="T558" t="str">
        <f>RIGHT(R558,LEN(R558)-FIND("/",R558))</f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>(E559/D559)*100</f>
        <v>199.33333333333334</v>
      </c>
      <c r="G559" t="s">
        <v>20</v>
      </c>
      <c r="H559">
        <v>221</v>
      </c>
      <c r="I559" s="8">
        <f>E559/H559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4">
        <f>(((L559/60)/60)/24)+DATE(1970,1,1)</f>
        <v>42279.208333333328</v>
      </c>
      <c r="O559" s="14">
        <f>(((M559/60)/60)/24)+DATE(1970,1,1)</f>
        <v>42282.208333333328</v>
      </c>
      <c r="P559" t="b">
        <v>0</v>
      </c>
      <c r="Q559" t="b">
        <v>1</v>
      </c>
      <c r="R559" t="s">
        <v>474</v>
      </c>
      <c r="S559" t="str">
        <f>LEFT(R559,FIND("/",R559)-1)</f>
        <v>film &amp; video</v>
      </c>
      <c r="T559" t="str">
        <f>RIGHT(R559,LEN(R559)-FIND("/",R559))</f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>(E560/D560)*100</f>
        <v>137.34482758620689</v>
      </c>
      <c r="G560" t="s">
        <v>20</v>
      </c>
      <c r="H560">
        <v>126</v>
      </c>
      <c r="I560" s="8">
        <f>E560/H560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4">
        <f>(((L560/60)/60)/24)+DATE(1970,1,1)</f>
        <v>42424.25</v>
      </c>
      <c r="O560" s="14">
        <f>(((M560/60)/60)/24)+DATE(1970,1,1)</f>
        <v>42467.208333333328</v>
      </c>
      <c r="P560" t="b">
        <v>0</v>
      </c>
      <c r="Q560" t="b">
        <v>0</v>
      </c>
      <c r="R560" t="s">
        <v>33</v>
      </c>
      <c r="S560" t="str">
        <f>LEFT(R560,FIND("/",R560)-1)</f>
        <v>theater</v>
      </c>
      <c r="T560" t="str">
        <f>RIGHT(R560,LEN(R560)-FIND("/",R560))</f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>(E561/D561)*100</f>
        <v>100.9696106362773</v>
      </c>
      <c r="G561" t="s">
        <v>20</v>
      </c>
      <c r="H561">
        <v>1022</v>
      </c>
      <c r="I561" s="8">
        <f>E561/H561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4">
        <f>(((L561/60)/60)/24)+DATE(1970,1,1)</f>
        <v>42584.208333333328</v>
      </c>
      <c r="O561" s="14">
        <f>(((M561/60)/60)/24)+DATE(1970,1,1)</f>
        <v>42591.208333333328</v>
      </c>
      <c r="P561" t="b">
        <v>0</v>
      </c>
      <c r="Q561" t="b">
        <v>0</v>
      </c>
      <c r="R561" t="s">
        <v>33</v>
      </c>
      <c r="S561" t="str">
        <f>LEFT(R561,FIND("/",R561)-1)</f>
        <v>theater</v>
      </c>
      <c r="T561" t="str">
        <f>RIGHT(R561,LEN(R561)-FIND("/",R561))</f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>(E562/D562)*100</f>
        <v>794.16</v>
      </c>
      <c r="G562" t="s">
        <v>20</v>
      </c>
      <c r="H562">
        <v>3177</v>
      </c>
      <c r="I562" s="8">
        <f>E562/H562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4">
        <f>(((L562/60)/60)/24)+DATE(1970,1,1)</f>
        <v>40865.25</v>
      </c>
      <c r="O562" s="14">
        <f>(((M562/60)/60)/24)+DATE(1970,1,1)</f>
        <v>40905.25</v>
      </c>
      <c r="P562" t="b">
        <v>0</v>
      </c>
      <c r="Q562" t="b">
        <v>0</v>
      </c>
      <c r="R562" t="s">
        <v>71</v>
      </c>
      <c r="S562" t="str">
        <f>LEFT(R562,FIND("/",R562)-1)</f>
        <v>film &amp; video</v>
      </c>
      <c r="T562" t="str">
        <f>RIGHT(R562,LEN(R562)-FIND("/",R562))</f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>(E563/D563)*100</f>
        <v>369.7</v>
      </c>
      <c r="G563" t="s">
        <v>20</v>
      </c>
      <c r="H563">
        <v>198</v>
      </c>
      <c r="I563" s="8">
        <f>E563/H563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4">
        <f>(((L563/60)/60)/24)+DATE(1970,1,1)</f>
        <v>40833.208333333336</v>
      </c>
      <c r="O563" s="14">
        <f>(((M563/60)/60)/24)+DATE(1970,1,1)</f>
        <v>40835.208333333336</v>
      </c>
      <c r="P563" t="b">
        <v>0</v>
      </c>
      <c r="Q563" t="b">
        <v>0</v>
      </c>
      <c r="R563" t="s">
        <v>33</v>
      </c>
      <c r="S563" t="str">
        <f>LEFT(R563,FIND("/",R563)-1)</f>
        <v>theater</v>
      </c>
      <c r="T563" t="str">
        <f>RIGHT(R563,LEN(R563)-FIND("/",R563))</f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>(E564/D564)*100</f>
        <v>12.818181818181817</v>
      </c>
      <c r="G564" t="s">
        <v>14</v>
      </c>
      <c r="H564">
        <v>26</v>
      </c>
      <c r="I564" s="8">
        <f>E564/H564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4">
        <f>(((L564/60)/60)/24)+DATE(1970,1,1)</f>
        <v>43536.208333333328</v>
      </c>
      <c r="O564" s="14">
        <f>(((M564/60)/60)/24)+DATE(1970,1,1)</f>
        <v>43538.208333333328</v>
      </c>
      <c r="P564" t="b">
        <v>0</v>
      </c>
      <c r="Q564" t="b">
        <v>0</v>
      </c>
      <c r="R564" t="s">
        <v>23</v>
      </c>
      <c r="S564" t="str">
        <f>LEFT(R564,FIND("/",R564)-1)</f>
        <v>music</v>
      </c>
      <c r="T564" t="str">
        <f>RIGHT(R564,LEN(R564)-FIND("/",R564))</f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>(E565/D565)*100</f>
        <v>138.02702702702703</v>
      </c>
      <c r="G565" t="s">
        <v>20</v>
      </c>
      <c r="H565">
        <v>85</v>
      </c>
      <c r="I565" s="8">
        <f>E565/H565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4">
        <f>(((L565/60)/60)/24)+DATE(1970,1,1)</f>
        <v>43417.25</v>
      </c>
      <c r="O565" s="14">
        <f>(((M565/60)/60)/24)+DATE(1970,1,1)</f>
        <v>43437.25</v>
      </c>
      <c r="P565" t="b">
        <v>0</v>
      </c>
      <c r="Q565" t="b">
        <v>0</v>
      </c>
      <c r="R565" t="s">
        <v>42</v>
      </c>
      <c r="S565" t="str">
        <f>LEFT(R565,FIND("/",R565)-1)</f>
        <v>film &amp; video</v>
      </c>
      <c r="T565" t="str">
        <f>RIGHT(R565,LEN(R565)-FIND("/",R565))</f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>(E566/D566)*100</f>
        <v>83.813278008298752</v>
      </c>
      <c r="G566" t="s">
        <v>14</v>
      </c>
      <c r="H566">
        <v>1790</v>
      </c>
      <c r="I566" s="8">
        <f>E566/H566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4">
        <f>(((L566/60)/60)/24)+DATE(1970,1,1)</f>
        <v>42078.208333333328</v>
      </c>
      <c r="O566" s="14">
        <f>(((M566/60)/60)/24)+DATE(1970,1,1)</f>
        <v>42086.208333333328</v>
      </c>
      <c r="P566" t="b">
        <v>0</v>
      </c>
      <c r="Q566" t="b">
        <v>0</v>
      </c>
      <c r="R566" t="s">
        <v>33</v>
      </c>
      <c r="S566" t="str">
        <f>LEFT(R566,FIND("/",R566)-1)</f>
        <v>theater</v>
      </c>
      <c r="T566" t="str">
        <f>RIGHT(R566,LEN(R566)-FIND("/",R566))</f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>(E567/D567)*100</f>
        <v>204.60063224446787</v>
      </c>
      <c r="G567" t="s">
        <v>20</v>
      </c>
      <c r="H567">
        <v>3596</v>
      </c>
      <c r="I567" s="8">
        <f>E567/H567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4">
        <f>(((L567/60)/60)/24)+DATE(1970,1,1)</f>
        <v>40862.25</v>
      </c>
      <c r="O567" s="14">
        <f>(((M567/60)/60)/24)+DATE(1970,1,1)</f>
        <v>40882.25</v>
      </c>
      <c r="P567" t="b">
        <v>0</v>
      </c>
      <c r="Q567" t="b">
        <v>0</v>
      </c>
      <c r="R567" t="s">
        <v>33</v>
      </c>
      <c r="S567" t="str">
        <f>LEFT(R567,FIND("/",R567)-1)</f>
        <v>theater</v>
      </c>
      <c r="T567" t="str">
        <f>RIGHT(R567,LEN(R567)-FIND("/",R567))</f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>(E568/D568)*100</f>
        <v>44.344086021505376</v>
      </c>
      <c r="G568" t="s">
        <v>14</v>
      </c>
      <c r="H568">
        <v>37</v>
      </c>
      <c r="I568" s="8">
        <f>E568/H568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4">
        <f>(((L568/60)/60)/24)+DATE(1970,1,1)</f>
        <v>42424.25</v>
      </c>
      <c r="O568" s="14">
        <f>(((M568/60)/60)/24)+DATE(1970,1,1)</f>
        <v>42447.208333333328</v>
      </c>
      <c r="P568" t="b">
        <v>0</v>
      </c>
      <c r="Q568" t="b">
        <v>1</v>
      </c>
      <c r="R568" t="s">
        <v>50</v>
      </c>
      <c r="S568" t="str">
        <f>LEFT(R568,FIND("/",R568)-1)</f>
        <v>music</v>
      </c>
      <c r="T568" t="str">
        <f>RIGHT(R568,LEN(R568)-FIND("/",R568))</f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>(E569/D569)*100</f>
        <v>218.60294117647058</v>
      </c>
      <c r="G569" t="s">
        <v>20</v>
      </c>
      <c r="H569">
        <v>244</v>
      </c>
      <c r="I569" s="8">
        <f>E569/H569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4">
        <f>(((L569/60)/60)/24)+DATE(1970,1,1)</f>
        <v>41830.208333333336</v>
      </c>
      <c r="O569" s="14">
        <f>(((M569/60)/60)/24)+DATE(1970,1,1)</f>
        <v>41832.208333333336</v>
      </c>
      <c r="P569" t="b">
        <v>0</v>
      </c>
      <c r="Q569" t="b">
        <v>0</v>
      </c>
      <c r="R569" t="s">
        <v>23</v>
      </c>
      <c r="S569" t="str">
        <f>LEFT(R569,FIND("/",R569)-1)</f>
        <v>music</v>
      </c>
      <c r="T569" t="str">
        <f>RIGHT(R569,LEN(R569)-FIND("/",R569))</f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>(E570/D570)*100</f>
        <v>186.03314917127071</v>
      </c>
      <c r="G570" t="s">
        <v>20</v>
      </c>
      <c r="H570">
        <v>5180</v>
      </c>
      <c r="I570" s="8">
        <f>E570/H570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4">
        <f>(((L570/60)/60)/24)+DATE(1970,1,1)</f>
        <v>40374.208333333336</v>
      </c>
      <c r="O570" s="14">
        <f>(((M570/60)/60)/24)+DATE(1970,1,1)</f>
        <v>40419.208333333336</v>
      </c>
      <c r="P570" t="b">
        <v>0</v>
      </c>
      <c r="Q570" t="b">
        <v>0</v>
      </c>
      <c r="R570" t="s">
        <v>33</v>
      </c>
      <c r="S570" t="str">
        <f>LEFT(R570,FIND("/",R570)-1)</f>
        <v>theater</v>
      </c>
      <c r="T570" t="str">
        <f>RIGHT(R570,LEN(R570)-FIND("/",R570))</f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>(E571/D571)*100</f>
        <v>237.33830845771143</v>
      </c>
      <c r="G571" t="s">
        <v>20</v>
      </c>
      <c r="H571">
        <v>589</v>
      </c>
      <c r="I571" s="8">
        <f>E571/H571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4">
        <f>(((L571/60)/60)/24)+DATE(1970,1,1)</f>
        <v>40554.25</v>
      </c>
      <c r="O571" s="14">
        <f>(((M571/60)/60)/24)+DATE(1970,1,1)</f>
        <v>40566.25</v>
      </c>
      <c r="P571" t="b">
        <v>0</v>
      </c>
      <c r="Q571" t="b">
        <v>0</v>
      </c>
      <c r="R571" t="s">
        <v>71</v>
      </c>
      <c r="S571" t="str">
        <f>LEFT(R571,FIND("/",R571)-1)</f>
        <v>film &amp; video</v>
      </c>
      <c r="T571" t="str">
        <f>RIGHT(R571,LEN(R571)-FIND("/",R571))</f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>(E572/D572)*100</f>
        <v>305.65384615384613</v>
      </c>
      <c r="G572" t="s">
        <v>20</v>
      </c>
      <c r="H572">
        <v>2725</v>
      </c>
      <c r="I572" s="8">
        <f>E572/H572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4">
        <f>(((L572/60)/60)/24)+DATE(1970,1,1)</f>
        <v>41993.25</v>
      </c>
      <c r="O572" s="14">
        <f>(((M572/60)/60)/24)+DATE(1970,1,1)</f>
        <v>41999.25</v>
      </c>
      <c r="P572" t="b">
        <v>0</v>
      </c>
      <c r="Q572" t="b">
        <v>1</v>
      </c>
      <c r="R572" t="s">
        <v>23</v>
      </c>
      <c r="S572" t="str">
        <f>LEFT(R572,FIND("/",R572)-1)</f>
        <v>music</v>
      </c>
      <c r="T572" t="str">
        <f>RIGHT(R572,LEN(R572)-FIND("/",R572))</f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>(E573/D573)*100</f>
        <v>94.142857142857139</v>
      </c>
      <c r="G573" t="s">
        <v>14</v>
      </c>
      <c r="H573">
        <v>35</v>
      </c>
      <c r="I573" s="8">
        <f>E573/H573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4">
        <f>(((L573/60)/60)/24)+DATE(1970,1,1)</f>
        <v>42174.208333333328</v>
      </c>
      <c r="O573" s="14">
        <f>(((M573/60)/60)/24)+DATE(1970,1,1)</f>
        <v>42221.208333333328</v>
      </c>
      <c r="P573" t="b">
        <v>0</v>
      </c>
      <c r="Q573" t="b">
        <v>0</v>
      </c>
      <c r="R573" t="s">
        <v>100</v>
      </c>
      <c r="S573" t="str">
        <f>LEFT(R573,FIND("/",R573)-1)</f>
        <v>film &amp; video</v>
      </c>
      <c r="T573" t="str">
        <f>RIGHT(R573,LEN(R573)-FIND("/",R573))</f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>(E574/D574)*100</f>
        <v>54.400000000000006</v>
      </c>
      <c r="G574" t="s">
        <v>74</v>
      </c>
      <c r="H574">
        <v>94</v>
      </c>
      <c r="I574" s="8">
        <f>E574/H574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4">
        <f>(((L574/60)/60)/24)+DATE(1970,1,1)</f>
        <v>42275.208333333328</v>
      </c>
      <c r="O574" s="14">
        <f>(((M574/60)/60)/24)+DATE(1970,1,1)</f>
        <v>42291.208333333328</v>
      </c>
      <c r="P574" t="b">
        <v>0</v>
      </c>
      <c r="Q574" t="b">
        <v>1</v>
      </c>
      <c r="R574" t="s">
        <v>23</v>
      </c>
      <c r="S574" t="str">
        <f>LEFT(R574,FIND("/",R574)-1)</f>
        <v>music</v>
      </c>
      <c r="T574" t="str">
        <f>RIGHT(R574,LEN(R574)-FIND("/",R574))</f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>(E575/D575)*100</f>
        <v>111.88059701492537</v>
      </c>
      <c r="G575" t="s">
        <v>20</v>
      </c>
      <c r="H575">
        <v>300</v>
      </c>
      <c r="I575" s="8">
        <f>E575/H575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4">
        <f>(((L575/60)/60)/24)+DATE(1970,1,1)</f>
        <v>41761.208333333336</v>
      </c>
      <c r="O575" s="14">
        <f>(((M575/60)/60)/24)+DATE(1970,1,1)</f>
        <v>41763.208333333336</v>
      </c>
      <c r="P575" t="b">
        <v>0</v>
      </c>
      <c r="Q575" t="b">
        <v>0</v>
      </c>
      <c r="R575" t="s">
        <v>1029</v>
      </c>
      <c r="S575" t="str">
        <f>LEFT(R575,FIND("/",R575)-1)</f>
        <v>journalism</v>
      </c>
      <c r="T575" t="str">
        <f>RIGHT(R575,LEN(R575)-FIND("/",R575))</f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>(E576/D576)*100</f>
        <v>369.14814814814815</v>
      </c>
      <c r="G576" t="s">
        <v>20</v>
      </c>
      <c r="H576">
        <v>144</v>
      </c>
      <c r="I576" s="8">
        <f>E576/H576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4">
        <f>(((L576/60)/60)/24)+DATE(1970,1,1)</f>
        <v>43806.25</v>
      </c>
      <c r="O576" s="14">
        <f>(((M576/60)/60)/24)+DATE(1970,1,1)</f>
        <v>43816.25</v>
      </c>
      <c r="P576" t="b">
        <v>0</v>
      </c>
      <c r="Q576" t="b">
        <v>1</v>
      </c>
      <c r="R576" t="s">
        <v>17</v>
      </c>
      <c r="S576" t="str">
        <f>LEFT(R576,FIND("/",R576)-1)</f>
        <v>food</v>
      </c>
      <c r="T576" t="str">
        <f>RIGHT(R576,LEN(R576)-FIND("/",R576))</f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>(E577/D577)*100</f>
        <v>62.930372148859547</v>
      </c>
      <c r="G577" t="s">
        <v>14</v>
      </c>
      <c r="H577">
        <v>558</v>
      </c>
      <c r="I577" s="8">
        <f>E577/H577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4">
        <f>(((L577/60)/60)/24)+DATE(1970,1,1)</f>
        <v>41779.208333333336</v>
      </c>
      <c r="O577" s="14">
        <f>(((M577/60)/60)/24)+DATE(1970,1,1)</f>
        <v>41782.208333333336</v>
      </c>
      <c r="P577" t="b">
        <v>0</v>
      </c>
      <c r="Q577" t="b">
        <v>1</v>
      </c>
      <c r="R577" t="s">
        <v>33</v>
      </c>
      <c r="S577" t="str">
        <f>LEFT(R577,FIND("/",R577)-1)</f>
        <v>theater</v>
      </c>
      <c r="T577" t="str">
        <f>RIGHT(R577,LEN(R577)-FIND("/",R577))</f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>(E578/D578)*100</f>
        <v>64.927835051546396</v>
      </c>
      <c r="G578" t="s">
        <v>14</v>
      </c>
      <c r="H578">
        <v>64</v>
      </c>
      <c r="I578" s="8">
        <f>E578/H578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4">
        <f>(((L578/60)/60)/24)+DATE(1970,1,1)</f>
        <v>43040.208333333328</v>
      </c>
      <c r="O578" s="14">
        <f>(((M578/60)/60)/24)+DATE(1970,1,1)</f>
        <v>43057.25</v>
      </c>
      <c r="P578" t="b">
        <v>0</v>
      </c>
      <c r="Q578" t="b">
        <v>0</v>
      </c>
      <c r="R578" t="s">
        <v>33</v>
      </c>
      <c r="S578" t="str">
        <f>LEFT(R578,FIND("/",R578)-1)</f>
        <v>theater</v>
      </c>
      <c r="T578" t="str">
        <f>RIGHT(R578,LEN(R578)-FIND("/",R578))</f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>(E579/D579)*100</f>
        <v>18.853658536585368</v>
      </c>
      <c r="G579" t="s">
        <v>74</v>
      </c>
      <c r="H579">
        <v>37</v>
      </c>
      <c r="I579" s="8">
        <f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4">
        <f>(((L579/60)/60)/24)+DATE(1970,1,1)</f>
        <v>40613.25</v>
      </c>
      <c r="O579" s="14">
        <f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>LEFT(R579,FIND("/",R579)-1)</f>
        <v>music</v>
      </c>
      <c r="T579" t="str">
        <f>RIGHT(R579,LEN(R579)-FIND("/",R579))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>(E580/D580)*100</f>
        <v>16.754404145077721</v>
      </c>
      <c r="G580" t="s">
        <v>14</v>
      </c>
      <c r="H580">
        <v>245</v>
      </c>
      <c r="I580" s="8">
        <f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4">
        <f>(((L580/60)/60)/24)+DATE(1970,1,1)</f>
        <v>40878.25</v>
      </c>
      <c r="O580" s="14">
        <f>(((M580/60)/60)/24)+DATE(1970,1,1)</f>
        <v>40881.25</v>
      </c>
      <c r="P580" t="b">
        <v>0</v>
      </c>
      <c r="Q580" t="b">
        <v>0</v>
      </c>
      <c r="R580" t="s">
        <v>474</v>
      </c>
      <c r="S580" t="str">
        <f>LEFT(R580,FIND("/",R580)-1)</f>
        <v>film &amp; video</v>
      </c>
      <c r="T580" t="str">
        <f>RIGHT(R580,LEN(R580)-FIND("/",R580))</f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>(E581/D581)*100</f>
        <v>101.11290322580646</v>
      </c>
      <c r="G581" t="s">
        <v>20</v>
      </c>
      <c r="H581">
        <v>87</v>
      </c>
      <c r="I581" s="8">
        <f>E581/H581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4">
        <f>(((L581/60)/60)/24)+DATE(1970,1,1)</f>
        <v>40762.208333333336</v>
      </c>
      <c r="O581" s="14">
        <f>(((M581/60)/60)/24)+DATE(1970,1,1)</f>
        <v>40774.208333333336</v>
      </c>
      <c r="P581" t="b">
        <v>0</v>
      </c>
      <c r="Q581" t="b">
        <v>0</v>
      </c>
      <c r="R581" t="s">
        <v>159</v>
      </c>
      <c r="S581" t="str">
        <f>LEFT(R581,FIND("/",R581)-1)</f>
        <v>music</v>
      </c>
      <c r="T581" t="str">
        <f>RIGHT(R581,LEN(R581)-FIND("/",R581))</f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>(E582/D582)*100</f>
        <v>341.5022831050228</v>
      </c>
      <c r="G582" t="s">
        <v>20</v>
      </c>
      <c r="H582">
        <v>3116</v>
      </c>
      <c r="I582" s="8">
        <f>E582/H582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4">
        <f>(((L582/60)/60)/24)+DATE(1970,1,1)</f>
        <v>41696.25</v>
      </c>
      <c r="O582" s="14">
        <f>(((M582/60)/60)/24)+DATE(1970,1,1)</f>
        <v>41704.25</v>
      </c>
      <c r="P582" t="b">
        <v>0</v>
      </c>
      <c r="Q582" t="b">
        <v>0</v>
      </c>
      <c r="R582" t="s">
        <v>33</v>
      </c>
      <c r="S582" t="str">
        <f>LEFT(R582,FIND("/",R582)-1)</f>
        <v>theater</v>
      </c>
      <c r="T582" t="str">
        <f>RIGHT(R582,LEN(R582)-FIND("/",R582))</f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>(E583/D583)*100</f>
        <v>64.016666666666666</v>
      </c>
      <c r="G583" t="s">
        <v>14</v>
      </c>
      <c r="H583">
        <v>71</v>
      </c>
      <c r="I583" s="8">
        <f>E583/H583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4">
        <f>(((L583/60)/60)/24)+DATE(1970,1,1)</f>
        <v>40662.208333333336</v>
      </c>
      <c r="O583" s="14">
        <f>(((M583/60)/60)/24)+DATE(1970,1,1)</f>
        <v>40677.208333333336</v>
      </c>
      <c r="P583" t="b">
        <v>0</v>
      </c>
      <c r="Q583" t="b">
        <v>0</v>
      </c>
      <c r="R583" t="s">
        <v>28</v>
      </c>
      <c r="S583" t="str">
        <f>LEFT(R583,FIND("/",R583)-1)</f>
        <v>technology</v>
      </c>
      <c r="T583" t="str">
        <f>RIGHT(R583,LEN(R583)-FIND("/",R583))</f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>(E584/D584)*100</f>
        <v>52.080459770114942</v>
      </c>
      <c r="G584" t="s">
        <v>14</v>
      </c>
      <c r="H584">
        <v>42</v>
      </c>
      <c r="I584" s="8">
        <f>E584/H584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4">
        <f>(((L584/60)/60)/24)+DATE(1970,1,1)</f>
        <v>42165.208333333328</v>
      </c>
      <c r="O584" s="14">
        <f>(((M584/60)/60)/24)+DATE(1970,1,1)</f>
        <v>42170.208333333328</v>
      </c>
      <c r="P584" t="b">
        <v>0</v>
      </c>
      <c r="Q584" t="b">
        <v>1</v>
      </c>
      <c r="R584" t="s">
        <v>89</v>
      </c>
      <c r="S584" t="str">
        <f>LEFT(R584,FIND("/",R584)-1)</f>
        <v>games</v>
      </c>
      <c r="T584" t="str">
        <f>RIGHT(R584,LEN(R584)-FIND("/",R584))</f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>(E585/D585)*100</f>
        <v>322.40211640211641</v>
      </c>
      <c r="G585" t="s">
        <v>20</v>
      </c>
      <c r="H585">
        <v>909</v>
      </c>
      <c r="I585" s="8">
        <f>E585/H585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4">
        <f>(((L585/60)/60)/24)+DATE(1970,1,1)</f>
        <v>40959.25</v>
      </c>
      <c r="O585" s="14">
        <f>(((M585/60)/60)/24)+DATE(1970,1,1)</f>
        <v>40976.25</v>
      </c>
      <c r="P585" t="b">
        <v>0</v>
      </c>
      <c r="Q585" t="b">
        <v>0</v>
      </c>
      <c r="R585" t="s">
        <v>42</v>
      </c>
      <c r="S585" t="str">
        <f>LEFT(R585,FIND("/",R585)-1)</f>
        <v>film &amp; video</v>
      </c>
      <c r="T585" t="str">
        <f>RIGHT(R585,LEN(R585)-FIND("/",R585))</f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>(E586/D586)*100</f>
        <v>119.50810185185186</v>
      </c>
      <c r="G586" t="s">
        <v>20</v>
      </c>
      <c r="H586">
        <v>1613</v>
      </c>
      <c r="I586" s="8">
        <f>E586/H586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4">
        <f>(((L586/60)/60)/24)+DATE(1970,1,1)</f>
        <v>41024.208333333336</v>
      </c>
      <c r="O586" s="14">
        <f>(((M586/60)/60)/24)+DATE(1970,1,1)</f>
        <v>41038.208333333336</v>
      </c>
      <c r="P586" t="b">
        <v>0</v>
      </c>
      <c r="Q586" t="b">
        <v>0</v>
      </c>
      <c r="R586" t="s">
        <v>28</v>
      </c>
      <c r="S586" t="str">
        <f>LEFT(R586,FIND("/",R586)-1)</f>
        <v>technology</v>
      </c>
      <c r="T586" t="str">
        <f>RIGHT(R586,LEN(R586)-FIND("/",R586))</f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>(E587/D587)*100</f>
        <v>146.79775280898878</v>
      </c>
      <c r="G587" t="s">
        <v>20</v>
      </c>
      <c r="H587">
        <v>136</v>
      </c>
      <c r="I587" s="8">
        <f>E587/H587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4">
        <f>(((L587/60)/60)/24)+DATE(1970,1,1)</f>
        <v>40255.208333333336</v>
      </c>
      <c r="O587" s="14">
        <f>(((M587/60)/60)/24)+DATE(1970,1,1)</f>
        <v>40265.208333333336</v>
      </c>
      <c r="P587" t="b">
        <v>0</v>
      </c>
      <c r="Q587" t="b">
        <v>0</v>
      </c>
      <c r="R587" t="s">
        <v>206</v>
      </c>
      <c r="S587" t="str">
        <f>LEFT(R587,FIND("/",R587)-1)</f>
        <v>publishing</v>
      </c>
      <c r="T587" t="str">
        <f>RIGHT(R587,LEN(R587)-FIND("/",R587))</f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>(E588/D588)*100</f>
        <v>950.57142857142856</v>
      </c>
      <c r="G588" t="s">
        <v>20</v>
      </c>
      <c r="H588">
        <v>130</v>
      </c>
      <c r="I588" s="8">
        <f>E588/H588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4">
        <f>(((L588/60)/60)/24)+DATE(1970,1,1)</f>
        <v>40499.25</v>
      </c>
      <c r="O588" s="14">
        <f>(((M588/60)/60)/24)+DATE(1970,1,1)</f>
        <v>40518.25</v>
      </c>
      <c r="P588" t="b">
        <v>0</v>
      </c>
      <c r="Q588" t="b">
        <v>0</v>
      </c>
      <c r="R588" t="s">
        <v>23</v>
      </c>
      <c r="S588" t="str">
        <f>LEFT(R588,FIND("/",R588)-1)</f>
        <v>music</v>
      </c>
      <c r="T588" t="str">
        <f>RIGHT(R588,LEN(R588)-FIND("/",R588))</f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>(E589/D589)*100</f>
        <v>72.893617021276597</v>
      </c>
      <c r="G589" t="s">
        <v>14</v>
      </c>
      <c r="H589">
        <v>156</v>
      </c>
      <c r="I589" s="8">
        <f>E589/H589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4">
        <f>(((L589/60)/60)/24)+DATE(1970,1,1)</f>
        <v>43484.25</v>
      </c>
      <c r="O589" s="14">
        <f>(((M589/60)/60)/24)+DATE(1970,1,1)</f>
        <v>43536.208333333328</v>
      </c>
      <c r="P589" t="b">
        <v>0</v>
      </c>
      <c r="Q589" t="b">
        <v>1</v>
      </c>
      <c r="R589" t="s">
        <v>17</v>
      </c>
      <c r="S589" t="str">
        <f>LEFT(R589,FIND("/",R589)-1)</f>
        <v>food</v>
      </c>
      <c r="T589" t="str">
        <f>RIGHT(R589,LEN(R589)-FIND("/",R589))</f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>(E590/D590)*100</f>
        <v>79.008248730964468</v>
      </c>
      <c r="G590" t="s">
        <v>14</v>
      </c>
      <c r="H590">
        <v>1368</v>
      </c>
      <c r="I590" s="8">
        <f>E590/H590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4">
        <f>(((L590/60)/60)/24)+DATE(1970,1,1)</f>
        <v>40262.208333333336</v>
      </c>
      <c r="O590" s="14">
        <f>(((M590/60)/60)/24)+DATE(1970,1,1)</f>
        <v>40293.208333333336</v>
      </c>
      <c r="P590" t="b">
        <v>0</v>
      </c>
      <c r="Q590" t="b">
        <v>0</v>
      </c>
      <c r="R590" t="s">
        <v>33</v>
      </c>
      <c r="S590" t="str">
        <f>LEFT(R590,FIND("/",R590)-1)</f>
        <v>theater</v>
      </c>
      <c r="T590" t="str">
        <f>RIGHT(R590,LEN(R590)-FIND("/",R590))</f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>(E591/D591)*100</f>
        <v>64.721518987341781</v>
      </c>
      <c r="G591" t="s">
        <v>14</v>
      </c>
      <c r="H591">
        <v>102</v>
      </c>
      <c r="I591" s="8">
        <f>E591/H591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4">
        <f>(((L591/60)/60)/24)+DATE(1970,1,1)</f>
        <v>42190.208333333328</v>
      </c>
      <c r="O591" s="14">
        <f>(((M591/60)/60)/24)+DATE(1970,1,1)</f>
        <v>42197.208333333328</v>
      </c>
      <c r="P591" t="b">
        <v>0</v>
      </c>
      <c r="Q591" t="b">
        <v>0</v>
      </c>
      <c r="R591" t="s">
        <v>42</v>
      </c>
      <c r="S591" t="str">
        <f>LEFT(R591,FIND("/",R591)-1)</f>
        <v>film &amp; video</v>
      </c>
      <c r="T591" t="str">
        <f>RIGHT(R591,LEN(R591)-FIND("/",R591))</f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>(E592/D592)*100</f>
        <v>82.028169014084511</v>
      </c>
      <c r="G592" t="s">
        <v>14</v>
      </c>
      <c r="H592">
        <v>86</v>
      </c>
      <c r="I592" s="8">
        <f>E592/H592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4">
        <f>(((L592/60)/60)/24)+DATE(1970,1,1)</f>
        <v>41994.25</v>
      </c>
      <c r="O592" s="14">
        <f>(((M592/60)/60)/24)+DATE(1970,1,1)</f>
        <v>42005.25</v>
      </c>
      <c r="P592" t="b">
        <v>0</v>
      </c>
      <c r="Q592" t="b">
        <v>0</v>
      </c>
      <c r="R592" t="s">
        <v>133</v>
      </c>
      <c r="S592" t="str">
        <f>LEFT(R592,FIND("/",R592)-1)</f>
        <v>publishing</v>
      </c>
      <c r="T592" t="str">
        <f>RIGHT(R592,LEN(R592)-FIND("/",R592))</f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>(E593/D593)*100</f>
        <v>1037.6666666666667</v>
      </c>
      <c r="G593" t="s">
        <v>20</v>
      </c>
      <c r="H593">
        <v>102</v>
      </c>
      <c r="I593" s="8">
        <f>E593/H593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4">
        <f>(((L593/60)/60)/24)+DATE(1970,1,1)</f>
        <v>40373.208333333336</v>
      </c>
      <c r="O593" s="14">
        <f>(((M593/60)/60)/24)+DATE(1970,1,1)</f>
        <v>40383.208333333336</v>
      </c>
      <c r="P593" t="b">
        <v>0</v>
      </c>
      <c r="Q593" t="b">
        <v>0</v>
      </c>
      <c r="R593" t="s">
        <v>89</v>
      </c>
      <c r="S593" t="str">
        <f>LEFT(R593,FIND("/",R593)-1)</f>
        <v>games</v>
      </c>
      <c r="T593" t="str">
        <f>RIGHT(R593,LEN(R593)-FIND("/",R593))</f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>(E594/D594)*100</f>
        <v>12.910076530612244</v>
      </c>
      <c r="G594" t="s">
        <v>14</v>
      </c>
      <c r="H594">
        <v>253</v>
      </c>
      <c r="I594" s="8">
        <f>E594/H594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4">
        <f>(((L594/60)/60)/24)+DATE(1970,1,1)</f>
        <v>41789.208333333336</v>
      </c>
      <c r="O594" s="14">
        <f>(((M594/60)/60)/24)+DATE(1970,1,1)</f>
        <v>41798.208333333336</v>
      </c>
      <c r="P594" t="b">
        <v>0</v>
      </c>
      <c r="Q594" t="b">
        <v>0</v>
      </c>
      <c r="R594" t="s">
        <v>33</v>
      </c>
      <c r="S594" t="str">
        <f>LEFT(R594,FIND("/",R594)-1)</f>
        <v>theater</v>
      </c>
      <c r="T594" t="str">
        <f>RIGHT(R594,LEN(R594)-FIND("/",R594))</f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>(E595/D595)*100</f>
        <v>154.84210526315789</v>
      </c>
      <c r="G595" t="s">
        <v>20</v>
      </c>
      <c r="H595">
        <v>4006</v>
      </c>
      <c r="I595" s="8">
        <f>E595/H595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4">
        <f>(((L595/60)/60)/24)+DATE(1970,1,1)</f>
        <v>41724.208333333336</v>
      </c>
      <c r="O595" s="14">
        <f>(((M595/60)/60)/24)+DATE(1970,1,1)</f>
        <v>41737.208333333336</v>
      </c>
      <c r="P595" t="b">
        <v>0</v>
      </c>
      <c r="Q595" t="b">
        <v>0</v>
      </c>
      <c r="R595" t="s">
        <v>71</v>
      </c>
      <c r="S595" t="str">
        <f>LEFT(R595,FIND("/",R595)-1)</f>
        <v>film &amp; video</v>
      </c>
      <c r="T595" t="str">
        <f>RIGHT(R595,LEN(R595)-FIND("/",R595))</f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>(E596/D596)*100</f>
        <v>7.0991735537190088</v>
      </c>
      <c r="G596" t="s">
        <v>14</v>
      </c>
      <c r="H596">
        <v>157</v>
      </c>
      <c r="I596" s="8">
        <f>E596/H596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4">
        <f>(((L596/60)/60)/24)+DATE(1970,1,1)</f>
        <v>42548.208333333328</v>
      </c>
      <c r="O596" s="14">
        <f>(((M596/60)/60)/24)+DATE(1970,1,1)</f>
        <v>42551.208333333328</v>
      </c>
      <c r="P596" t="b">
        <v>0</v>
      </c>
      <c r="Q596" t="b">
        <v>1</v>
      </c>
      <c r="R596" t="s">
        <v>33</v>
      </c>
      <c r="S596" t="str">
        <f>LEFT(R596,FIND("/",R596)-1)</f>
        <v>theater</v>
      </c>
      <c r="T596" t="str">
        <f>RIGHT(R596,LEN(R596)-FIND("/",R596))</f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>(E597/D597)*100</f>
        <v>208.52773826458036</v>
      </c>
      <c r="G597" t="s">
        <v>20</v>
      </c>
      <c r="H597">
        <v>1629</v>
      </c>
      <c r="I597" s="8">
        <f>E597/H597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4">
        <f>(((L597/60)/60)/24)+DATE(1970,1,1)</f>
        <v>40253.208333333336</v>
      </c>
      <c r="O597" s="14">
        <f>(((M597/60)/60)/24)+DATE(1970,1,1)</f>
        <v>40274.208333333336</v>
      </c>
      <c r="P597" t="b">
        <v>0</v>
      </c>
      <c r="Q597" t="b">
        <v>1</v>
      </c>
      <c r="R597" t="s">
        <v>33</v>
      </c>
      <c r="S597" t="str">
        <f>LEFT(R597,FIND("/",R597)-1)</f>
        <v>theater</v>
      </c>
      <c r="T597" t="str">
        <f>RIGHT(R597,LEN(R597)-FIND("/",R597))</f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>(E598/D598)*100</f>
        <v>99.683544303797461</v>
      </c>
      <c r="G598" t="s">
        <v>14</v>
      </c>
      <c r="H598">
        <v>183</v>
      </c>
      <c r="I598" s="8">
        <f>E598/H598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4">
        <f>(((L598/60)/60)/24)+DATE(1970,1,1)</f>
        <v>42434.25</v>
      </c>
      <c r="O598" s="14">
        <f>(((M598/60)/60)/24)+DATE(1970,1,1)</f>
        <v>42441.25</v>
      </c>
      <c r="P598" t="b">
        <v>0</v>
      </c>
      <c r="Q598" t="b">
        <v>1</v>
      </c>
      <c r="R598" t="s">
        <v>53</v>
      </c>
      <c r="S598" t="str">
        <f>LEFT(R598,FIND("/",R598)-1)</f>
        <v>film &amp; video</v>
      </c>
      <c r="T598" t="str">
        <f>RIGHT(R598,LEN(R598)-FIND("/",R598))</f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>(E599/D599)*100</f>
        <v>201.59756097560978</v>
      </c>
      <c r="G599" t="s">
        <v>20</v>
      </c>
      <c r="H599">
        <v>2188</v>
      </c>
      <c r="I599" s="8">
        <f>E599/H599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4">
        <f>(((L599/60)/60)/24)+DATE(1970,1,1)</f>
        <v>43786.25</v>
      </c>
      <c r="O599" s="14">
        <f>(((M599/60)/60)/24)+DATE(1970,1,1)</f>
        <v>43804.25</v>
      </c>
      <c r="P599" t="b">
        <v>0</v>
      </c>
      <c r="Q599" t="b">
        <v>0</v>
      </c>
      <c r="R599" t="s">
        <v>33</v>
      </c>
      <c r="S599" t="str">
        <f>LEFT(R599,FIND("/",R599)-1)</f>
        <v>theater</v>
      </c>
      <c r="T599" t="str">
        <f>RIGHT(R599,LEN(R599)-FIND("/",R599))</f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>(E600/D600)*100</f>
        <v>162.09032258064516</v>
      </c>
      <c r="G600" t="s">
        <v>20</v>
      </c>
      <c r="H600">
        <v>2409</v>
      </c>
      <c r="I600" s="8">
        <f>E600/H600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4">
        <f>(((L600/60)/60)/24)+DATE(1970,1,1)</f>
        <v>40344.208333333336</v>
      </c>
      <c r="O600" s="14">
        <f>(((M600/60)/60)/24)+DATE(1970,1,1)</f>
        <v>40373.208333333336</v>
      </c>
      <c r="P600" t="b">
        <v>0</v>
      </c>
      <c r="Q600" t="b">
        <v>0</v>
      </c>
      <c r="R600" t="s">
        <v>23</v>
      </c>
      <c r="S600" t="str">
        <f>LEFT(R600,FIND("/",R600)-1)</f>
        <v>music</v>
      </c>
      <c r="T600" t="str">
        <f>RIGHT(R600,LEN(R600)-FIND("/",R600))</f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>(E601/D601)*100</f>
        <v>3.6436208125445471</v>
      </c>
      <c r="G601" t="s">
        <v>14</v>
      </c>
      <c r="H601">
        <v>82</v>
      </c>
      <c r="I601" s="8">
        <f>E601/H601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4">
        <f>(((L601/60)/60)/24)+DATE(1970,1,1)</f>
        <v>42047.25</v>
      </c>
      <c r="O601" s="14">
        <f>(((M601/60)/60)/24)+DATE(1970,1,1)</f>
        <v>42055.25</v>
      </c>
      <c r="P601" t="b">
        <v>0</v>
      </c>
      <c r="Q601" t="b">
        <v>0</v>
      </c>
      <c r="R601" t="s">
        <v>42</v>
      </c>
      <c r="S601" t="str">
        <f>LEFT(R601,FIND("/",R601)-1)</f>
        <v>film &amp; video</v>
      </c>
      <c r="T601" t="str">
        <f>RIGHT(R601,LEN(R601)-FIND("/",R601))</f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>(E602/D602)*100</f>
        <v>5</v>
      </c>
      <c r="G602" t="s">
        <v>14</v>
      </c>
      <c r="H602">
        <v>1</v>
      </c>
      <c r="I602" s="8">
        <f>E602/H602</f>
        <v>5</v>
      </c>
      <c r="J602" t="s">
        <v>40</v>
      </c>
      <c r="K602" t="s">
        <v>41</v>
      </c>
      <c r="L602">
        <v>1375160400</v>
      </c>
      <c r="M602">
        <v>1376197200</v>
      </c>
      <c r="N602" s="14">
        <f>(((L602/60)/60)/24)+DATE(1970,1,1)</f>
        <v>41485.208333333336</v>
      </c>
      <c r="O602" s="14">
        <f>(((M602/60)/60)/24)+DATE(1970,1,1)</f>
        <v>41497.208333333336</v>
      </c>
      <c r="P602" t="b">
        <v>0</v>
      </c>
      <c r="Q602" t="b">
        <v>0</v>
      </c>
      <c r="R602" t="s">
        <v>17</v>
      </c>
      <c r="S602" t="str">
        <f>LEFT(R602,FIND("/",R602)-1)</f>
        <v>food</v>
      </c>
      <c r="T602" t="str">
        <f>RIGHT(R602,LEN(R602)-FIND("/",R602))</f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>(E603/D603)*100</f>
        <v>206.63492063492063</v>
      </c>
      <c r="G603" t="s">
        <v>20</v>
      </c>
      <c r="H603">
        <v>194</v>
      </c>
      <c r="I603" s="8">
        <f>E603/H603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4">
        <f>(((L603/60)/60)/24)+DATE(1970,1,1)</f>
        <v>41789.208333333336</v>
      </c>
      <c r="O603" s="14">
        <f>(((M603/60)/60)/24)+DATE(1970,1,1)</f>
        <v>41806.208333333336</v>
      </c>
      <c r="P603" t="b">
        <v>1</v>
      </c>
      <c r="Q603" t="b">
        <v>0</v>
      </c>
      <c r="R603" t="s">
        <v>65</v>
      </c>
      <c r="S603" t="str">
        <f>LEFT(R603,FIND("/",R603)-1)</f>
        <v>technology</v>
      </c>
      <c r="T603" t="str">
        <f>RIGHT(R603,LEN(R603)-FIND("/",R603))</f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>(E604/D604)*100</f>
        <v>128.23628691983123</v>
      </c>
      <c r="G604" t="s">
        <v>20</v>
      </c>
      <c r="H604">
        <v>1140</v>
      </c>
      <c r="I604" s="8">
        <f>E604/H604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4">
        <f>(((L604/60)/60)/24)+DATE(1970,1,1)</f>
        <v>42160.208333333328</v>
      </c>
      <c r="O604" s="14">
        <f>(((M604/60)/60)/24)+DATE(1970,1,1)</f>
        <v>42171.208333333328</v>
      </c>
      <c r="P604" t="b">
        <v>0</v>
      </c>
      <c r="Q604" t="b">
        <v>0</v>
      </c>
      <c r="R604" t="s">
        <v>33</v>
      </c>
      <c r="S604" t="str">
        <f>LEFT(R604,FIND("/",R604)-1)</f>
        <v>theater</v>
      </c>
      <c r="T604" t="str">
        <f>RIGHT(R604,LEN(R604)-FIND("/",R604))</f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>(E605/D605)*100</f>
        <v>119.66037735849055</v>
      </c>
      <c r="G605" t="s">
        <v>20</v>
      </c>
      <c r="H605">
        <v>102</v>
      </c>
      <c r="I605" s="8">
        <f>E605/H605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4">
        <f>(((L605/60)/60)/24)+DATE(1970,1,1)</f>
        <v>43573.208333333328</v>
      </c>
      <c r="O605" s="14">
        <f>(((M605/60)/60)/24)+DATE(1970,1,1)</f>
        <v>43600.208333333328</v>
      </c>
      <c r="P605" t="b">
        <v>0</v>
      </c>
      <c r="Q605" t="b">
        <v>0</v>
      </c>
      <c r="R605" t="s">
        <v>33</v>
      </c>
      <c r="S605" t="str">
        <f>LEFT(R605,FIND("/",R605)-1)</f>
        <v>theater</v>
      </c>
      <c r="T605" t="str">
        <f>RIGHT(R605,LEN(R605)-FIND("/",R605))</f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>(E606/D606)*100</f>
        <v>170.73055242390078</v>
      </c>
      <c r="G606" t="s">
        <v>20</v>
      </c>
      <c r="H606">
        <v>2857</v>
      </c>
      <c r="I606" s="8">
        <f>E606/H606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4">
        <f>(((L606/60)/60)/24)+DATE(1970,1,1)</f>
        <v>40565.25</v>
      </c>
      <c r="O606" s="14">
        <f>(((M606/60)/60)/24)+DATE(1970,1,1)</f>
        <v>40586.25</v>
      </c>
      <c r="P606" t="b">
        <v>0</v>
      </c>
      <c r="Q606" t="b">
        <v>0</v>
      </c>
      <c r="R606" t="s">
        <v>33</v>
      </c>
      <c r="S606" t="str">
        <f>LEFT(R606,FIND("/",R606)-1)</f>
        <v>theater</v>
      </c>
      <c r="T606" t="str">
        <f>RIGHT(R606,LEN(R606)-FIND("/",R606))</f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>(E607/D607)*100</f>
        <v>187.21212121212122</v>
      </c>
      <c r="G607" t="s">
        <v>20</v>
      </c>
      <c r="H607">
        <v>107</v>
      </c>
      <c r="I607" s="8">
        <f>E607/H607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4">
        <f>(((L607/60)/60)/24)+DATE(1970,1,1)</f>
        <v>42280.208333333328</v>
      </c>
      <c r="O607" s="14">
        <f>(((M607/60)/60)/24)+DATE(1970,1,1)</f>
        <v>42321.25</v>
      </c>
      <c r="P607" t="b">
        <v>0</v>
      </c>
      <c r="Q607" t="b">
        <v>0</v>
      </c>
      <c r="R607" t="s">
        <v>68</v>
      </c>
      <c r="S607" t="str">
        <f>LEFT(R607,FIND("/",R607)-1)</f>
        <v>publishing</v>
      </c>
      <c r="T607" t="str">
        <f>RIGHT(R607,LEN(R607)-FIND("/",R607))</f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>(E608/D608)*100</f>
        <v>188.38235294117646</v>
      </c>
      <c r="G608" t="s">
        <v>20</v>
      </c>
      <c r="H608">
        <v>160</v>
      </c>
      <c r="I608" s="8">
        <f>E608/H608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4">
        <f>(((L608/60)/60)/24)+DATE(1970,1,1)</f>
        <v>42436.25</v>
      </c>
      <c r="O608" s="14">
        <f>(((M608/60)/60)/24)+DATE(1970,1,1)</f>
        <v>42447.208333333328</v>
      </c>
      <c r="P608" t="b">
        <v>0</v>
      </c>
      <c r="Q608" t="b">
        <v>0</v>
      </c>
      <c r="R608" t="s">
        <v>23</v>
      </c>
      <c r="S608" t="str">
        <f>LEFT(R608,FIND("/",R608)-1)</f>
        <v>music</v>
      </c>
      <c r="T608" t="str">
        <f>RIGHT(R608,LEN(R608)-FIND("/",R608))</f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>(E609/D609)*100</f>
        <v>131.29869186046511</v>
      </c>
      <c r="G609" t="s">
        <v>20</v>
      </c>
      <c r="H609">
        <v>2230</v>
      </c>
      <c r="I609" s="8">
        <f>E609/H609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4">
        <f>(((L609/60)/60)/24)+DATE(1970,1,1)</f>
        <v>41721.208333333336</v>
      </c>
      <c r="O609" s="14">
        <f>(((M609/60)/60)/24)+DATE(1970,1,1)</f>
        <v>41723.208333333336</v>
      </c>
      <c r="P609" t="b">
        <v>0</v>
      </c>
      <c r="Q609" t="b">
        <v>0</v>
      </c>
      <c r="R609" t="s">
        <v>17</v>
      </c>
      <c r="S609" t="str">
        <f>LEFT(R609,FIND("/",R609)-1)</f>
        <v>food</v>
      </c>
      <c r="T609" t="str">
        <f>RIGHT(R609,LEN(R609)-FIND("/",R609))</f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>(E610/D610)*100</f>
        <v>283.97435897435901</v>
      </c>
      <c r="G610" t="s">
        <v>20</v>
      </c>
      <c r="H610">
        <v>316</v>
      </c>
      <c r="I610" s="8">
        <f>E610/H610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4">
        <f>(((L610/60)/60)/24)+DATE(1970,1,1)</f>
        <v>43530.25</v>
      </c>
      <c r="O610" s="14">
        <f>(((M610/60)/60)/24)+DATE(1970,1,1)</f>
        <v>43534.25</v>
      </c>
      <c r="P610" t="b">
        <v>0</v>
      </c>
      <c r="Q610" t="b">
        <v>1</v>
      </c>
      <c r="R610" t="s">
        <v>159</v>
      </c>
      <c r="S610" t="str">
        <f>LEFT(R610,FIND("/",R610)-1)</f>
        <v>music</v>
      </c>
      <c r="T610" t="str">
        <f>RIGHT(R610,LEN(R610)-FIND("/",R610))</f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>(E611/D611)*100</f>
        <v>120.41999999999999</v>
      </c>
      <c r="G611" t="s">
        <v>20</v>
      </c>
      <c r="H611">
        <v>117</v>
      </c>
      <c r="I611" s="8">
        <f>E611/H611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4">
        <f>(((L611/60)/60)/24)+DATE(1970,1,1)</f>
        <v>43481.25</v>
      </c>
      <c r="O611" s="14">
        <f>(((M611/60)/60)/24)+DATE(1970,1,1)</f>
        <v>43498.25</v>
      </c>
      <c r="P611" t="b">
        <v>0</v>
      </c>
      <c r="Q611" t="b">
        <v>0</v>
      </c>
      <c r="R611" t="s">
        <v>474</v>
      </c>
      <c r="S611" t="str">
        <f>LEFT(R611,FIND("/",R611)-1)</f>
        <v>film &amp; video</v>
      </c>
      <c r="T611" t="str">
        <f>RIGHT(R611,LEN(R611)-FIND("/",R611))</f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>(E612/D612)*100</f>
        <v>419.0560747663551</v>
      </c>
      <c r="G612" t="s">
        <v>20</v>
      </c>
      <c r="H612">
        <v>6406</v>
      </c>
      <c r="I612" s="8">
        <f>E612/H612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4">
        <f>(((L612/60)/60)/24)+DATE(1970,1,1)</f>
        <v>41259.25</v>
      </c>
      <c r="O612" s="14">
        <f>(((M612/60)/60)/24)+DATE(1970,1,1)</f>
        <v>41273.25</v>
      </c>
      <c r="P612" t="b">
        <v>0</v>
      </c>
      <c r="Q612" t="b">
        <v>0</v>
      </c>
      <c r="R612" t="s">
        <v>33</v>
      </c>
      <c r="S612" t="str">
        <f>LEFT(R612,FIND("/",R612)-1)</f>
        <v>theater</v>
      </c>
      <c r="T612" t="str">
        <f>RIGHT(R612,LEN(R612)-FIND("/",R612))</f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>(E613/D613)*100</f>
        <v>13.853658536585368</v>
      </c>
      <c r="G613" t="s">
        <v>74</v>
      </c>
      <c r="H613">
        <v>15</v>
      </c>
      <c r="I613" s="8">
        <f>E613/H613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4">
        <f>(((L613/60)/60)/24)+DATE(1970,1,1)</f>
        <v>41480.208333333336</v>
      </c>
      <c r="O613" s="14">
        <f>(((M613/60)/60)/24)+DATE(1970,1,1)</f>
        <v>41492.208333333336</v>
      </c>
      <c r="P613" t="b">
        <v>0</v>
      </c>
      <c r="Q613" t="b">
        <v>0</v>
      </c>
      <c r="R613" t="s">
        <v>33</v>
      </c>
      <c r="S613" t="str">
        <f>LEFT(R613,FIND("/",R613)-1)</f>
        <v>theater</v>
      </c>
      <c r="T613" t="str">
        <f>RIGHT(R613,LEN(R613)-FIND("/",R613))</f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>(E614/D614)*100</f>
        <v>139.43548387096774</v>
      </c>
      <c r="G614" t="s">
        <v>20</v>
      </c>
      <c r="H614">
        <v>192</v>
      </c>
      <c r="I614" s="8">
        <f>E614/H614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4">
        <f>(((L614/60)/60)/24)+DATE(1970,1,1)</f>
        <v>40474.208333333336</v>
      </c>
      <c r="O614" s="14">
        <f>(((M614/60)/60)/24)+DATE(1970,1,1)</f>
        <v>40497.25</v>
      </c>
      <c r="P614" t="b">
        <v>0</v>
      </c>
      <c r="Q614" t="b">
        <v>0</v>
      </c>
      <c r="R614" t="s">
        <v>50</v>
      </c>
      <c r="S614" t="str">
        <f>LEFT(R614,FIND("/",R614)-1)</f>
        <v>music</v>
      </c>
      <c r="T614" t="str">
        <f>RIGHT(R614,LEN(R614)-FIND("/",R614))</f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>(E615/D615)*100</f>
        <v>174</v>
      </c>
      <c r="G615" t="s">
        <v>20</v>
      </c>
      <c r="H615">
        <v>26</v>
      </c>
      <c r="I615" s="8">
        <f>E615/H615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4">
        <f>(((L615/60)/60)/24)+DATE(1970,1,1)</f>
        <v>42973.208333333328</v>
      </c>
      <c r="O615" s="14">
        <f>(((M615/60)/60)/24)+DATE(1970,1,1)</f>
        <v>42982.208333333328</v>
      </c>
      <c r="P615" t="b">
        <v>0</v>
      </c>
      <c r="Q615" t="b">
        <v>0</v>
      </c>
      <c r="R615" t="s">
        <v>33</v>
      </c>
      <c r="S615" t="str">
        <f>LEFT(R615,FIND("/",R615)-1)</f>
        <v>theater</v>
      </c>
      <c r="T615" t="str">
        <f>RIGHT(R615,LEN(R615)-FIND("/",R615))</f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>(E616/D616)*100</f>
        <v>155.49056603773585</v>
      </c>
      <c r="G616" t="s">
        <v>20</v>
      </c>
      <c r="H616">
        <v>723</v>
      </c>
      <c r="I616" s="8">
        <f>E616/H616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4">
        <f>(((L616/60)/60)/24)+DATE(1970,1,1)</f>
        <v>42746.25</v>
      </c>
      <c r="O616" s="14">
        <f>(((M616/60)/60)/24)+DATE(1970,1,1)</f>
        <v>42764.25</v>
      </c>
      <c r="P616" t="b">
        <v>0</v>
      </c>
      <c r="Q616" t="b">
        <v>0</v>
      </c>
      <c r="R616" t="s">
        <v>33</v>
      </c>
      <c r="S616" t="str">
        <f>LEFT(R616,FIND("/",R616)-1)</f>
        <v>theater</v>
      </c>
      <c r="T616" t="str">
        <f>RIGHT(R616,LEN(R616)-FIND("/",R616))</f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>(E617/D617)*100</f>
        <v>170.44705882352943</v>
      </c>
      <c r="G617" t="s">
        <v>20</v>
      </c>
      <c r="H617">
        <v>170</v>
      </c>
      <c r="I617" s="8">
        <f>E617/H617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4">
        <f>(((L617/60)/60)/24)+DATE(1970,1,1)</f>
        <v>42489.208333333328</v>
      </c>
      <c r="O617" s="14">
        <f>(((M617/60)/60)/24)+DATE(1970,1,1)</f>
        <v>42499.208333333328</v>
      </c>
      <c r="P617" t="b">
        <v>0</v>
      </c>
      <c r="Q617" t="b">
        <v>0</v>
      </c>
      <c r="R617" t="s">
        <v>33</v>
      </c>
      <c r="S617" t="str">
        <f>LEFT(R617,FIND("/",R617)-1)</f>
        <v>theater</v>
      </c>
      <c r="T617" t="str">
        <f>RIGHT(R617,LEN(R617)-FIND("/",R617))</f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>(E618/D618)*100</f>
        <v>189.515625</v>
      </c>
      <c r="G618" t="s">
        <v>20</v>
      </c>
      <c r="H618">
        <v>238</v>
      </c>
      <c r="I618" s="8">
        <f>E618/H618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4">
        <f>(((L618/60)/60)/24)+DATE(1970,1,1)</f>
        <v>41537.208333333336</v>
      </c>
      <c r="O618" s="14">
        <f>(((M618/60)/60)/24)+DATE(1970,1,1)</f>
        <v>41538.208333333336</v>
      </c>
      <c r="P618" t="b">
        <v>0</v>
      </c>
      <c r="Q618" t="b">
        <v>1</v>
      </c>
      <c r="R618" t="s">
        <v>60</v>
      </c>
      <c r="S618" t="str">
        <f>LEFT(R618,FIND("/",R618)-1)</f>
        <v>music</v>
      </c>
      <c r="T618" t="str">
        <f>RIGHT(R618,LEN(R618)-FIND("/",R618))</f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>(E619/D619)*100</f>
        <v>249.71428571428572</v>
      </c>
      <c r="G619" t="s">
        <v>20</v>
      </c>
      <c r="H619">
        <v>55</v>
      </c>
      <c r="I619" s="8">
        <f>E619/H619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4">
        <f>(((L619/60)/60)/24)+DATE(1970,1,1)</f>
        <v>41794.208333333336</v>
      </c>
      <c r="O619" s="14">
        <f>(((M619/60)/60)/24)+DATE(1970,1,1)</f>
        <v>41804.208333333336</v>
      </c>
      <c r="P619" t="b">
        <v>0</v>
      </c>
      <c r="Q619" t="b">
        <v>0</v>
      </c>
      <c r="R619" t="s">
        <v>33</v>
      </c>
      <c r="S619" t="str">
        <f>LEFT(R619,FIND("/",R619)-1)</f>
        <v>theater</v>
      </c>
      <c r="T619" t="str">
        <f>RIGHT(R619,LEN(R619)-FIND("/",R619))</f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>(E620/D620)*100</f>
        <v>48.860523665659613</v>
      </c>
      <c r="G620" t="s">
        <v>14</v>
      </c>
      <c r="H620">
        <v>1198</v>
      </c>
      <c r="I620" s="8">
        <f>E620/H620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4">
        <f>(((L620/60)/60)/24)+DATE(1970,1,1)</f>
        <v>41396.208333333336</v>
      </c>
      <c r="O620" s="14">
        <f>(((M620/60)/60)/24)+DATE(1970,1,1)</f>
        <v>41417.208333333336</v>
      </c>
      <c r="P620" t="b">
        <v>0</v>
      </c>
      <c r="Q620" t="b">
        <v>0</v>
      </c>
      <c r="R620" t="s">
        <v>68</v>
      </c>
      <c r="S620" t="str">
        <f>LEFT(R620,FIND("/",R620)-1)</f>
        <v>publishing</v>
      </c>
      <c r="T620" t="str">
        <f>RIGHT(R620,LEN(R620)-FIND("/",R620))</f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>(E621/D621)*100</f>
        <v>28.461970393057683</v>
      </c>
      <c r="G621" t="s">
        <v>14</v>
      </c>
      <c r="H621">
        <v>648</v>
      </c>
      <c r="I621" s="8">
        <f>E621/H621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4">
        <f>(((L621/60)/60)/24)+DATE(1970,1,1)</f>
        <v>40669.208333333336</v>
      </c>
      <c r="O621" s="14">
        <f>(((M621/60)/60)/24)+DATE(1970,1,1)</f>
        <v>40670.208333333336</v>
      </c>
      <c r="P621" t="b">
        <v>1</v>
      </c>
      <c r="Q621" t="b">
        <v>1</v>
      </c>
      <c r="R621" t="s">
        <v>33</v>
      </c>
      <c r="S621" t="str">
        <f>LEFT(R621,FIND("/",R621)-1)</f>
        <v>theater</v>
      </c>
      <c r="T621" t="str">
        <f>RIGHT(R621,LEN(R621)-FIND("/",R621))</f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>(E622/D622)*100</f>
        <v>268.02325581395348</v>
      </c>
      <c r="G622" t="s">
        <v>20</v>
      </c>
      <c r="H622">
        <v>128</v>
      </c>
      <c r="I622" s="8">
        <f>E622/H622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4">
        <f>(((L622/60)/60)/24)+DATE(1970,1,1)</f>
        <v>42559.208333333328</v>
      </c>
      <c r="O622" s="14">
        <f>(((M622/60)/60)/24)+DATE(1970,1,1)</f>
        <v>42563.208333333328</v>
      </c>
      <c r="P622" t="b">
        <v>0</v>
      </c>
      <c r="Q622" t="b">
        <v>0</v>
      </c>
      <c r="R622" t="s">
        <v>122</v>
      </c>
      <c r="S622" t="str">
        <f>LEFT(R622,FIND("/",R622)-1)</f>
        <v>photography</v>
      </c>
      <c r="T622" t="str">
        <f>RIGHT(R622,LEN(R622)-FIND("/",R622))</f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>(E623/D623)*100</f>
        <v>619.80078125</v>
      </c>
      <c r="G623" t="s">
        <v>20</v>
      </c>
      <c r="H623">
        <v>2144</v>
      </c>
      <c r="I623" s="8">
        <f>E623/H623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4">
        <f>(((L623/60)/60)/24)+DATE(1970,1,1)</f>
        <v>42626.208333333328</v>
      </c>
      <c r="O623" s="14">
        <f>(((M623/60)/60)/24)+DATE(1970,1,1)</f>
        <v>42631.208333333328</v>
      </c>
      <c r="P623" t="b">
        <v>0</v>
      </c>
      <c r="Q623" t="b">
        <v>0</v>
      </c>
      <c r="R623" t="s">
        <v>33</v>
      </c>
      <c r="S623" t="str">
        <f>LEFT(R623,FIND("/",R623)-1)</f>
        <v>theater</v>
      </c>
      <c r="T623" t="str">
        <f>RIGHT(R623,LEN(R623)-FIND("/",R623))</f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>(E624/D624)*100</f>
        <v>3.1301587301587301</v>
      </c>
      <c r="G624" t="s">
        <v>14</v>
      </c>
      <c r="H624">
        <v>64</v>
      </c>
      <c r="I624" s="8">
        <f>E624/H624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4">
        <f>(((L624/60)/60)/24)+DATE(1970,1,1)</f>
        <v>43205.208333333328</v>
      </c>
      <c r="O624" s="14">
        <f>(((M624/60)/60)/24)+DATE(1970,1,1)</f>
        <v>43231.208333333328</v>
      </c>
      <c r="P624" t="b">
        <v>0</v>
      </c>
      <c r="Q624" t="b">
        <v>0</v>
      </c>
      <c r="R624" t="s">
        <v>60</v>
      </c>
      <c r="S624" t="str">
        <f>LEFT(R624,FIND("/",R624)-1)</f>
        <v>music</v>
      </c>
      <c r="T624" t="str">
        <f>RIGHT(R624,LEN(R624)-FIND("/",R624))</f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>(E625/D625)*100</f>
        <v>159.92152704135739</v>
      </c>
      <c r="G625" t="s">
        <v>20</v>
      </c>
      <c r="H625">
        <v>2693</v>
      </c>
      <c r="I625" s="8">
        <f>E625/H625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4">
        <f>(((L625/60)/60)/24)+DATE(1970,1,1)</f>
        <v>42201.208333333328</v>
      </c>
      <c r="O625" s="14">
        <f>(((M625/60)/60)/24)+DATE(1970,1,1)</f>
        <v>42206.208333333328</v>
      </c>
      <c r="P625" t="b">
        <v>0</v>
      </c>
      <c r="Q625" t="b">
        <v>0</v>
      </c>
      <c r="R625" t="s">
        <v>33</v>
      </c>
      <c r="S625" t="str">
        <f>LEFT(R625,FIND("/",R625)-1)</f>
        <v>theater</v>
      </c>
      <c r="T625" t="str">
        <f>RIGHT(R625,LEN(R625)-FIND("/",R625))</f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>(E626/D626)*100</f>
        <v>279.39215686274508</v>
      </c>
      <c r="G626" t="s">
        <v>20</v>
      </c>
      <c r="H626">
        <v>432</v>
      </c>
      <c r="I626" s="8">
        <f>E626/H626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4">
        <f>(((L626/60)/60)/24)+DATE(1970,1,1)</f>
        <v>42029.25</v>
      </c>
      <c r="O626" s="14">
        <f>(((M626/60)/60)/24)+DATE(1970,1,1)</f>
        <v>42035.25</v>
      </c>
      <c r="P626" t="b">
        <v>0</v>
      </c>
      <c r="Q626" t="b">
        <v>0</v>
      </c>
      <c r="R626" t="s">
        <v>122</v>
      </c>
      <c r="S626" t="str">
        <f>LEFT(R626,FIND("/",R626)-1)</f>
        <v>photography</v>
      </c>
      <c r="T626" t="str">
        <f>RIGHT(R626,LEN(R626)-FIND("/",R626))</f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>(E627/D627)*100</f>
        <v>77.373333333333335</v>
      </c>
      <c r="G627" t="s">
        <v>14</v>
      </c>
      <c r="H627">
        <v>62</v>
      </c>
      <c r="I627" s="8">
        <f>E627/H627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4">
        <f>(((L627/60)/60)/24)+DATE(1970,1,1)</f>
        <v>43857.25</v>
      </c>
      <c r="O627" s="14">
        <f>(((M627/60)/60)/24)+DATE(1970,1,1)</f>
        <v>43871.25</v>
      </c>
      <c r="P627" t="b">
        <v>0</v>
      </c>
      <c r="Q627" t="b">
        <v>0</v>
      </c>
      <c r="R627" t="s">
        <v>33</v>
      </c>
      <c r="S627" t="str">
        <f>LEFT(R627,FIND("/",R627)-1)</f>
        <v>theater</v>
      </c>
      <c r="T627" t="str">
        <f>RIGHT(R627,LEN(R627)-FIND("/",R627))</f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>(E628/D628)*100</f>
        <v>206.32812500000003</v>
      </c>
      <c r="G628" t="s">
        <v>20</v>
      </c>
      <c r="H628">
        <v>189</v>
      </c>
      <c r="I628" s="8">
        <f>E628/H628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4">
        <f>(((L628/60)/60)/24)+DATE(1970,1,1)</f>
        <v>40449.208333333336</v>
      </c>
      <c r="O628" s="14">
        <f>(((M628/60)/60)/24)+DATE(1970,1,1)</f>
        <v>40458.208333333336</v>
      </c>
      <c r="P628" t="b">
        <v>0</v>
      </c>
      <c r="Q628" t="b">
        <v>1</v>
      </c>
      <c r="R628" t="s">
        <v>33</v>
      </c>
      <c r="S628" t="str">
        <f>LEFT(R628,FIND("/",R628)-1)</f>
        <v>theater</v>
      </c>
      <c r="T628" t="str">
        <f>RIGHT(R628,LEN(R628)-FIND("/",R628))</f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>(E629/D629)*100</f>
        <v>694.25</v>
      </c>
      <c r="G629" t="s">
        <v>20</v>
      </c>
      <c r="H629">
        <v>154</v>
      </c>
      <c r="I629" s="8">
        <f>E629/H629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4">
        <f>(((L629/60)/60)/24)+DATE(1970,1,1)</f>
        <v>40345.208333333336</v>
      </c>
      <c r="O629" s="14">
        <f>(((M629/60)/60)/24)+DATE(1970,1,1)</f>
        <v>40369.208333333336</v>
      </c>
      <c r="P629" t="b">
        <v>1</v>
      </c>
      <c r="Q629" t="b">
        <v>0</v>
      </c>
      <c r="R629" t="s">
        <v>17</v>
      </c>
      <c r="S629" t="str">
        <f>LEFT(R629,FIND("/",R629)-1)</f>
        <v>food</v>
      </c>
      <c r="T629" t="str">
        <f>RIGHT(R629,LEN(R629)-FIND("/",R629))</f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>(E630/D630)*100</f>
        <v>151.78947368421052</v>
      </c>
      <c r="G630" t="s">
        <v>20</v>
      </c>
      <c r="H630">
        <v>96</v>
      </c>
      <c r="I630" s="8">
        <f>E630/H630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4">
        <f>(((L630/60)/60)/24)+DATE(1970,1,1)</f>
        <v>40455.208333333336</v>
      </c>
      <c r="O630" s="14">
        <f>(((M630/60)/60)/24)+DATE(1970,1,1)</f>
        <v>40458.208333333336</v>
      </c>
      <c r="P630" t="b">
        <v>0</v>
      </c>
      <c r="Q630" t="b">
        <v>0</v>
      </c>
      <c r="R630" t="s">
        <v>60</v>
      </c>
      <c r="S630" t="str">
        <f>LEFT(R630,FIND("/",R630)-1)</f>
        <v>music</v>
      </c>
      <c r="T630" t="str">
        <f>RIGHT(R630,LEN(R630)-FIND("/",R630))</f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>(E631/D631)*100</f>
        <v>64.58207217694995</v>
      </c>
      <c r="G631" t="s">
        <v>14</v>
      </c>
      <c r="H631">
        <v>750</v>
      </c>
      <c r="I631" s="8">
        <f>E631/H631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4">
        <f>(((L631/60)/60)/24)+DATE(1970,1,1)</f>
        <v>42557.208333333328</v>
      </c>
      <c r="O631" s="14">
        <f>(((M631/60)/60)/24)+DATE(1970,1,1)</f>
        <v>42559.208333333328</v>
      </c>
      <c r="P631" t="b">
        <v>0</v>
      </c>
      <c r="Q631" t="b">
        <v>1</v>
      </c>
      <c r="R631" t="s">
        <v>33</v>
      </c>
      <c r="S631" t="str">
        <f>LEFT(R631,FIND("/",R631)-1)</f>
        <v>theater</v>
      </c>
      <c r="T631" t="str">
        <f>RIGHT(R631,LEN(R631)-FIND("/",R631))</f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>(E632/D632)*100</f>
        <v>62.873684210526314</v>
      </c>
      <c r="G632" t="s">
        <v>74</v>
      </c>
      <c r="H632">
        <v>87</v>
      </c>
      <c r="I632" s="8">
        <f>E632/H632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4">
        <f>(((L632/60)/60)/24)+DATE(1970,1,1)</f>
        <v>43586.208333333328</v>
      </c>
      <c r="O632" s="14">
        <f>(((M632/60)/60)/24)+DATE(1970,1,1)</f>
        <v>43597.208333333328</v>
      </c>
      <c r="P632" t="b">
        <v>0</v>
      </c>
      <c r="Q632" t="b">
        <v>1</v>
      </c>
      <c r="R632" t="s">
        <v>33</v>
      </c>
      <c r="S632" t="str">
        <f>LEFT(R632,FIND("/",R632)-1)</f>
        <v>theater</v>
      </c>
      <c r="T632" t="str">
        <f>RIGHT(R632,LEN(R632)-FIND("/",R632))</f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>(E633/D633)*100</f>
        <v>310.39864864864865</v>
      </c>
      <c r="G633" t="s">
        <v>20</v>
      </c>
      <c r="H633">
        <v>3063</v>
      </c>
      <c r="I633" s="8">
        <f>E633/H633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4">
        <f>(((L633/60)/60)/24)+DATE(1970,1,1)</f>
        <v>43550.208333333328</v>
      </c>
      <c r="O633" s="14">
        <f>(((M633/60)/60)/24)+DATE(1970,1,1)</f>
        <v>43554.208333333328</v>
      </c>
      <c r="P633" t="b">
        <v>0</v>
      </c>
      <c r="Q633" t="b">
        <v>0</v>
      </c>
      <c r="R633" t="s">
        <v>33</v>
      </c>
      <c r="S633" t="str">
        <f>LEFT(R633,FIND("/",R633)-1)</f>
        <v>theater</v>
      </c>
      <c r="T633" t="str">
        <f>RIGHT(R633,LEN(R633)-FIND("/",R633))</f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>(E634/D634)*100</f>
        <v>42.859916782246884</v>
      </c>
      <c r="G634" t="s">
        <v>47</v>
      </c>
      <c r="H634">
        <v>278</v>
      </c>
      <c r="I634" s="8">
        <f>E634/H634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4">
        <f>(((L634/60)/60)/24)+DATE(1970,1,1)</f>
        <v>41945.208333333336</v>
      </c>
      <c r="O634" s="14">
        <f>(((M634/60)/60)/24)+DATE(1970,1,1)</f>
        <v>41963.25</v>
      </c>
      <c r="P634" t="b">
        <v>0</v>
      </c>
      <c r="Q634" t="b">
        <v>0</v>
      </c>
      <c r="R634" t="s">
        <v>33</v>
      </c>
      <c r="S634" t="str">
        <f>LEFT(R634,FIND("/",R634)-1)</f>
        <v>theater</v>
      </c>
      <c r="T634" t="str">
        <f>RIGHT(R634,LEN(R634)-FIND("/",R634))</f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>(E635/D635)*100</f>
        <v>83.119402985074629</v>
      </c>
      <c r="G635" t="s">
        <v>14</v>
      </c>
      <c r="H635">
        <v>105</v>
      </c>
      <c r="I635" s="8">
        <f>E635/H635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4">
        <f>(((L635/60)/60)/24)+DATE(1970,1,1)</f>
        <v>42315.25</v>
      </c>
      <c r="O635" s="14">
        <f>(((M635/60)/60)/24)+DATE(1970,1,1)</f>
        <v>42319.25</v>
      </c>
      <c r="P635" t="b">
        <v>0</v>
      </c>
      <c r="Q635" t="b">
        <v>0</v>
      </c>
      <c r="R635" t="s">
        <v>71</v>
      </c>
      <c r="S635" t="str">
        <f>LEFT(R635,FIND("/",R635)-1)</f>
        <v>film &amp; video</v>
      </c>
      <c r="T635" t="str">
        <f>RIGHT(R635,LEN(R635)-FIND("/",R635))</f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>(E636/D636)*100</f>
        <v>78.531302876480552</v>
      </c>
      <c r="G636" t="s">
        <v>74</v>
      </c>
      <c r="H636">
        <v>1658</v>
      </c>
      <c r="I636" s="8">
        <f>E636/H636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4">
        <f>(((L636/60)/60)/24)+DATE(1970,1,1)</f>
        <v>42819.208333333328</v>
      </c>
      <c r="O636" s="14">
        <f>(((M636/60)/60)/24)+DATE(1970,1,1)</f>
        <v>42833.208333333328</v>
      </c>
      <c r="P636" t="b">
        <v>0</v>
      </c>
      <c r="Q636" t="b">
        <v>0</v>
      </c>
      <c r="R636" t="s">
        <v>269</v>
      </c>
      <c r="S636" t="str">
        <f>LEFT(R636,FIND("/",R636)-1)</f>
        <v>film &amp; video</v>
      </c>
      <c r="T636" t="str">
        <f>RIGHT(R636,LEN(R636)-FIND("/",R636))</f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>(E637/D637)*100</f>
        <v>114.09352517985612</v>
      </c>
      <c r="G637" t="s">
        <v>20</v>
      </c>
      <c r="H637">
        <v>2266</v>
      </c>
      <c r="I637" s="8">
        <f>E637/H637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4">
        <f>(((L637/60)/60)/24)+DATE(1970,1,1)</f>
        <v>41314.25</v>
      </c>
      <c r="O637" s="14">
        <f>(((M637/60)/60)/24)+DATE(1970,1,1)</f>
        <v>41346.208333333336</v>
      </c>
      <c r="P637" t="b">
        <v>0</v>
      </c>
      <c r="Q637" t="b">
        <v>0</v>
      </c>
      <c r="R637" t="s">
        <v>269</v>
      </c>
      <c r="S637" t="str">
        <f>LEFT(R637,FIND("/",R637)-1)</f>
        <v>film &amp; video</v>
      </c>
      <c r="T637" t="str">
        <f>RIGHT(R637,LEN(R637)-FIND("/",R637))</f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>(E638/D638)*100</f>
        <v>64.537683358624179</v>
      </c>
      <c r="G638" t="s">
        <v>14</v>
      </c>
      <c r="H638">
        <v>2604</v>
      </c>
      <c r="I638" s="8">
        <f>E638/H638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4">
        <f>(((L638/60)/60)/24)+DATE(1970,1,1)</f>
        <v>40926.25</v>
      </c>
      <c r="O638" s="14">
        <f>(((M638/60)/60)/24)+DATE(1970,1,1)</f>
        <v>40971.25</v>
      </c>
      <c r="P638" t="b">
        <v>0</v>
      </c>
      <c r="Q638" t="b">
        <v>1</v>
      </c>
      <c r="R638" t="s">
        <v>71</v>
      </c>
      <c r="S638" t="str">
        <f>LEFT(R638,FIND("/",R638)-1)</f>
        <v>film &amp; video</v>
      </c>
      <c r="T638" t="str">
        <f>RIGHT(R638,LEN(R638)-FIND("/",R638))</f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>(E639/D639)*100</f>
        <v>79.411764705882348</v>
      </c>
      <c r="G639" t="s">
        <v>14</v>
      </c>
      <c r="H639">
        <v>65</v>
      </c>
      <c r="I639" s="8">
        <f>E639/H639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4">
        <f>(((L639/60)/60)/24)+DATE(1970,1,1)</f>
        <v>42688.25</v>
      </c>
      <c r="O639" s="14">
        <f>(((M639/60)/60)/24)+DATE(1970,1,1)</f>
        <v>42696.25</v>
      </c>
      <c r="P639" t="b">
        <v>0</v>
      </c>
      <c r="Q639" t="b">
        <v>0</v>
      </c>
      <c r="R639" t="s">
        <v>33</v>
      </c>
      <c r="S639" t="str">
        <f>LEFT(R639,FIND("/",R639)-1)</f>
        <v>theater</v>
      </c>
      <c r="T639" t="str">
        <f>RIGHT(R639,LEN(R639)-FIND("/",R639))</f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>(E640/D640)*100</f>
        <v>11.419117647058824</v>
      </c>
      <c r="G640" t="s">
        <v>14</v>
      </c>
      <c r="H640">
        <v>94</v>
      </c>
      <c r="I640" s="8">
        <f>E640/H640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4">
        <f>(((L640/60)/60)/24)+DATE(1970,1,1)</f>
        <v>40386.208333333336</v>
      </c>
      <c r="O640" s="14">
        <f>(((M640/60)/60)/24)+DATE(1970,1,1)</f>
        <v>40398.208333333336</v>
      </c>
      <c r="P640" t="b">
        <v>0</v>
      </c>
      <c r="Q640" t="b">
        <v>1</v>
      </c>
      <c r="R640" t="s">
        <v>33</v>
      </c>
      <c r="S640" t="str">
        <f>LEFT(R640,FIND("/",R640)-1)</f>
        <v>theater</v>
      </c>
      <c r="T640" t="str">
        <f>RIGHT(R640,LEN(R640)-FIND("/",R640))</f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>(E641/D641)*100</f>
        <v>56.186046511627907</v>
      </c>
      <c r="G641" t="s">
        <v>47</v>
      </c>
      <c r="H641">
        <v>45</v>
      </c>
      <c r="I641" s="8">
        <f>E641/H641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4">
        <f>(((L641/60)/60)/24)+DATE(1970,1,1)</f>
        <v>43309.208333333328</v>
      </c>
      <c r="O641" s="14">
        <f>(((M641/60)/60)/24)+DATE(1970,1,1)</f>
        <v>43309.208333333328</v>
      </c>
      <c r="P641" t="b">
        <v>0</v>
      </c>
      <c r="Q641" t="b">
        <v>1</v>
      </c>
      <c r="R641" t="s">
        <v>53</v>
      </c>
      <c r="S641" t="str">
        <f>LEFT(R641,FIND("/",R641)-1)</f>
        <v>film &amp; video</v>
      </c>
      <c r="T641" t="str">
        <f>RIGHT(R641,LEN(R641)-FIND("/",R641))</f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>(E642/D642)*100</f>
        <v>16.501669449081803</v>
      </c>
      <c r="G642" t="s">
        <v>14</v>
      </c>
      <c r="H642">
        <v>257</v>
      </c>
      <c r="I642" s="8">
        <f>E642/H642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4">
        <f>(((L642/60)/60)/24)+DATE(1970,1,1)</f>
        <v>42387.25</v>
      </c>
      <c r="O642" s="14">
        <f>(((M642/60)/60)/24)+DATE(1970,1,1)</f>
        <v>42390.25</v>
      </c>
      <c r="P642" t="b">
        <v>0</v>
      </c>
      <c r="Q642" t="b">
        <v>0</v>
      </c>
      <c r="R642" t="s">
        <v>33</v>
      </c>
      <c r="S642" t="str">
        <f>LEFT(R642,FIND("/",R642)-1)</f>
        <v>theater</v>
      </c>
      <c r="T642" t="str">
        <f>RIGHT(R642,LEN(R642)-FIND("/",R642))</f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>(E643/D643)*100</f>
        <v>119.96808510638297</v>
      </c>
      <c r="G643" t="s">
        <v>20</v>
      </c>
      <c r="H643">
        <v>194</v>
      </c>
      <c r="I643" s="8">
        <f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4">
        <f>(((L643/60)/60)/24)+DATE(1970,1,1)</f>
        <v>42786.25</v>
      </c>
      <c r="O643" s="14">
        <f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>LEFT(R643,FIND("/",R643)-1)</f>
        <v>theater</v>
      </c>
      <c r="T643" t="str">
        <f>RIGHT(R643,LEN(R643)-FIND("/",R643))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>(E644/D644)*100</f>
        <v>145.45652173913044</v>
      </c>
      <c r="G644" t="s">
        <v>20</v>
      </c>
      <c r="H644">
        <v>129</v>
      </c>
      <c r="I644" s="8">
        <f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4">
        <f>(((L644/60)/60)/24)+DATE(1970,1,1)</f>
        <v>43451.25</v>
      </c>
      <c r="O644" s="14">
        <f>(((M644/60)/60)/24)+DATE(1970,1,1)</f>
        <v>43460.25</v>
      </c>
      <c r="P644" t="b">
        <v>0</v>
      </c>
      <c r="Q644" t="b">
        <v>0</v>
      </c>
      <c r="R644" t="s">
        <v>65</v>
      </c>
      <c r="S644" t="str">
        <f>LEFT(R644,FIND("/",R644)-1)</f>
        <v>technology</v>
      </c>
      <c r="T644" t="str">
        <f>RIGHT(R644,LEN(R644)-FIND("/",R644))</f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>(E645/D645)*100</f>
        <v>221.38255033557047</v>
      </c>
      <c r="G645" t="s">
        <v>20</v>
      </c>
      <c r="H645">
        <v>375</v>
      </c>
      <c r="I645" s="8">
        <f>E645/H645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4">
        <f>(((L645/60)/60)/24)+DATE(1970,1,1)</f>
        <v>42795.25</v>
      </c>
      <c r="O645" s="14">
        <f>(((M645/60)/60)/24)+DATE(1970,1,1)</f>
        <v>42813.208333333328</v>
      </c>
      <c r="P645" t="b">
        <v>0</v>
      </c>
      <c r="Q645" t="b">
        <v>0</v>
      </c>
      <c r="R645" t="s">
        <v>33</v>
      </c>
      <c r="S645" t="str">
        <f>LEFT(R645,FIND("/",R645)-1)</f>
        <v>theater</v>
      </c>
      <c r="T645" t="str">
        <f>RIGHT(R645,LEN(R645)-FIND("/",R645))</f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>(E646/D646)*100</f>
        <v>48.396694214876035</v>
      </c>
      <c r="G646" t="s">
        <v>14</v>
      </c>
      <c r="H646">
        <v>2928</v>
      </c>
      <c r="I646" s="8">
        <f>E646/H646</f>
        <v>28</v>
      </c>
      <c r="J646" t="s">
        <v>15</v>
      </c>
      <c r="K646" t="s">
        <v>16</v>
      </c>
      <c r="L646">
        <v>1545112800</v>
      </c>
      <c r="M646">
        <v>1546495200</v>
      </c>
      <c r="N646" s="14">
        <f>(((L646/60)/60)/24)+DATE(1970,1,1)</f>
        <v>43452.25</v>
      </c>
      <c r="O646" s="14">
        <f>(((M646/60)/60)/24)+DATE(1970,1,1)</f>
        <v>43468.25</v>
      </c>
      <c r="P646" t="b">
        <v>0</v>
      </c>
      <c r="Q646" t="b">
        <v>0</v>
      </c>
      <c r="R646" t="s">
        <v>33</v>
      </c>
      <c r="S646" t="str">
        <f>LEFT(R646,FIND("/",R646)-1)</f>
        <v>theater</v>
      </c>
      <c r="T646" t="str">
        <f>RIGHT(R646,LEN(R646)-FIND("/",R646))</f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>(E647/D647)*100</f>
        <v>92.911504424778755</v>
      </c>
      <c r="G647" t="s">
        <v>14</v>
      </c>
      <c r="H647">
        <v>4697</v>
      </c>
      <c r="I647" s="8">
        <f>E647/H647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4">
        <f>(((L647/60)/60)/24)+DATE(1970,1,1)</f>
        <v>43369.208333333328</v>
      </c>
      <c r="O647" s="14">
        <f>(((M647/60)/60)/24)+DATE(1970,1,1)</f>
        <v>43390.208333333328</v>
      </c>
      <c r="P647" t="b">
        <v>0</v>
      </c>
      <c r="Q647" t="b">
        <v>1</v>
      </c>
      <c r="R647" t="s">
        <v>23</v>
      </c>
      <c r="S647" t="str">
        <f>LEFT(R647,FIND("/",R647)-1)</f>
        <v>music</v>
      </c>
      <c r="T647" t="str">
        <f>RIGHT(R647,LEN(R647)-FIND("/",R647))</f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>(E648/D648)*100</f>
        <v>88.599797365754824</v>
      </c>
      <c r="G648" t="s">
        <v>14</v>
      </c>
      <c r="H648">
        <v>2915</v>
      </c>
      <c r="I648" s="8">
        <f>E648/H648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4">
        <f>(((L648/60)/60)/24)+DATE(1970,1,1)</f>
        <v>41346.208333333336</v>
      </c>
      <c r="O648" s="14">
        <f>(((M648/60)/60)/24)+DATE(1970,1,1)</f>
        <v>41357.208333333336</v>
      </c>
      <c r="P648" t="b">
        <v>0</v>
      </c>
      <c r="Q648" t="b">
        <v>0</v>
      </c>
      <c r="R648" t="s">
        <v>89</v>
      </c>
      <c r="S648" t="str">
        <f>LEFT(R648,FIND("/",R648)-1)</f>
        <v>games</v>
      </c>
      <c r="T648" t="str">
        <f>RIGHT(R648,LEN(R648)-FIND("/",R648))</f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>(E649/D649)*100</f>
        <v>41.4</v>
      </c>
      <c r="G649" t="s">
        <v>14</v>
      </c>
      <c r="H649">
        <v>18</v>
      </c>
      <c r="I649" s="8">
        <f>E649/H649</f>
        <v>103.5</v>
      </c>
      <c r="J649" t="s">
        <v>21</v>
      </c>
      <c r="K649" t="s">
        <v>22</v>
      </c>
      <c r="L649">
        <v>1523250000</v>
      </c>
      <c r="M649">
        <v>1525323600</v>
      </c>
      <c r="N649" s="14">
        <f>(((L649/60)/60)/24)+DATE(1970,1,1)</f>
        <v>43199.208333333328</v>
      </c>
      <c r="O649" s="14">
        <f>(((M649/60)/60)/24)+DATE(1970,1,1)</f>
        <v>43223.208333333328</v>
      </c>
      <c r="P649" t="b">
        <v>0</v>
      </c>
      <c r="Q649" t="b">
        <v>0</v>
      </c>
      <c r="R649" t="s">
        <v>206</v>
      </c>
      <c r="S649" t="str">
        <f>LEFT(R649,FIND("/",R649)-1)</f>
        <v>publishing</v>
      </c>
      <c r="T649" t="str">
        <f>RIGHT(R649,LEN(R649)-FIND("/",R649))</f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>(E650/D650)*100</f>
        <v>63.056795131845846</v>
      </c>
      <c r="G650" t="s">
        <v>74</v>
      </c>
      <c r="H650">
        <v>723</v>
      </c>
      <c r="I650" s="8">
        <f>E650/H650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4">
        <f>(((L650/60)/60)/24)+DATE(1970,1,1)</f>
        <v>42922.208333333328</v>
      </c>
      <c r="O650" s="14">
        <f>(((M650/60)/60)/24)+DATE(1970,1,1)</f>
        <v>42940.208333333328</v>
      </c>
      <c r="P650" t="b">
        <v>1</v>
      </c>
      <c r="Q650" t="b">
        <v>0</v>
      </c>
      <c r="R650" t="s">
        <v>17</v>
      </c>
      <c r="S650" t="str">
        <f>LEFT(R650,FIND("/",R650)-1)</f>
        <v>food</v>
      </c>
      <c r="T650" t="str">
        <f>RIGHT(R650,LEN(R650)-FIND("/",R650))</f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>(E651/D651)*100</f>
        <v>48.482333607230892</v>
      </c>
      <c r="G651" t="s">
        <v>14</v>
      </c>
      <c r="H651">
        <v>602</v>
      </c>
      <c r="I651" s="8">
        <f>E651/H651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4">
        <f>(((L651/60)/60)/24)+DATE(1970,1,1)</f>
        <v>40471.208333333336</v>
      </c>
      <c r="O651" s="14">
        <f>(((M651/60)/60)/24)+DATE(1970,1,1)</f>
        <v>40482.208333333336</v>
      </c>
      <c r="P651" t="b">
        <v>1</v>
      </c>
      <c r="Q651" t="b">
        <v>1</v>
      </c>
      <c r="R651" t="s">
        <v>33</v>
      </c>
      <c r="S651" t="str">
        <f>LEFT(R651,FIND("/",R651)-1)</f>
        <v>theater</v>
      </c>
      <c r="T651" t="str">
        <f>RIGHT(R651,LEN(R651)-FIND("/",R651))</f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>(E652/D652)*100</f>
        <v>2</v>
      </c>
      <c r="G652" t="s">
        <v>14</v>
      </c>
      <c r="H652">
        <v>1</v>
      </c>
      <c r="I652" s="8">
        <f>E652/H652</f>
        <v>2</v>
      </c>
      <c r="J652" t="s">
        <v>21</v>
      </c>
      <c r="K652" t="s">
        <v>22</v>
      </c>
      <c r="L652">
        <v>1404795600</v>
      </c>
      <c r="M652">
        <v>1407128400</v>
      </c>
      <c r="N652" s="14">
        <f>(((L652/60)/60)/24)+DATE(1970,1,1)</f>
        <v>41828.208333333336</v>
      </c>
      <c r="O652" s="14">
        <f>(((M652/60)/60)/24)+DATE(1970,1,1)</f>
        <v>41855.208333333336</v>
      </c>
      <c r="P652" t="b">
        <v>0</v>
      </c>
      <c r="Q652" t="b">
        <v>0</v>
      </c>
      <c r="R652" t="s">
        <v>159</v>
      </c>
      <c r="S652" t="str">
        <f>LEFT(R652,FIND("/",R652)-1)</f>
        <v>music</v>
      </c>
      <c r="T652" t="str">
        <f>RIGHT(R652,LEN(R652)-FIND("/",R652))</f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>(E653/D653)*100</f>
        <v>88.47941026944585</v>
      </c>
      <c r="G653" t="s">
        <v>14</v>
      </c>
      <c r="H653">
        <v>3868</v>
      </c>
      <c r="I653" s="8">
        <f>E653/H653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4">
        <f>(((L653/60)/60)/24)+DATE(1970,1,1)</f>
        <v>41692.25</v>
      </c>
      <c r="O653" s="14">
        <f>(((M653/60)/60)/24)+DATE(1970,1,1)</f>
        <v>41707.25</v>
      </c>
      <c r="P653" t="b">
        <v>0</v>
      </c>
      <c r="Q653" t="b">
        <v>0</v>
      </c>
      <c r="R653" t="s">
        <v>100</v>
      </c>
      <c r="S653" t="str">
        <f>LEFT(R653,FIND("/",R653)-1)</f>
        <v>film &amp; video</v>
      </c>
      <c r="T653" t="str">
        <f>RIGHT(R653,LEN(R653)-FIND("/",R653))</f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>(E654/D654)*100</f>
        <v>126.84</v>
      </c>
      <c r="G654" t="s">
        <v>20</v>
      </c>
      <c r="H654">
        <v>409</v>
      </c>
      <c r="I654" s="8">
        <f>E654/H654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4">
        <f>(((L654/60)/60)/24)+DATE(1970,1,1)</f>
        <v>42587.208333333328</v>
      </c>
      <c r="O654" s="14">
        <f>(((M654/60)/60)/24)+DATE(1970,1,1)</f>
        <v>42630.208333333328</v>
      </c>
      <c r="P654" t="b">
        <v>0</v>
      </c>
      <c r="Q654" t="b">
        <v>0</v>
      </c>
      <c r="R654" t="s">
        <v>28</v>
      </c>
      <c r="S654" t="str">
        <f>LEFT(R654,FIND("/",R654)-1)</f>
        <v>technology</v>
      </c>
      <c r="T654" t="str">
        <f>RIGHT(R654,LEN(R654)-FIND("/",R654))</f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>(E655/D655)*100</f>
        <v>2338.833333333333</v>
      </c>
      <c r="G655" t="s">
        <v>20</v>
      </c>
      <c r="H655">
        <v>234</v>
      </c>
      <c r="I655" s="8">
        <f>E655/H655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4">
        <f>(((L655/60)/60)/24)+DATE(1970,1,1)</f>
        <v>42468.208333333328</v>
      </c>
      <c r="O655" s="14">
        <f>(((M655/60)/60)/24)+DATE(1970,1,1)</f>
        <v>42470.208333333328</v>
      </c>
      <c r="P655" t="b">
        <v>0</v>
      </c>
      <c r="Q655" t="b">
        <v>0</v>
      </c>
      <c r="R655" t="s">
        <v>28</v>
      </c>
      <c r="S655" t="str">
        <f>LEFT(R655,FIND("/",R655)-1)</f>
        <v>technology</v>
      </c>
      <c r="T655" t="str">
        <f>RIGHT(R655,LEN(R655)-FIND("/",R655))</f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>(E656/D656)*100</f>
        <v>508.38857142857148</v>
      </c>
      <c r="G656" t="s">
        <v>20</v>
      </c>
      <c r="H656">
        <v>3016</v>
      </c>
      <c r="I656" s="8">
        <f>E656/H656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4">
        <f>(((L656/60)/60)/24)+DATE(1970,1,1)</f>
        <v>42240.208333333328</v>
      </c>
      <c r="O656" s="14">
        <f>(((M656/60)/60)/24)+DATE(1970,1,1)</f>
        <v>42245.208333333328</v>
      </c>
      <c r="P656" t="b">
        <v>0</v>
      </c>
      <c r="Q656" t="b">
        <v>0</v>
      </c>
      <c r="R656" t="s">
        <v>148</v>
      </c>
      <c r="S656" t="str">
        <f>LEFT(R656,FIND("/",R656)-1)</f>
        <v>music</v>
      </c>
      <c r="T656" t="str">
        <f>RIGHT(R656,LEN(R656)-FIND("/",R656))</f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>(E657/D657)*100</f>
        <v>191.47826086956522</v>
      </c>
      <c r="G657" t="s">
        <v>20</v>
      </c>
      <c r="H657">
        <v>264</v>
      </c>
      <c r="I657" s="8">
        <f>E657/H657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4">
        <f>(((L657/60)/60)/24)+DATE(1970,1,1)</f>
        <v>42796.25</v>
      </c>
      <c r="O657" s="14">
        <f>(((M657/60)/60)/24)+DATE(1970,1,1)</f>
        <v>42809.208333333328</v>
      </c>
      <c r="P657" t="b">
        <v>1</v>
      </c>
      <c r="Q657" t="b">
        <v>0</v>
      </c>
      <c r="R657" t="s">
        <v>122</v>
      </c>
      <c r="S657" t="str">
        <f>LEFT(R657,FIND("/",R657)-1)</f>
        <v>photography</v>
      </c>
      <c r="T657" t="str">
        <f>RIGHT(R657,LEN(R657)-FIND("/",R657))</f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>(E658/D658)*100</f>
        <v>42.127533783783782</v>
      </c>
      <c r="G658" t="s">
        <v>14</v>
      </c>
      <c r="H658">
        <v>504</v>
      </c>
      <c r="I658" s="8">
        <f>E658/H658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4">
        <f>(((L658/60)/60)/24)+DATE(1970,1,1)</f>
        <v>43097.25</v>
      </c>
      <c r="O658" s="14">
        <f>(((M658/60)/60)/24)+DATE(1970,1,1)</f>
        <v>43102.25</v>
      </c>
      <c r="P658" t="b">
        <v>0</v>
      </c>
      <c r="Q658" t="b">
        <v>0</v>
      </c>
      <c r="R658" t="s">
        <v>17</v>
      </c>
      <c r="S658" t="str">
        <f>LEFT(R658,FIND("/",R658)-1)</f>
        <v>food</v>
      </c>
      <c r="T658" t="str">
        <f>RIGHT(R658,LEN(R658)-FIND("/",R658))</f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>(E659/D659)*100</f>
        <v>8.24</v>
      </c>
      <c r="G659" t="s">
        <v>14</v>
      </c>
      <c r="H659">
        <v>14</v>
      </c>
      <c r="I659" s="8">
        <f>E659/H659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4">
        <f>(((L659/60)/60)/24)+DATE(1970,1,1)</f>
        <v>43096.25</v>
      </c>
      <c r="O659" s="14">
        <f>(((M659/60)/60)/24)+DATE(1970,1,1)</f>
        <v>43112.25</v>
      </c>
      <c r="P659" t="b">
        <v>0</v>
      </c>
      <c r="Q659" t="b">
        <v>0</v>
      </c>
      <c r="R659" t="s">
        <v>474</v>
      </c>
      <c r="S659" t="str">
        <f>LEFT(R659,FIND("/",R659)-1)</f>
        <v>film &amp; video</v>
      </c>
      <c r="T659" t="str">
        <f>RIGHT(R659,LEN(R659)-FIND("/",R659))</f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>(E660/D660)*100</f>
        <v>60.064638783269963</v>
      </c>
      <c r="G660" t="s">
        <v>74</v>
      </c>
      <c r="H660">
        <v>390</v>
      </c>
      <c r="I660" s="8">
        <f>E660/H660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4">
        <f>(((L660/60)/60)/24)+DATE(1970,1,1)</f>
        <v>42246.208333333328</v>
      </c>
      <c r="O660" s="14">
        <f>(((M660/60)/60)/24)+DATE(1970,1,1)</f>
        <v>42269.208333333328</v>
      </c>
      <c r="P660" t="b">
        <v>0</v>
      </c>
      <c r="Q660" t="b">
        <v>0</v>
      </c>
      <c r="R660" t="s">
        <v>23</v>
      </c>
      <c r="S660" t="str">
        <f>LEFT(R660,FIND("/",R660)-1)</f>
        <v>music</v>
      </c>
      <c r="T660" t="str">
        <f>RIGHT(R660,LEN(R660)-FIND("/",R660))</f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>(E661/D661)*100</f>
        <v>47.232808616404313</v>
      </c>
      <c r="G661" t="s">
        <v>14</v>
      </c>
      <c r="H661">
        <v>750</v>
      </c>
      <c r="I661" s="8">
        <f>E661/H661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4">
        <f>(((L661/60)/60)/24)+DATE(1970,1,1)</f>
        <v>40570.25</v>
      </c>
      <c r="O661" s="14">
        <f>(((M661/60)/60)/24)+DATE(1970,1,1)</f>
        <v>40571.25</v>
      </c>
      <c r="P661" t="b">
        <v>0</v>
      </c>
      <c r="Q661" t="b">
        <v>0</v>
      </c>
      <c r="R661" t="s">
        <v>42</v>
      </c>
      <c r="S661" t="str">
        <f>LEFT(R661,FIND("/",R661)-1)</f>
        <v>film &amp; video</v>
      </c>
      <c r="T661" t="str">
        <f>RIGHT(R661,LEN(R661)-FIND("/",R661))</f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>(E662/D662)*100</f>
        <v>81.736263736263737</v>
      </c>
      <c r="G662" t="s">
        <v>14</v>
      </c>
      <c r="H662">
        <v>77</v>
      </c>
      <c r="I662" s="8">
        <f>E662/H662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4">
        <f>(((L662/60)/60)/24)+DATE(1970,1,1)</f>
        <v>42237.208333333328</v>
      </c>
      <c r="O662" s="14">
        <f>(((M662/60)/60)/24)+DATE(1970,1,1)</f>
        <v>42246.208333333328</v>
      </c>
      <c r="P662" t="b">
        <v>1</v>
      </c>
      <c r="Q662" t="b">
        <v>0</v>
      </c>
      <c r="R662" t="s">
        <v>33</v>
      </c>
      <c r="S662" t="str">
        <f>LEFT(R662,FIND("/",R662)-1)</f>
        <v>theater</v>
      </c>
      <c r="T662" t="str">
        <f>RIGHT(R662,LEN(R662)-FIND("/",R662))</f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>(E663/D663)*100</f>
        <v>54.187265917603</v>
      </c>
      <c r="G663" t="s">
        <v>14</v>
      </c>
      <c r="H663">
        <v>752</v>
      </c>
      <c r="I663" s="8">
        <f>E663/H663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4">
        <f>(((L663/60)/60)/24)+DATE(1970,1,1)</f>
        <v>40996.208333333336</v>
      </c>
      <c r="O663" s="14">
        <f>(((M663/60)/60)/24)+DATE(1970,1,1)</f>
        <v>41026.208333333336</v>
      </c>
      <c r="P663" t="b">
        <v>0</v>
      </c>
      <c r="Q663" t="b">
        <v>0</v>
      </c>
      <c r="R663" t="s">
        <v>159</v>
      </c>
      <c r="S663" t="str">
        <f>LEFT(R663,FIND("/",R663)-1)</f>
        <v>music</v>
      </c>
      <c r="T663" t="str">
        <f>RIGHT(R663,LEN(R663)-FIND("/",R663))</f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>(E664/D664)*100</f>
        <v>97.868131868131869</v>
      </c>
      <c r="G664" t="s">
        <v>14</v>
      </c>
      <c r="H664">
        <v>131</v>
      </c>
      <c r="I664" s="8">
        <f>E664/H664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4">
        <f>(((L664/60)/60)/24)+DATE(1970,1,1)</f>
        <v>43443.25</v>
      </c>
      <c r="O664" s="14">
        <f>(((M664/60)/60)/24)+DATE(1970,1,1)</f>
        <v>43447.25</v>
      </c>
      <c r="P664" t="b">
        <v>0</v>
      </c>
      <c r="Q664" t="b">
        <v>0</v>
      </c>
      <c r="R664" t="s">
        <v>33</v>
      </c>
      <c r="S664" t="str">
        <f>LEFT(R664,FIND("/",R664)-1)</f>
        <v>theater</v>
      </c>
      <c r="T664" t="str">
        <f>RIGHT(R664,LEN(R664)-FIND("/",R664))</f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>(E665/D665)*100</f>
        <v>77.239999999999995</v>
      </c>
      <c r="G665" t="s">
        <v>14</v>
      </c>
      <c r="H665">
        <v>87</v>
      </c>
      <c r="I665" s="8">
        <f>E665/H665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4">
        <f>(((L665/60)/60)/24)+DATE(1970,1,1)</f>
        <v>40458.208333333336</v>
      </c>
      <c r="O665" s="14">
        <f>(((M665/60)/60)/24)+DATE(1970,1,1)</f>
        <v>40481.208333333336</v>
      </c>
      <c r="P665" t="b">
        <v>0</v>
      </c>
      <c r="Q665" t="b">
        <v>0</v>
      </c>
      <c r="R665" t="s">
        <v>33</v>
      </c>
      <c r="S665" t="str">
        <f>LEFT(R665,FIND("/",R665)-1)</f>
        <v>theater</v>
      </c>
      <c r="T665" t="str">
        <f>RIGHT(R665,LEN(R665)-FIND("/",R665))</f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>(E666/D666)*100</f>
        <v>33.464735516372798</v>
      </c>
      <c r="G666" t="s">
        <v>14</v>
      </c>
      <c r="H666">
        <v>1063</v>
      </c>
      <c r="I666" s="8">
        <f>E666/H666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4">
        <f>(((L666/60)/60)/24)+DATE(1970,1,1)</f>
        <v>40959.25</v>
      </c>
      <c r="O666" s="14">
        <f>(((M666/60)/60)/24)+DATE(1970,1,1)</f>
        <v>40969.25</v>
      </c>
      <c r="P666" t="b">
        <v>0</v>
      </c>
      <c r="Q666" t="b">
        <v>0</v>
      </c>
      <c r="R666" t="s">
        <v>159</v>
      </c>
      <c r="S666" t="str">
        <f>LEFT(R666,FIND("/",R666)-1)</f>
        <v>music</v>
      </c>
      <c r="T666" t="str">
        <f>RIGHT(R666,LEN(R666)-FIND("/",R666))</f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>(E667/D667)*100</f>
        <v>239.58823529411765</v>
      </c>
      <c r="G667" t="s">
        <v>20</v>
      </c>
      <c r="H667">
        <v>272</v>
      </c>
      <c r="I667" s="8">
        <f>E667/H667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4">
        <f>(((L667/60)/60)/24)+DATE(1970,1,1)</f>
        <v>40733.208333333336</v>
      </c>
      <c r="O667" s="14">
        <f>(((M667/60)/60)/24)+DATE(1970,1,1)</f>
        <v>40747.208333333336</v>
      </c>
      <c r="P667" t="b">
        <v>0</v>
      </c>
      <c r="Q667" t="b">
        <v>1</v>
      </c>
      <c r="R667" t="s">
        <v>42</v>
      </c>
      <c r="S667" t="str">
        <f>LEFT(R667,FIND("/",R667)-1)</f>
        <v>film &amp; video</v>
      </c>
      <c r="T667" t="str">
        <f>RIGHT(R667,LEN(R667)-FIND("/",R667))</f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>(E668/D668)*100</f>
        <v>64.032258064516128</v>
      </c>
      <c r="G668" t="s">
        <v>74</v>
      </c>
      <c r="H668">
        <v>25</v>
      </c>
      <c r="I668" s="8">
        <f>E668/H668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4">
        <f>(((L668/60)/60)/24)+DATE(1970,1,1)</f>
        <v>41516.208333333336</v>
      </c>
      <c r="O668" s="14">
        <f>(((M668/60)/60)/24)+DATE(1970,1,1)</f>
        <v>41522.208333333336</v>
      </c>
      <c r="P668" t="b">
        <v>0</v>
      </c>
      <c r="Q668" t="b">
        <v>1</v>
      </c>
      <c r="R668" t="s">
        <v>33</v>
      </c>
      <c r="S668" t="str">
        <f>LEFT(R668,FIND("/",R668)-1)</f>
        <v>theater</v>
      </c>
      <c r="T668" t="str">
        <f>RIGHT(R668,LEN(R668)-FIND("/",R668))</f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>(E669/D669)*100</f>
        <v>176.15942028985506</v>
      </c>
      <c r="G669" t="s">
        <v>20</v>
      </c>
      <c r="H669">
        <v>419</v>
      </c>
      <c r="I669" s="8">
        <f>E669/H669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4">
        <f>(((L669/60)/60)/24)+DATE(1970,1,1)</f>
        <v>41892.208333333336</v>
      </c>
      <c r="O669" s="14">
        <f>(((M669/60)/60)/24)+DATE(1970,1,1)</f>
        <v>41901.208333333336</v>
      </c>
      <c r="P669" t="b">
        <v>0</v>
      </c>
      <c r="Q669" t="b">
        <v>0</v>
      </c>
      <c r="R669" t="s">
        <v>1029</v>
      </c>
      <c r="S669" t="str">
        <f>LEFT(R669,FIND("/",R669)-1)</f>
        <v>journalism</v>
      </c>
      <c r="T669" t="str">
        <f>RIGHT(R669,LEN(R669)-FIND("/",R669))</f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>(E670/D670)*100</f>
        <v>20.33818181818182</v>
      </c>
      <c r="G670" t="s">
        <v>14</v>
      </c>
      <c r="H670">
        <v>76</v>
      </c>
      <c r="I670" s="8">
        <f>E670/H670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4">
        <f>(((L670/60)/60)/24)+DATE(1970,1,1)</f>
        <v>41122.208333333336</v>
      </c>
      <c r="O670" s="14">
        <f>(((M670/60)/60)/24)+DATE(1970,1,1)</f>
        <v>41134.208333333336</v>
      </c>
      <c r="P670" t="b">
        <v>0</v>
      </c>
      <c r="Q670" t="b">
        <v>0</v>
      </c>
      <c r="R670" t="s">
        <v>33</v>
      </c>
      <c r="S670" t="str">
        <f>LEFT(R670,FIND("/",R670)-1)</f>
        <v>theater</v>
      </c>
      <c r="T670" t="str">
        <f>RIGHT(R670,LEN(R670)-FIND("/",R670))</f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>(E671/D671)*100</f>
        <v>358.64754098360658</v>
      </c>
      <c r="G671" t="s">
        <v>20</v>
      </c>
      <c r="H671">
        <v>1621</v>
      </c>
      <c r="I671" s="8">
        <f>E671/H671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4">
        <f>(((L671/60)/60)/24)+DATE(1970,1,1)</f>
        <v>42912.208333333328</v>
      </c>
      <c r="O671" s="14">
        <f>(((M671/60)/60)/24)+DATE(1970,1,1)</f>
        <v>42921.208333333328</v>
      </c>
      <c r="P671" t="b">
        <v>0</v>
      </c>
      <c r="Q671" t="b">
        <v>0</v>
      </c>
      <c r="R671" t="s">
        <v>33</v>
      </c>
      <c r="S671" t="str">
        <f>LEFT(R671,FIND("/",R671)-1)</f>
        <v>theater</v>
      </c>
      <c r="T671" t="str">
        <f>RIGHT(R671,LEN(R671)-FIND("/",R671))</f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>(E672/D672)*100</f>
        <v>468.85802469135803</v>
      </c>
      <c r="G672" t="s">
        <v>20</v>
      </c>
      <c r="H672">
        <v>1101</v>
      </c>
      <c r="I672" s="8">
        <f>E672/H672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4">
        <f>(((L672/60)/60)/24)+DATE(1970,1,1)</f>
        <v>42425.25</v>
      </c>
      <c r="O672" s="14">
        <f>(((M672/60)/60)/24)+DATE(1970,1,1)</f>
        <v>42437.25</v>
      </c>
      <c r="P672" t="b">
        <v>0</v>
      </c>
      <c r="Q672" t="b">
        <v>0</v>
      </c>
      <c r="R672" t="s">
        <v>60</v>
      </c>
      <c r="S672" t="str">
        <f>LEFT(R672,FIND("/",R672)-1)</f>
        <v>music</v>
      </c>
      <c r="T672" t="str">
        <f>RIGHT(R672,LEN(R672)-FIND("/",R672))</f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>(E673/D673)*100</f>
        <v>122.05635245901641</v>
      </c>
      <c r="G673" t="s">
        <v>20</v>
      </c>
      <c r="H673">
        <v>1073</v>
      </c>
      <c r="I673" s="8">
        <f>E673/H673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4">
        <f>(((L673/60)/60)/24)+DATE(1970,1,1)</f>
        <v>40390.208333333336</v>
      </c>
      <c r="O673" s="14">
        <f>(((M673/60)/60)/24)+DATE(1970,1,1)</f>
        <v>40394.208333333336</v>
      </c>
      <c r="P673" t="b">
        <v>0</v>
      </c>
      <c r="Q673" t="b">
        <v>1</v>
      </c>
      <c r="R673" t="s">
        <v>33</v>
      </c>
      <c r="S673" t="str">
        <f>LEFT(R673,FIND("/",R673)-1)</f>
        <v>theater</v>
      </c>
      <c r="T673" t="str">
        <f>RIGHT(R673,LEN(R673)-FIND("/",R673))</f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>(E674/D674)*100</f>
        <v>55.931783729156137</v>
      </c>
      <c r="G674" t="s">
        <v>14</v>
      </c>
      <c r="H674">
        <v>4428</v>
      </c>
      <c r="I674" s="8">
        <f>E674/H674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4">
        <f>(((L674/60)/60)/24)+DATE(1970,1,1)</f>
        <v>43180.208333333328</v>
      </c>
      <c r="O674" s="14">
        <f>(((M674/60)/60)/24)+DATE(1970,1,1)</f>
        <v>43190.208333333328</v>
      </c>
      <c r="P674" t="b">
        <v>0</v>
      </c>
      <c r="Q674" t="b">
        <v>0</v>
      </c>
      <c r="R674" t="s">
        <v>33</v>
      </c>
      <c r="S674" t="str">
        <f>LEFT(R674,FIND("/",R674)-1)</f>
        <v>theater</v>
      </c>
      <c r="T674" t="str">
        <f>RIGHT(R674,LEN(R674)-FIND("/",R674))</f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>(E675/D675)*100</f>
        <v>43.660714285714285</v>
      </c>
      <c r="G675" t="s">
        <v>14</v>
      </c>
      <c r="H675">
        <v>58</v>
      </c>
      <c r="I675" s="8">
        <f>E675/H675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4">
        <f>(((L675/60)/60)/24)+DATE(1970,1,1)</f>
        <v>42475.208333333328</v>
      </c>
      <c r="O675" s="14">
        <f>(((M675/60)/60)/24)+DATE(1970,1,1)</f>
        <v>42496.208333333328</v>
      </c>
      <c r="P675" t="b">
        <v>0</v>
      </c>
      <c r="Q675" t="b">
        <v>0</v>
      </c>
      <c r="R675" t="s">
        <v>60</v>
      </c>
      <c r="S675" t="str">
        <f>LEFT(R675,FIND("/",R675)-1)</f>
        <v>music</v>
      </c>
      <c r="T675" t="str">
        <f>RIGHT(R675,LEN(R675)-FIND("/",R675))</f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>(E676/D676)*100</f>
        <v>33.53837141183363</v>
      </c>
      <c r="G676" t="s">
        <v>74</v>
      </c>
      <c r="H676">
        <v>1218</v>
      </c>
      <c r="I676" s="8">
        <f>E676/H676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4">
        <f>(((L676/60)/60)/24)+DATE(1970,1,1)</f>
        <v>40774.208333333336</v>
      </c>
      <c r="O676" s="14">
        <f>(((M676/60)/60)/24)+DATE(1970,1,1)</f>
        <v>40821.208333333336</v>
      </c>
      <c r="P676" t="b">
        <v>0</v>
      </c>
      <c r="Q676" t="b">
        <v>0</v>
      </c>
      <c r="R676" t="s">
        <v>122</v>
      </c>
      <c r="S676" t="str">
        <f>LEFT(R676,FIND("/",R676)-1)</f>
        <v>photography</v>
      </c>
      <c r="T676" t="str">
        <f>RIGHT(R676,LEN(R676)-FIND("/",R676))</f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>(E677/D677)*100</f>
        <v>122.97938144329896</v>
      </c>
      <c r="G677" t="s">
        <v>20</v>
      </c>
      <c r="H677">
        <v>331</v>
      </c>
      <c r="I677" s="8">
        <f>E677/H677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4">
        <f>(((L677/60)/60)/24)+DATE(1970,1,1)</f>
        <v>43719.208333333328</v>
      </c>
      <c r="O677" s="14">
        <f>(((M677/60)/60)/24)+DATE(1970,1,1)</f>
        <v>43726.208333333328</v>
      </c>
      <c r="P677" t="b">
        <v>0</v>
      </c>
      <c r="Q677" t="b">
        <v>0</v>
      </c>
      <c r="R677" t="s">
        <v>1029</v>
      </c>
      <c r="S677" t="str">
        <f>LEFT(R677,FIND("/",R677)-1)</f>
        <v>journalism</v>
      </c>
      <c r="T677" t="str">
        <f>RIGHT(R677,LEN(R677)-FIND("/",R677))</f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>(E678/D678)*100</f>
        <v>189.74959871589084</v>
      </c>
      <c r="G678" t="s">
        <v>20</v>
      </c>
      <c r="H678">
        <v>1170</v>
      </c>
      <c r="I678" s="8">
        <f>E678/H678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4">
        <f>(((L678/60)/60)/24)+DATE(1970,1,1)</f>
        <v>41178.208333333336</v>
      </c>
      <c r="O678" s="14">
        <f>(((M678/60)/60)/24)+DATE(1970,1,1)</f>
        <v>41187.208333333336</v>
      </c>
      <c r="P678" t="b">
        <v>0</v>
      </c>
      <c r="Q678" t="b">
        <v>0</v>
      </c>
      <c r="R678" t="s">
        <v>122</v>
      </c>
      <c r="S678" t="str">
        <f>LEFT(R678,FIND("/",R678)-1)</f>
        <v>photography</v>
      </c>
      <c r="T678" t="str">
        <f>RIGHT(R678,LEN(R678)-FIND("/",R678))</f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>(E679/D679)*100</f>
        <v>83.622641509433961</v>
      </c>
      <c r="G679" t="s">
        <v>14</v>
      </c>
      <c r="H679">
        <v>111</v>
      </c>
      <c r="I679" s="8">
        <f>E679/H679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4">
        <f>(((L679/60)/60)/24)+DATE(1970,1,1)</f>
        <v>42561.208333333328</v>
      </c>
      <c r="O679" s="14">
        <f>(((M679/60)/60)/24)+DATE(1970,1,1)</f>
        <v>42611.208333333328</v>
      </c>
      <c r="P679" t="b">
        <v>0</v>
      </c>
      <c r="Q679" t="b">
        <v>0</v>
      </c>
      <c r="R679" t="s">
        <v>119</v>
      </c>
      <c r="S679" t="str">
        <f>LEFT(R679,FIND("/",R679)-1)</f>
        <v>publishing</v>
      </c>
      <c r="T679" t="str">
        <f>RIGHT(R679,LEN(R679)-FIND("/",R679))</f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>(E680/D680)*100</f>
        <v>17.968844221105527</v>
      </c>
      <c r="G680" t="s">
        <v>74</v>
      </c>
      <c r="H680">
        <v>215</v>
      </c>
      <c r="I680" s="8">
        <f>E680/H680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4">
        <f>(((L680/60)/60)/24)+DATE(1970,1,1)</f>
        <v>43484.25</v>
      </c>
      <c r="O680" s="14">
        <f>(((M680/60)/60)/24)+DATE(1970,1,1)</f>
        <v>43486.25</v>
      </c>
      <c r="P680" t="b">
        <v>0</v>
      </c>
      <c r="Q680" t="b">
        <v>0</v>
      </c>
      <c r="R680" t="s">
        <v>53</v>
      </c>
      <c r="S680" t="str">
        <f>LEFT(R680,FIND("/",R680)-1)</f>
        <v>film &amp; video</v>
      </c>
      <c r="T680" t="str">
        <f>RIGHT(R680,LEN(R680)-FIND("/",R680))</f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>(E681/D681)*100</f>
        <v>1036.5</v>
      </c>
      <c r="G681" t="s">
        <v>20</v>
      </c>
      <c r="H681">
        <v>363</v>
      </c>
      <c r="I681" s="8">
        <f>E681/H681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4">
        <f>(((L681/60)/60)/24)+DATE(1970,1,1)</f>
        <v>43756.208333333328</v>
      </c>
      <c r="O681" s="14">
        <f>(((M681/60)/60)/24)+DATE(1970,1,1)</f>
        <v>43761.208333333328</v>
      </c>
      <c r="P681" t="b">
        <v>0</v>
      </c>
      <c r="Q681" t="b">
        <v>1</v>
      </c>
      <c r="R681" t="s">
        <v>17</v>
      </c>
      <c r="S681" t="str">
        <f>LEFT(R681,FIND("/",R681)-1)</f>
        <v>food</v>
      </c>
      <c r="T681" t="str">
        <f>RIGHT(R681,LEN(R681)-FIND("/",R681))</f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>(E682/D682)*100</f>
        <v>97.405219780219781</v>
      </c>
      <c r="G682" t="s">
        <v>14</v>
      </c>
      <c r="H682">
        <v>2955</v>
      </c>
      <c r="I682" s="8">
        <f>E682/H682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4">
        <f>(((L682/60)/60)/24)+DATE(1970,1,1)</f>
        <v>43813.25</v>
      </c>
      <c r="O682" s="14">
        <f>(((M682/60)/60)/24)+DATE(1970,1,1)</f>
        <v>43815.25</v>
      </c>
      <c r="P682" t="b">
        <v>0</v>
      </c>
      <c r="Q682" t="b">
        <v>1</v>
      </c>
      <c r="R682" t="s">
        <v>292</v>
      </c>
      <c r="S682" t="str">
        <f>LEFT(R682,FIND("/",R682)-1)</f>
        <v>games</v>
      </c>
      <c r="T682" t="str">
        <f>RIGHT(R682,LEN(R682)-FIND("/",R682))</f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>(E683/D683)*100</f>
        <v>86.386203150461711</v>
      </c>
      <c r="G683" t="s">
        <v>14</v>
      </c>
      <c r="H683">
        <v>1657</v>
      </c>
      <c r="I683" s="8">
        <f>E683/H683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4">
        <f>(((L683/60)/60)/24)+DATE(1970,1,1)</f>
        <v>40898.25</v>
      </c>
      <c r="O683" s="14">
        <f>(((M683/60)/60)/24)+DATE(1970,1,1)</f>
        <v>40904.25</v>
      </c>
      <c r="P683" t="b">
        <v>0</v>
      </c>
      <c r="Q683" t="b">
        <v>0</v>
      </c>
      <c r="R683" t="s">
        <v>33</v>
      </c>
      <c r="S683" t="str">
        <f>LEFT(R683,FIND("/",R683)-1)</f>
        <v>theater</v>
      </c>
      <c r="T683" t="str">
        <f>RIGHT(R683,LEN(R683)-FIND("/",R683))</f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>(E684/D684)*100</f>
        <v>150.16666666666666</v>
      </c>
      <c r="G684" t="s">
        <v>20</v>
      </c>
      <c r="H684">
        <v>103</v>
      </c>
      <c r="I684" s="8">
        <f>E684/H684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4">
        <f>(((L684/60)/60)/24)+DATE(1970,1,1)</f>
        <v>41619.25</v>
      </c>
      <c r="O684" s="14">
        <f>(((M684/60)/60)/24)+DATE(1970,1,1)</f>
        <v>41628.25</v>
      </c>
      <c r="P684" t="b">
        <v>0</v>
      </c>
      <c r="Q684" t="b">
        <v>0</v>
      </c>
      <c r="R684" t="s">
        <v>33</v>
      </c>
      <c r="S684" t="str">
        <f>LEFT(R684,FIND("/",R684)-1)</f>
        <v>theater</v>
      </c>
      <c r="T684" t="str">
        <f>RIGHT(R684,LEN(R684)-FIND("/",R684))</f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>(E685/D685)*100</f>
        <v>358.43478260869563</v>
      </c>
      <c r="G685" t="s">
        <v>20</v>
      </c>
      <c r="H685">
        <v>147</v>
      </c>
      <c r="I685" s="8">
        <f>E685/H685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4">
        <f>(((L685/60)/60)/24)+DATE(1970,1,1)</f>
        <v>43359.208333333328</v>
      </c>
      <c r="O685" s="14">
        <f>(((M685/60)/60)/24)+DATE(1970,1,1)</f>
        <v>43361.208333333328</v>
      </c>
      <c r="P685" t="b">
        <v>0</v>
      </c>
      <c r="Q685" t="b">
        <v>0</v>
      </c>
      <c r="R685" t="s">
        <v>33</v>
      </c>
      <c r="S685" t="str">
        <f>LEFT(R685,FIND("/",R685)-1)</f>
        <v>theater</v>
      </c>
      <c r="T685" t="str">
        <f>RIGHT(R685,LEN(R685)-FIND("/",R685))</f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>(E686/D686)*100</f>
        <v>542.85714285714289</v>
      </c>
      <c r="G686" t="s">
        <v>20</v>
      </c>
      <c r="H686">
        <v>110</v>
      </c>
      <c r="I686" s="8">
        <f>E686/H686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4">
        <f>(((L686/60)/60)/24)+DATE(1970,1,1)</f>
        <v>40358.208333333336</v>
      </c>
      <c r="O686" s="14">
        <f>(((M686/60)/60)/24)+DATE(1970,1,1)</f>
        <v>40378.208333333336</v>
      </c>
      <c r="P686" t="b">
        <v>0</v>
      </c>
      <c r="Q686" t="b">
        <v>0</v>
      </c>
      <c r="R686" t="s">
        <v>68</v>
      </c>
      <c r="S686" t="str">
        <f>LEFT(R686,FIND("/",R686)-1)</f>
        <v>publishing</v>
      </c>
      <c r="T686" t="str">
        <f>RIGHT(R686,LEN(R686)-FIND("/",R686))</f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>(E687/D687)*100</f>
        <v>67.500714285714281</v>
      </c>
      <c r="G687" t="s">
        <v>14</v>
      </c>
      <c r="H687">
        <v>926</v>
      </c>
      <c r="I687" s="8">
        <f>E687/H687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4">
        <f>(((L687/60)/60)/24)+DATE(1970,1,1)</f>
        <v>42239.208333333328</v>
      </c>
      <c r="O687" s="14">
        <f>(((M687/60)/60)/24)+DATE(1970,1,1)</f>
        <v>42263.208333333328</v>
      </c>
      <c r="P687" t="b">
        <v>0</v>
      </c>
      <c r="Q687" t="b">
        <v>0</v>
      </c>
      <c r="R687" t="s">
        <v>33</v>
      </c>
      <c r="S687" t="str">
        <f>LEFT(R687,FIND("/",R687)-1)</f>
        <v>theater</v>
      </c>
      <c r="T687" t="str">
        <f>RIGHT(R687,LEN(R687)-FIND("/",R687))</f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>(E688/D688)*100</f>
        <v>191.74666666666667</v>
      </c>
      <c r="G688" t="s">
        <v>20</v>
      </c>
      <c r="H688">
        <v>134</v>
      </c>
      <c r="I688" s="8">
        <f>E688/H688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4">
        <f>(((L688/60)/60)/24)+DATE(1970,1,1)</f>
        <v>43186.208333333328</v>
      </c>
      <c r="O688" s="14">
        <f>(((M688/60)/60)/24)+DATE(1970,1,1)</f>
        <v>43197.208333333328</v>
      </c>
      <c r="P688" t="b">
        <v>0</v>
      </c>
      <c r="Q688" t="b">
        <v>0</v>
      </c>
      <c r="R688" t="s">
        <v>65</v>
      </c>
      <c r="S688" t="str">
        <f>LEFT(R688,FIND("/",R688)-1)</f>
        <v>technology</v>
      </c>
      <c r="T688" t="str">
        <f>RIGHT(R688,LEN(R688)-FIND("/",R688))</f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>(E689/D689)*100</f>
        <v>932</v>
      </c>
      <c r="G689" t="s">
        <v>20</v>
      </c>
      <c r="H689">
        <v>269</v>
      </c>
      <c r="I689" s="8">
        <f>E689/H689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4">
        <f>(((L689/60)/60)/24)+DATE(1970,1,1)</f>
        <v>42806.25</v>
      </c>
      <c r="O689" s="14">
        <f>(((M689/60)/60)/24)+DATE(1970,1,1)</f>
        <v>42809.208333333328</v>
      </c>
      <c r="P689" t="b">
        <v>0</v>
      </c>
      <c r="Q689" t="b">
        <v>0</v>
      </c>
      <c r="R689" t="s">
        <v>33</v>
      </c>
      <c r="S689" t="str">
        <f>LEFT(R689,FIND("/",R689)-1)</f>
        <v>theater</v>
      </c>
      <c r="T689" t="str">
        <f>RIGHT(R689,LEN(R689)-FIND("/",R689))</f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>(E690/D690)*100</f>
        <v>429.27586206896552</v>
      </c>
      <c r="G690" t="s">
        <v>20</v>
      </c>
      <c r="H690">
        <v>175</v>
      </c>
      <c r="I690" s="8">
        <f>E690/H690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4">
        <f>(((L690/60)/60)/24)+DATE(1970,1,1)</f>
        <v>43475.25</v>
      </c>
      <c r="O690" s="14">
        <f>(((M690/60)/60)/24)+DATE(1970,1,1)</f>
        <v>43491.25</v>
      </c>
      <c r="P690" t="b">
        <v>0</v>
      </c>
      <c r="Q690" t="b">
        <v>1</v>
      </c>
      <c r="R690" t="s">
        <v>269</v>
      </c>
      <c r="S690" t="str">
        <f>LEFT(R690,FIND("/",R690)-1)</f>
        <v>film &amp; video</v>
      </c>
      <c r="T690" t="str">
        <f>RIGHT(R690,LEN(R690)-FIND("/",R690))</f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>(E691/D691)*100</f>
        <v>100.65753424657535</v>
      </c>
      <c r="G691" t="s">
        <v>20</v>
      </c>
      <c r="H691">
        <v>69</v>
      </c>
      <c r="I691" s="8">
        <f>E691/H691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4">
        <f>(((L691/60)/60)/24)+DATE(1970,1,1)</f>
        <v>41576.208333333336</v>
      </c>
      <c r="O691" s="14">
        <f>(((M691/60)/60)/24)+DATE(1970,1,1)</f>
        <v>41588.25</v>
      </c>
      <c r="P691" t="b">
        <v>0</v>
      </c>
      <c r="Q691" t="b">
        <v>0</v>
      </c>
      <c r="R691" t="s">
        <v>28</v>
      </c>
      <c r="S691" t="str">
        <f>LEFT(R691,FIND("/",R691)-1)</f>
        <v>technology</v>
      </c>
      <c r="T691" t="str">
        <f>RIGHT(R691,LEN(R691)-FIND("/",R691))</f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>(E692/D692)*100</f>
        <v>226.61111111111109</v>
      </c>
      <c r="G692" t="s">
        <v>20</v>
      </c>
      <c r="H692">
        <v>190</v>
      </c>
      <c r="I692" s="8">
        <f>E692/H692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4">
        <f>(((L692/60)/60)/24)+DATE(1970,1,1)</f>
        <v>40874.25</v>
      </c>
      <c r="O692" s="14">
        <f>(((M692/60)/60)/24)+DATE(1970,1,1)</f>
        <v>40880.25</v>
      </c>
      <c r="P692" t="b">
        <v>0</v>
      </c>
      <c r="Q692" t="b">
        <v>1</v>
      </c>
      <c r="R692" t="s">
        <v>42</v>
      </c>
      <c r="S692" t="str">
        <f>LEFT(R692,FIND("/",R692)-1)</f>
        <v>film &amp; video</v>
      </c>
      <c r="T692" t="str">
        <f>RIGHT(R692,LEN(R692)-FIND("/",R692))</f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>(E693/D693)*100</f>
        <v>142.38</v>
      </c>
      <c r="G693" t="s">
        <v>20</v>
      </c>
      <c r="H693">
        <v>237</v>
      </c>
      <c r="I693" s="8">
        <f>E693/H693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4">
        <f>(((L693/60)/60)/24)+DATE(1970,1,1)</f>
        <v>41185.208333333336</v>
      </c>
      <c r="O693" s="14">
        <f>(((M693/60)/60)/24)+DATE(1970,1,1)</f>
        <v>41202.208333333336</v>
      </c>
      <c r="P693" t="b">
        <v>1</v>
      </c>
      <c r="Q693" t="b">
        <v>1</v>
      </c>
      <c r="R693" t="s">
        <v>42</v>
      </c>
      <c r="S693" t="str">
        <f>LEFT(R693,FIND("/",R693)-1)</f>
        <v>film &amp; video</v>
      </c>
      <c r="T693" t="str">
        <f>RIGHT(R693,LEN(R693)-FIND("/",R693))</f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>(E694/D694)*100</f>
        <v>90.633333333333326</v>
      </c>
      <c r="G694" t="s">
        <v>14</v>
      </c>
      <c r="H694">
        <v>77</v>
      </c>
      <c r="I694" s="8">
        <f>E694/H694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4">
        <f>(((L694/60)/60)/24)+DATE(1970,1,1)</f>
        <v>43655.208333333328</v>
      </c>
      <c r="O694" s="14">
        <f>(((M694/60)/60)/24)+DATE(1970,1,1)</f>
        <v>43673.208333333328</v>
      </c>
      <c r="P694" t="b">
        <v>0</v>
      </c>
      <c r="Q694" t="b">
        <v>0</v>
      </c>
      <c r="R694" t="s">
        <v>23</v>
      </c>
      <c r="S694" t="str">
        <f>LEFT(R694,FIND("/",R694)-1)</f>
        <v>music</v>
      </c>
      <c r="T694" t="str">
        <f>RIGHT(R694,LEN(R694)-FIND("/",R694))</f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>(E695/D695)*100</f>
        <v>63.966740576496676</v>
      </c>
      <c r="G695" t="s">
        <v>14</v>
      </c>
      <c r="H695">
        <v>1748</v>
      </c>
      <c r="I695" s="8">
        <f>E695/H695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4">
        <f>(((L695/60)/60)/24)+DATE(1970,1,1)</f>
        <v>43025.208333333328</v>
      </c>
      <c r="O695" s="14">
        <f>(((M695/60)/60)/24)+DATE(1970,1,1)</f>
        <v>43042.208333333328</v>
      </c>
      <c r="P695" t="b">
        <v>0</v>
      </c>
      <c r="Q695" t="b">
        <v>0</v>
      </c>
      <c r="R695" t="s">
        <v>33</v>
      </c>
      <c r="S695" t="str">
        <f>LEFT(R695,FIND("/",R695)-1)</f>
        <v>theater</v>
      </c>
      <c r="T695" t="str">
        <f>RIGHT(R695,LEN(R695)-FIND("/",R695))</f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>(E696/D696)*100</f>
        <v>84.131868131868131</v>
      </c>
      <c r="G696" t="s">
        <v>14</v>
      </c>
      <c r="H696">
        <v>79</v>
      </c>
      <c r="I696" s="8">
        <f>E696/H696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4">
        <f>(((L696/60)/60)/24)+DATE(1970,1,1)</f>
        <v>43066.25</v>
      </c>
      <c r="O696" s="14">
        <f>(((M696/60)/60)/24)+DATE(1970,1,1)</f>
        <v>43103.25</v>
      </c>
      <c r="P696" t="b">
        <v>0</v>
      </c>
      <c r="Q696" t="b">
        <v>0</v>
      </c>
      <c r="R696" t="s">
        <v>33</v>
      </c>
      <c r="S696" t="str">
        <f>LEFT(R696,FIND("/",R696)-1)</f>
        <v>theater</v>
      </c>
      <c r="T696" t="str">
        <f>RIGHT(R696,LEN(R696)-FIND("/",R696))</f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>(E697/D697)*100</f>
        <v>133.93478260869566</v>
      </c>
      <c r="G697" t="s">
        <v>20</v>
      </c>
      <c r="H697">
        <v>196</v>
      </c>
      <c r="I697" s="8">
        <f>E697/H697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4">
        <f>(((L697/60)/60)/24)+DATE(1970,1,1)</f>
        <v>42322.25</v>
      </c>
      <c r="O697" s="14">
        <f>(((M697/60)/60)/24)+DATE(1970,1,1)</f>
        <v>42338.25</v>
      </c>
      <c r="P697" t="b">
        <v>1</v>
      </c>
      <c r="Q697" t="b">
        <v>0</v>
      </c>
      <c r="R697" t="s">
        <v>23</v>
      </c>
      <c r="S697" t="str">
        <f>LEFT(R697,FIND("/",R697)-1)</f>
        <v>music</v>
      </c>
      <c r="T697" t="str">
        <f>RIGHT(R697,LEN(R697)-FIND("/",R697))</f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>(E698/D698)*100</f>
        <v>59.042047531992694</v>
      </c>
      <c r="G698" t="s">
        <v>14</v>
      </c>
      <c r="H698">
        <v>889</v>
      </c>
      <c r="I698" s="8">
        <f>E698/H698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4">
        <f>(((L698/60)/60)/24)+DATE(1970,1,1)</f>
        <v>42114.208333333328</v>
      </c>
      <c r="O698" s="14">
        <f>(((M698/60)/60)/24)+DATE(1970,1,1)</f>
        <v>42115.208333333328</v>
      </c>
      <c r="P698" t="b">
        <v>0</v>
      </c>
      <c r="Q698" t="b">
        <v>1</v>
      </c>
      <c r="R698" t="s">
        <v>33</v>
      </c>
      <c r="S698" t="str">
        <f>LEFT(R698,FIND("/",R698)-1)</f>
        <v>theater</v>
      </c>
      <c r="T698" t="str">
        <f>RIGHT(R698,LEN(R698)-FIND("/",R698))</f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>(E699/D699)*100</f>
        <v>152.80062063615205</v>
      </c>
      <c r="G699" t="s">
        <v>20</v>
      </c>
      <c r="H699">
        <v>7295</v>
      </c>
      <c r="I699" s="8">
        <f>E699/H699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4">
        <f>(((L699/60)/60)/24)+DATE(1970,1,1)</f>
        <v>43190.208333333328</v>
      </c>
      <c r="O699" s="14">
        <f>(((M699/60)/60)/24)+DATE(1970,1,1)</f>
        <v>43192.208333333328</v>
      </c>
      <c r="P699" t="b">
        <v>0</v>
      </c>
      <c r="Q699" t="b">
        <v>0</v>
      </c>
      <c r="R699" t="s">
        <v>50</v>
      </c>
      <c r="S699" t="str">
        <f>LEFT(R699,FIND("/",R699)-1)</f>
        <v>music</v>
      </c>
      <c r="T699" t="str">
        <f>RIGHT(R699,LEN(R699)-FIND("/",R699))</f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>(E700/D700)*100</f>
        <v>446.69121140142522</v>
      </c>
      <c r="G700" t="s">
        <v>20</v>
      </c>
      <c r="H700">
        <v>2893</v>
      </c>
      <c r="I700" s="8">
        <f>E700/H700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4">
        <f>(((L700/60)/60)/24)+DATE(1970,1,1)</f>
        <v>40871.25</v>
      </c>
      <c r="O700" s="14">
        <f>(((M700/60)/60)/24)+DATE(1970,1,1)</f>
        <v>40885.25</v>
      </c>
      <c r="P700" t="b">
        <v>0</v>
      </c>
      <c r="Q700" t="b">
        <v>0</v>
      </c>
      <c r="R700" t="s">
        <v>65</v>
      </c>
      <c r="S700" t="str">
        <f>LEFT(R700,FIND("/",R700)-1)</f>
        <v>technology</v>
      </c>
      <c r="T700" t="str">
        <f>RIGHT(R700,LEN(R700)-FIND("/",R700))</f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>(E701/D701)*100</f>
        <v>84.391891891891888</v>
      </c>
      <c r="G701" t="s">
        <v>14</v>
      </c>
      <c r="H701">
        <v>56</v>
      </c>
      <c r="I701" s="8">
        <f>E701/H701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4">
        <f>(((L701/60)/60)/24)+DATE(1970,1,1)</f>
        <v>43641.208333333328</v>
      </c>
      <c r="O701" s="14">
        <f>(((M701/60)/60)/24)+DATE(1970,1,1)</f>
        <v>43642.208333333328</v>
      </c>
      <c r="P701" t="b">
        <v>0</v>
      </c>
      <c r="Q701" t="b">
        <v>0</v>
      </c>
      <c r="R701" t="s">
        <v>53</v>
      </c>
      <c r="S701" t="str">
        <f>LEFT(R701,FIND("/",R701)-1)</f>
        <v>film &amp; video</v>
      </c>
      <c r="T701" t="str">
        <f>RIGHT(R701,LEN(R701)-FIND("/",R701))</f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>(E702/D702)*100</f>
        <v>3</v>
      </c>
      <c r="G702" t="s">
        <v>14</v>
      </c>
      <c r="H702">
        <v>1</v>
      </c>
      <c r="I702" s="8">
        <f>E702/H702</f>
        <v>3</v>
      </c>
      <c r="J702" t="s">
        <v>21</v>
      </c>
      <c r="K702" t="s">
        <v>22</v>
      </c>
      <c r="L702">
        <v>1264399200</v>
      </c>
      <c r="M702">
        <v>1265695200</v>
      </c>
      <c r="N702" s="14">
        <f>(((L702/60)/60)/24)+DATE(1970,1,1)</f>
        <v>40203.25</v>
      </c>
      <c r="O702" s="14">
        <f>(((M702/60)/60)/24)+DATE(1970,1,1)</f>
        <v>40218.25</v>
      </c>
      <c r="P702" t="b">
        <v>0</v>
      </c>
      <c r="Q702" t="b">
        <v>0</v>
      </c>
      <c r="R702" t="s">
        <v>65</v>
      </c>
      <c r="S702" t="str">
        <f>LEFT(R702,FIND("/",R702)-1)</f>
        <v>technology</v>
      </c>
      <c r="T702" t="str">
        <f>RIGHT(R702,LEN(R702)-FIND("/",R702))</f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>(E703/D703)*100</f>
        <v>175.02692307692308</v>
      </c>
      <c r="G703" t="s">
        <v>20</v>
      </c>
      <c r="H703">
        <v>820</v>
      </c>
      <c r="I703" s="8">
        <f>E703/H703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4">
        <f>(((L703/60)/60)/24)+DATE(1970,1,1)</f>
        <v>40629.208333333336</v>
      </c>
      <c r="O703" s="14">
        <f>(((M703/60)/60)/24)+DATE(1970,1,1)</f>
        <v>40636.208333333336</v>
      </c>
      <c r="P703" t="b">
        <v>1</v>
      </c>
      <c r="Q703" t="b">
        <v>0</v>
      </c>
      <c r="R703" t="s">
        <v>33</v>
      </c>
      <c r="S703" t="str">
        <f>LEFT(R703,FIND("/",R703)-1)</f>
        <v>theater</v>
      </c>
      <c r="T703" t="str">
        <f>RIGHT(R703,LEN(R703)-FIND("/",R703))</f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>(E704/D704)*100</f>
        <v>54.137931034482754</v>
      </c>
      <c r="G704" t="s">
        <v>14</v>
      </c>
      <c r="H704">
        <v>83</v>
      </c>
      <c r="I704" s="8">
        <f>E704/H704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4">
        <f>(((L704/60)/60)/24)+DATE(1970,1,1)</f>
        <v>41477.208333333336</v>
      </c>
      <c r="O704" s="14">
        <f>(((M704/60)/60)/24)+DATE(1970,1,1)</f>
        <v>41482.208333333336</v>
      </c>
      <c r="P704" t="b">
        <v>0</v>
      </c>
      <c r="Q704" t="b">
        <v>0</v>
      </c>
      <c r="R704" t="s">
        <v>65</v>
      </c>
      <c r="S704" t="str">
        <f>LEFT(R704,FIND("/",R704)-1)</f>
        <v>technology</v>
      </c>
      <c r="T704" t="str">
        <f>RIGHT(R704,LEN(R704)-FIND("/",R704))</f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>(E705/D705)*100</f>
        <v>311.87381703470032</v>
      </c>
      <c r="G705" t="s">
        <v>20</v>
      </c>
      <c r="H705">
        <v>2038</v>
      </c>
      <c r="I705" s="8">
        <f>E705/H705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4">
        <f>(((L705/60)/60)/24)+DATE(1970,1,1)</f>
        <v>41020.208333333336</v>
      </c>
      <c r="O705" s="14">
        <f>(((M705/60)/60)/24)+DATE(1970,1,1)</f>
        <v>41037.208333333336</v>
      </c>
      <c r="P705" t="b">
        <v>1</v>
      </c>
      <c r="Q705" t="b">
        <v>1</v>
      </c>
      <c r="R705" t="s">
        <v>206</v>
      </c>
      <c r="S705" t="str">
        <f>LEFT(R705,FIND("/",R705)-1)</f>
        <v>publishing</v>
      </c>
      <c r="T705" t="str">
        <f>RIGHT(R705,LEN(R705)-FIND("/",R705))</f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>(E706/D706)*100</f>
        <v>122.78160919540231</v>
      </c>
      <c r="G706" t="s">
        <v>20</v>
      </c>
      <c r="H706">
        <v>116</v>
      </c>
      <c r="I706" s="8">
        <f>E706/H706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4">
        <f>(((L706/60)/60)/24)+DATE(1970,1,1)</f>
        <v>42555.208333333328</v>
      </c>
      <c r="O706" s="14">
        <f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>LEFT(R706,FIND("/",R706)-1)</f>
        <v>film &amp; video</v>
      </c>
      <c r="T706" t="str">
        <f>RIGHT(R706,LEN(R706)-FIND("/",R706))</f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>(E707/D707)*100</f>
        <v>99.026517383618156</v>
      </c>
      <c r="G707" t="s">
        <v>14</v>
      </c>
      <c r="H707">
        <v>2025</v>
      </c>
      <c r="I707" s="8">
        <f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4">
        <f>(((L707/60)/60)/24)+DATE(1970,1,1)</f>
        <v>41619.25</v>
      </c>
      <c r="O707" s="14">
        <f>(((M707/60)/60)/24)+DATE(1970,1,1)</f>
        <v>41623.25</v>
      </c>
      <c r="P707" t="b">
        <v>0</v>
      </c>
      <c r="Q707" t="b">
        <v>0</v>
      </c>
      <c r="R707" t="s">
        <v>68</v>
      </c>
      <c r="S707" t="str">
        <f>LEFT(R707,FIND("/",R707)-1)</f>
        <v>publishing</v>
      </c>
      <c r="T707" t="str">
        <f>RIGHT(R707,LEN(R707)-FIND("/",R707))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>(E708/D708)*100</f>
        <v>127.84686346863469</v>
      </c>
      <c r="G708" t="s">
        <v>20</v>
      </c>
      <c r="H708">
        <v>1345</v>
      </c>
      <c r="I708" s="8">
        <f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4">
        <f>(((L708/60)/60)/24)+DATE(1970,1,1)</f>
        <v>43471.25</v>
      </c>
      <c r="O708" s="14">
        <f>(((M708/60)/60)/24)+DATE(1970,1,1)</f>
        <v>43479.25</v>
      </c>
      <c r="P708" t="b">
        <v>0</v>
      </c>
      <c r="Q708" t="b">
        <v>1</v>
      </c>
      <c r="R708" t="s">
        <v>28</v>
      </c>
      <c r="S708" t="str">
        <f>LEFT(R708,FIND("/",R708)-1)</f>
        <v>technology</v>
      </c>
      <c r="T708" t="str">
        <f>RIGHT(R708,LEN(R708)-FIND("/",R708))</f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>(E709/D709)*100</f>
        <v>158.61643835616439</v>
      </c>
      <c r="G709" t="s">
        <v>20</v>
      </c>
      <c r="H709">
        <v>168</v>
      </c>
      <c r="I709" s="8">
        <f>E709/H709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4">
        <f>(((L709/60)/60)/24)+DATE(1970,1,1)</f>
        <v>43442.25</v>
      </c>
      <c r="O709" s="14">
        <f>(((M709/60)/60)/24)+DATE(1970,1,1)</f>
        <v>43478.25</v>
      </c>
      <c r="P709" t="b">
        <v>0</v>
      </c>
      <c r="Q709" t="b">
        <v>0</v>
      </c>
      <c r="R709" t="s">
        <v>53</v>
      </c>
      <c r="S709" t="str">
        <f>LEFT(R709,FIND("/",R709)-1)</f>
        <v>film &amp; video</v>
      </c>
      <c r="T709" t="str">
        <f>RIGHT(R709,LEN(R709)-FIND("/",R709))</f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>(E710/D710)*100</f>
        <v>707.05882352941171</v>
      </c>
      <c r="G710" t="s">
        <v>20</v>
      </c>
      <c r="H710">
        <v>137</v>
      </c>
      <c r="I710" s="8">
        <f>E710/H710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4">
        <f>(((L710/60)/60)/24)+DATE(1970,1,1)</f>
        <v>42877.208333333328</v>
      </c>
      <c r="O710" s="14">
        <f>(((M710/60)/60)/24)+DATE(1970,1,1)</f>
        <v>42887.208333333328</v>
      </c>
      <c r="P710" t="b">
        <v>0</v>
      </c>
      <c r="Q710" t="b">
        <v>0</v>
      </c>
      <c r="R710" t="s">
        <v>33</v>
      </c>
      <c r="S710" t="str">
        <f>LEFT(R710,FIND("/",R710)-1)</f>
        <v>theater</v>
      </c>
      <c r="T710" t="str">
        <f>RIGHT(R710,LEN(R710)-FIND("/",R710))</f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>(E711/D711)*100</f>
        <v>142.38775510204081</v>
      </c>
      <c r="G711" t="s">
        <v>20</v>
      </c>
      <c r="H711">
        <v>186</v>
      </c>
      <c r="I711" s="8">
        <f>E711/H711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4">
        <f>(((L711/60)/60)/24)+DATE(1970,1,1)</f>
        <v>41018.208333333336</v>
      </c>
      <c r="O711" s="14">
        <f>(((M711/60)/60)/24)+DATE(1970,1,1)</f>
        <v>41025.208333333336</v>
      </c>
      <c r="P711" t="b">
        <v>0</v>
      </c>
      <c r="Q711" t="b">
        <v>0</v>
      </c>
      <c r="R711" t="s">
        <v>33</v>
      </c>
      <c r="S711" t="str">
        <f>LEFT(R711,FIND("/",R711)-1)</f>
        <v>theater</v>
      </c>
      <c r="T711" t="str">
        <f>RIGHT(R711,LEN(R711)-FIND("/",R711))</f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>(E712/D712)*100</f>
        <v>147.86046511627907</v>
      </c>
      <c r="G712" t="s">
        <v>20</v>
      </c>
      <c r="H712">
        <v>125</v>
      </c>
      <c r="I712" s="8">
        <f>E712/H712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4">
        <f>(((L712/60)/60)/24)+DATE(1970,1,1)</f>
        <v>43295.208333333328</v>
      </c>
      <c r="O712" s="14">
        <f>(((M712/60)/60)/24)+DATE(1970,1,1)</f>
        <v>43302.208333333328</v>
      </c>
      <c r="P712" t="b">
        <v>0</v>
      </c>
      <c r="Q712" t="b">
        <v>1</v>
      </c>
      <c r="R712" t="s">
        <v>33</v>
      </c>
      <c r="S712" t="str">
        <f>LEFT(R712,FIND("/",R712)-1)</f>
        <v>theater</v>
      </c>
      <c r="T712" t="str">
        <f>RIGHT(R712,LEN(R712)-FIND("/",R712))</f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>(E713/D713)*100</f>
        <v>20.322580645161288</v>
      </c>
      <c r="G713" t="s">
        <v>14</v>
      </c>
      <c r="H713">
        <v>14</v>
      </c>
      <c r="I713" s="8">
        <f>E713/H713</f>
        <v>90</v>
      </c>
      <c r="J713" t="s">
        <v>107</v>
      </c>
      <c r="K713" t="s">
        <v>108</v>
      </c>
      <c r="L713">
        <v>1453615200</v>
      </c>
      <c r="M713">
        <v>1453788000</v>
      </c>
      <c r="N713" s="14">
        <f>(((L713/60)/60)/24)+DATE(1970,1,1)</f>
        <v>42393.25</v>
      </c>
      <c r="O713" s="14">
        <f>(((M713/60)/60)/24)+DATE(1970,1,1)</f>
        <v>42395.25</v>
      </c>
      <c r="P713" t="b">
        <v>1</v>
      </c>
      <c r="Q713" t="b">
        <v>1</v>
      </c>
      <c r="R713" t="s">
        <v>33</v>
      </c>
      <c r="S713" t="str">
        <f>LEFT(R713,FIND("/",R713)-1)</f>
        <v>theater</v>
      </c>
      <c r="T713" t="str">
        <f>RIGHT(R713,LEN(R713)-FIND("/",R713))</f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>(E714/D714)*100</f>
        <v>1840.625</v>
      </c>
      <c r="G714" t="s">
        <v>20</v>
      </c>
      <c r="H714">
        <v>202</v>
      </c>
      <c r="I714" s="8">
        <f>E714/H714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4">
        <f>(((L714/60)/60)/24)+DATE(1970,1,1)</f>
        <v>42559.208333333328</v>
      </c>
      <c r="O714" s="14">
        <f>(((M714/60)/60)/24)+DATE(1970,1,1)</f>
        <v>42600.208333333328</v>
      </c>
      <c r="P714" t="b">
        <v>0</v>
      </c>
      <c r="Q714" t="b">
        <v>0</v>
      </c>
      <c r="R714" t="s">
        <v>33</v>
      </c>
      <c r="S714" t="str">
        <f>LEFT(R714,FIND("/",R714)-1)</f>
        <v>theater</v>
      </c>
      <c r="T714" t="str">
        <f>RIGHT(R714,LEN(R714)-FIND("/",R714))</f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>(E715/D715)*100</f>
        <v>161.94202898550725</v>
      </c>
      <c r="G715" t="s">
        <v>20</v>
      </c>
      <c r="H715">
        <v>103</v>
      </c>
      <c r="I715" s="8">
        <f>E715/H715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4">
        <f>(((L715/60)/60)/24)+DATE(1970,1,1)</f>
        <v>42604.208333333328</v>
      </c>
      <c r="O715" s="14">
        <f>(((M715/60)/60)/24)+DATE(1970,1,1)</f>
        <v>42616.208333333328</v>
      </c>
      <c r="P715" t="b">
        <v>0</v>
      </c>
      <c r="Q715" t="b">
        <v>0</v>
      </c>
      <c r="R715" t="s">
        <v>133</v>
      </c>
      <c r="S715" t="str">
        <f>LEFT(R715,FIND("/",R715)-1)</f>
        <v>publishing</v>
      </c>
      <c r="T715" t="str">
        <f>RIGHT(R715,LEN(R715)-FIND("/",R715))</f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>(E716/D716)*100</f>
        <v>472.82077922077923</v>
      </c>
      <c r="G716" t="s">
        <v>20</v>
      </c>
      <c r="H716">
        <v>1785</v>
      </c>
      <c r="I716" s="8">
        <f>E716/H716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4">
        <f>(((L716/60)/60)/24)+DATE(1970,1,1)</f>
        <v>41870.208333333336</v>
      </c>
      <c r="O716" s="14">
        <f>(((M716/60)/60)/24)+DATE(1970,1,1)</f>
        <v>41871.208333333336</v>
      </c>
      <c r="P716" t="b">
        <v>0</v>
      </c>
      <c r="Q716" t="b">
        <v>0</v>
      </c>
      <c r="R716" t="s">
        <v>23</v>
      </c>
      <c r="S716" t="str">
        <f>LEFT(R716,FIND("/",R716)-1)</f>
        <v>music</v>
      </c>
      <c r="T716" t="str">
        <f>RIGHT(R716,LEN(R716)-FIND("/",R716))</f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>(E717/D717)*100</f>
        <v>24.466101694915253</v>
      </c>
      <c r="G717" t="s">
        <v>14</v>
      </c>
      <c r="H717">
        <v>656</v>
      </c>
      <c r="I717" s="8">
        <f>E717/H717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4">
        <f>(((L717/60)/60)/24)+DATE(1970,1,1)</f>
        <v>40397.208333333336</v>
      </c>
      <c r="O717" s="14">
        <f>(((M717/60)/60)/24)+DATE(1970,1,1)</f>
        <v>40402.208333333336</v>
      </c>
      <c r="P717" t="b">
        <v>0</v>
      </c>
      <c r="Q717" t="b">
        <v>0</v>
      </c>
      <c r="R717" t="s">
        <v>292</v>
      </c>
      <c r="S717" t="str">
        <f>LEFT(R717,FIND("/",R717)-1)</f>
        <v>games</v>
      </c>
      <c r="T717" t="str">
        <f>RIGHT(R717,LEN(R717)-FIND("/",R717))</f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>(E718/D718)*100</f>
        <v>517.65</v>
      </c>
      <c r="G718" t="s">
        <v>20</v>
      </c>
      <c r="H718">
        <v>157</v>
      </c>
      <c r="I718" s="8">
        <f>E718/H718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4">
        <f>(((L718/60)/60)/24)+DATE(1970,1,1)</f>
        <v>41465.208333333336</v>
      </c>
      <c r="O718" s="14">
        <f>(((M718/60)/60)/24)+DATE(1970,1,1)</f>
        <v>41493.208333333336</v>
      </c>
      <c r="P718" t="b">
        <v>0</v>
      </c>
      <c r="Q718" t="b">
        <v>1</v>
      </c>
      <c r="R718" t="s">
        <v>33</v>
      </c>
      <c r="S718" t="str">
        <f>LEFT(R718,FIND("/",R718)-1)</f>
        <v>theater</v>
      </c>
      <c r="T718" t="str">
        <f>RIGHT(R718,LEN(R718)-FIND("/",R718))</f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>(E719/D719)*100</f>
        <v>247.64285714285714</v>
      </c>
      <c r="G719" t="s">
        <v>20</v>
      </c>
      <c r="H719">
        <v>555</v>
      </c>
      <c r="I719" s="8">
        <f>E719/H719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4">
        <f>(((L719/60)/60)/24)+DATE(1970,1,1)</f>
        <v>40777.208333333336</v>
      </c>
      <c r="O719" s="14">
        <f>(((M719/60)/60)/24)+DATE(1970,1,1)</f>
        <v>40798.208333333336</v>
      </c>
      <c r="P719" t="b">
        <v>0</v>
      </c>
      <c r="Q719" t="b">
        <v>0</v>
      </c>
      <c r="R719" t="s">
        <v>42</v>
      </c>
      <c r="S719" t="str">
        <f>LEFT(R719,FIND("/",R719)-1)</f>
        <v>film &amp; video</v>
      </c>
      <c r="T719" t="str">
        <f>RIGHT(R719,LEN(R719)-FIND("/",R719))</f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>(E720/D720)*100</f>
        <v>100.20481927710843</v>
      </c>
      <c r="G720" t="s">
        <v>20</v>
      </c>
      <c r="H720">
        <v>297</v>
      </c>
      <c r="I720" s="8">
        <f>E720/H720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4">
        <f>(((L720/60)/60)/24)+DATE(1970,1,1)</f>
        <v>41442.208333333336</v>
      </c>
      <c r="O720" s="14">
        <f>(((M720/60)/60)/24)+DATE(1970,1,1)</f>
        <v>41468.208333333336</v>
      </c>
      <c r="P720" t="b">
        <v>0</v>
      </c>
      <c r="Q720" t="b">
        <v>0</v>
      </c>
      <c r="R720" t="s">
        <v>65</v>
      </c>
      <c r="S720" t="str">
        <f>LEFT(R720,FIND("/",R720)-1)</f>
        <v>technology</v>
      </c>
      <c r="T720" t="str">
        <f>RIGHT(R720,LEN(R720)-FIND("/",R720))</f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>(E721/D721)*100</f>
        <v>153</v>
      </c>
      <c r="G721" t="s">
        <v>20</v>
      </c>
      <c r="H721">
        <v>123</v>
      </c>
      <c r="I721" s="8">
        <f>E721/H721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4">
        <f>(((L721/60)/60)/24)+DATE(1970,1,1)</f>
        <v>41058.208333333336</v>
      </c>
      <c r="O721" s="14">
        <f>(((M721/60)/60)/24)+DATE(1970,1,1)</f>
        <v>41069.208333333336</v>
      </c>
      <c r="P721" t="b">
        <v>0</v>
      </c>
      <c r="Q721" t="b">
        <v>0</v>
      </c>
      <c r="R721" t="s">
        <v>119</v>
      </c>
      <c r="S721" t="str">
        <f>LEFT(R721,FIND("/",R721)-1)</f>
        <v>publishing</v>
      </c>
      <c r="T721" t="str">
        <f>RIGHT(R721,LEN(R721)-FIND("/",R721))</f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>(E722/D722)*100</f>
        <v>37.091954022988503</v>
      </c>
      <c r="G722" t="s">
        <v>74</v>
      </c>
      <c r="H722">
        <v>38</v>
      </c>
      <c r="I722" s="8">
        <f>E722/H722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4">
        <f>(((L722/60)/60)/24)+DATE(1970,1,1)</f>
        <v>43152.25</v>
      </c>
      <c r="O722" s="14">
        <f>(((M722/60)/60)/24)+DATE(1970,1,1)</f>
        <v>43166.25</v>
      </c>
      <c r="P722" t="b">
        <v>0</v>
      </c>
      <c r="Q722" t="b">
        <v>1</v>
      </c>
      <c r="R722" t="s">
        <v>33</v>
      </c>
      <c r="S722" t="str">
        <f>LEFT(R722,FIND("/",R722)-1)</f>
        <v>theater</v>
      </c>
      <c r="T722" t="str">
        <f>RIGHT(R722,LEN(R722)-FIND("/",R722))</f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>(E723/D723)*100</f>
        <v>4.392394822006473</v>
      </c>
      <c r="G723" t="s">
        <v>74</v>
      </c>
      <c r="H723">
        <v>60</v>
      </c>
      <c r="I723" s="8">
        <f>E723/H723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4">
        <f>(((L723/60)/60)/24)+DATE(1970,1,1)</f>
        <v>43194.208333333328</v>
      </c>
      <c r="O723" s="14">
        <f>(((M723/60)/60)/24)+DATE(1970,1,1)</f>
        <v>43200.208333333328</v>
      </c>
      <c r="P723" t="b">
        <v>0</v>
      </c>
      <c r="Q723" t="b">
        <v>0</v>
      </c>
      <c r="R723" t="s">
        <v>23</v>
      </c>
      <c r="S723" t="str">
        <f>LEFT(R723,FIND("/",R723)-1)</f>
        <v>music</v>
      </c>
      <c r="T723" t="str">
        <f>RIGHT(R723,LEN(R723)-FIND("/",R723))</f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>(E724/D724)*100</f>
        <v>156.50721649484535</v>
      </c>
      <c r="G724" t="s">
        <v>20</v>
      </c>
      <c r="H724">
        <v>3036</v>
      </c>
      <c r="I724" s="8">
        <f>E724/H724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4">
        <f>(((L724/60)/60)/24)+DATE(1970,1,1)</f>
        <v>43045.25</v>
      </c>
      <c r="O724" s="14">
        <f>(((M724/60)/60)/24)+DATE(1970,1,1)</f>
        <v>43072.25</v>
      </c>
      <c r="P724" t="b">
        <v>0</v>
      </c>
      <c r="Q724" t="b">
        <v>0</v>
      </c>
      <c r="R724" t="s">
        <v>42</v>
      </c>
      <c r="S724" t="str">
        <f>LEFT(R724,FIND("/",R724)-1)</f>
        <v>film &amp; video</v>
      </c>
      <c r="T724" t="str">
        <f>RIGHT(R724,LEN(R724)-FIND("/",R724))</f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>(E725/D725)*100</f>
        <v>270.40816326530609</v>
      </c>
      <c r="G725" t="s">
        <v>20</v>
      </c>
      <c r="H725">
        <v>144</v>
      </c>
      <c r="I725" s="8">
        <f>E725/H725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4">
        <f>(((L725/60)/60)/24)+DATE(1970,1,1)</f>
        <v>42431.25</v>
      </c>
      <c r="O725" s="14">
        <f>(((M725/60)/60)/24)+DATE(1970,1,1)</f>
        <v>42452.208333333328</v>
      </c>
      <c r="P725" t="b">
        <v>0</v>
      </c>
      <c r="Q725" t="b">
        <v>0</v>
      </c>
      <c r="R725" t="s">
        <v>33</v>
      </c>
      <c r="S725" t="str">
        <f>LEFT(R725,FIND("/",R725)-1)</f>
        <v>theater</v>
      </c>
      <c r="T725" t="str">
        <f>RIGHT(R725,LEN(R725)-FIND("/",R725))</f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>(E726/D726)*100</f>
        <v>134.05952380952382</v>
      </c>
      <c r="G726" t="s">
        <v>20</v>
      </c>
      <c r="H726">
        <v>121</v>
      </c>
      <c r="I726" s="8">
        <f>E726/H726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4">
        <f>(((L726/60)/60)/24)+DATE(1970,1,1)</f>
        <v>41934.208333333336</v>
      </c>
      <c r="O726" s="14">
        <f>(((M726/60)/60)/24)+DATE(1970,1,1)</f>
        <v>41936.208333333336</v>
      </c>
      <c r="P726" t="b">
        <v>0</v>
      </c>
      <c r="Q726" t="b">
        <v>1</v>
      </c>
      <c r="R726" t="s">
        <v>33</v>
      </c>
      <c r="S726" t="str">
        <f>LEFT(R726,FIND("/",R726)-1)</f>
        <v>theater</v>
      </c>
      <c r="T726" t="str">
        <f>RIGHT(R726,LEN(R726)-FIND("/",R726))</f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>(E727/D727)*100</f>
        <v>50.398033126293996</v>
      </c>
      <c r="G727" t="s">
        <v>14</v>
      </c>
      <c r="H727">
        <v>1596</v>
      </c>
      <c r="I727" s="8">
        <f>E727/H727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4">
        <f>(((L727/60)/60)/24)+DATE(1970,1,1)</f>
        <v>41958.25</v>
      </c>
      <c r="O727" s="14">
        <f>(((M727/60)/60)/24)+DATE(1970,1,1)</f>
        <v>41960.25</v>
      </c>
      <c r="P727" t="b">
        <v>0</v>
      </c>
      <c r="Q727" t="b">
        <v>0</v>
      </c>
      <c r="R727" t="s">
        <v>292</v>
      </c>
      <c r="S727" t="str">
        <f>LEFT(R727,FIND("/",R727)-1)</f>
        <v>games</v>
      </c>
      <c r="T727" t="str">
        <f>RIGHT(R727,LEN(R727)-FIND("/",R727))</f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>(E728/D728)*100</f>
        <v>88.815837937384899</v>
      </c>
      <c r="G728" t="s">
        <v>74</v>
      </c>
      <c r="H728">
        <v>524</v>
      </c>
      <c r="I728" s="8">
        <f>E728/H728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4">
        <f>(((L728/60)/60)/24)+DATE(1970,1,1)</f>
        <v>40476.208333333336</v>
      </c>
      <c r="O728" s="14">
        <f>(((M728/60)/60)/24)+DATE(1970,1,1)</f>
        <v>40482.208333333336</v>
      </c>
      <c r="P728" t="b">
        <v>0</v>
      </c>
      <c r="Q728" t="b">
        <v>1</v>
      </c>
      <c r="R728" t="s">
        <v>33</v>
      </c>
      <c r="S728" t="str">
        <f>LEFT(R728,FIND("/",R728)-1)</f>
        <v>theater</v>
      </c>
      <c r="T728" t="str">
        <f>RIGHT(R728,LEN(R728)-FIND("/",R728))</f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>(E729/D729)*100</f>
        <v>165</v>
      </c>
      <c r="G729" t="s">
        <v>20</v>
      </c>
      <c r="H729">
        <v>181</v>
      </c>
      <c r="I729" s="8">
        <f>E729/H729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4">
        <f>(((L729/60)/60)/24)+DATE(1970,1,1)</f>
        <v>43485.25</v>
      </c>
      <c r="O729" s="14">
        <f>(((M729/60)/60)/24)+DATE(1970,1,1)</f>
        <v>43543.208333333328</v>
      </c>
      <c r="P729" t="b">
        <v>0</v>
      </c>
      <c r="Q729" t="b">
        <v>0</v>
      </c>
      <c r="R729" t="s">
        <v>28</v>
      </c>
      <c r="S729" t="str">
        <f>LEFT(R729,FIND("/",R729)-1)</f>
        <v>technology</v>
      </c>
      <c r="T729" t="str">
        <f>RIGHT(R729,LEN(R729)-FIND("/",R729))</f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>(E730/D730)*100</f>
        <v>17.5</v>
      </c>
      <c r="G730" t="s">
        <v>14</v>
      </c>
      <c r="H730">
        <v>10</v>
      </c>
      <c r="I730" s="8">
        <f>E730/H730</f>
        <v>73.5</v>
      </c>
      <c r="J730" t="s">
        <v>21</v>
      </c>
      <c r="K730" t="s">
        <v>22</v>
      </c>
      <c r="L730">
        <v>1464152400</v>
      </c>
      <c r="M730">
        <v>1465102800</v>
      </c>
      <c r="N730" s="14">
        <f>(((L730/60)/60)/24)+DATE(1970,1,1)</f>
        <v>42515.208333333328</v>
      </c>
      <c r="O730" s="14">
        <f>(((M730/60)/60)/24)+DATE(1970,1,1)</f>
        <v>42526.208333333328</v>
      </c>
      <c r="P730" t="b">
        <v>0</v>
      </c>
      <c r="Q730" t="b">
        <v>0</v>
      </c>
      <c r="R730" t="s">
        <v>33</v>
      </c>
      <c r="S730" t="str">
        <f>LEFT(R730,FIND("/",R730)-1)</f>
        <v>theater</v>
      </c>
      <c r="T730" t="str">
        <f>RIGHT(R730,LEN(R730)-FIND("/",R730))</f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>(E731/D731)*100</f>
        <v>185.66071428571428</v>
      </c>
      <c r="G731" t="s">
        <v>20</v>
      </c>
      <c r="H731">
        <v>122</v>
      </c>
      <c r="I731" s="8">
        <f>E731/H731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4">
        <f>(((L731/60)/60)/24)+DATE(1970,1,1)</f>
        <v>41309.25</v>
      </c>
      <c r="O731" s="14">
        <f>(((M731/60)/60)/24)+DATE(1970,1,1)</f>
        <v>41311.25</v>
      </c>
      <c r="P731" t="b">
        <v>0</v>
      </c>
      <c r="Q731" t="b">
        <v>0</v>
      </c>
      <c r="R731" t="s">
        <v>53</v>
      </c>
      <c r="S731" t="str">
        <f>LEFT(R731,FIND("/",R731)-1)</f>
        <v>film &amp; video</v>
      </c>
      <c r="T731" t="str">
        <f>RIGHT(R731,LEN(R731)-FIND("/",R731))</f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>(E732/D732)*100</f>
        <v>412.6631944444444</v>
      </c>
      <c r="G732" t="s">
        <v>20</v>
      </c>
      <c r="H732">
        <v>1071</v>
      </c>
      <c r="I732" s="8">
        <f>E732/H732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4">
        <f>(((L732/60)/60)/24)+DATE(1970,1,1)</f>
        <v>42147.208333333328</v>
      </c>
      <c r="O732" s="14">
        <f>(((M732/60)/60)/24)+DATE(1970,1,1)</f>
        <v>42153.208333333328</v>
      </c>
      <c r="P732" t="b">
        <v>0</v>
      </c>
      <c r="Q732" t="b">
        <v>0</v>
      </c>
      <c r="R732" t="s">
        <v>65</v>
      </c>
      <c r="S732" t="str">
        <f>LEFT(R732,FIND("/",R732)-1)</f>
        <v>technology</v>
      </c>
      <c r="T732" t="str">
        <f>RIGHT(R732,LEN(R732)-FIND("/",R732))</f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>(E733/D733)*100</f>
        <v>90.25</v>
      </c>
      <c r="G733" t="s">
        <v>74</v>
      </c>
      <c r="H733">
        <v>219</v>
      </c>
      <c r="I733" s="8">
        <f>E733/H733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4">
        <f>(((L733/60)/60)/24)+DATE(1970,1,1)</f>
        <v>42939.208333333328</v>
      </c>
      <c r="O733" s="14">
        <f>(((M733/60)/60)/24)+DATE(1970,1,1)</f>
        <v>42940.208333333328</v>
      </c>
      <c r="P733" t="b">
        <v>0</v>
      </c>
      <c r="Q733" t="b">
        <v>0</v>
      </c>
      <c r="R733" t="s">
        <v>28</v>
      </c>
      <c r="S733" t="str">
        <f>LEFT(R733,FIND("/",R733)-1)</f>
        <v>technology</v>
      </c>
      <c r="T733" t="str">
        <f>RIGHT(R733,LEN(R733)-FIND("/",R733))</f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>(E734/D734)*100</f>
        <v>91.984615384615381</v>
      </c>
      <c r="G734" t="s">
        <v>14</v>
      </c>
      <c r="H734">
        <v>1121</v>
      </c>
      <c r="I734" s="8">
        <f>E734/H734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4">
        <f>(((L734/60)/60)/24)+DATE(1970,1,1)</f>
        <v>42816.208333333328</v>
      </c>
      <c r="O734" s="14">
        <f>(((M734/60)/60)/24)+DATE(1970,1,1)</f>
        <v>42839.208333333328</v>
      </c>
      <c r="P734" t="b">
        <v>0</v>
      </c>
      <c r="Q734" t="b">
        <v>1</v>
      </c>
      <c r="R734" t="s">
        <v>23</v>
      </c>
      <c r="S734" t="str">
        <f>LEFT(R734,FIND("/",R734)-1)</f>
        <v>music</v>
      </c>
      <c r="T734" t="str">
        <f>RIGHT(R734,LEN(R734)-FIND("/",R734))</f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>(E735/D735)*100</f>
        <v>527.00632911392404</v>
      </c>
      <c r="G735" t="s">
        <v>20</v>
      </c>
      <c r="H735">
        <v>980</v>
      </c>
      <c r="I735" s="8">
        <f>E735/H735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4">
        <f>(((L735/60)/60)/24)+DATE(1970,1,1)</f>
        <v>41844.208333333336</v>
      </c>
      <c r="O735" s="14">
        <f>(((M735/60)/60)/24)+DATE(1970,1,1)</f>
        <v>41857.208333333336</v>
      </c>
      <c r="P735" t="b">
        <v>0</v>
      </c>
      <c r="Q735" t="b">
        <v>0</v>
      </c>
      <c r="R735" t="s">
        <v>148</v>
      </c>
      <c r="S735" t="str">
        <f>LEFT(R735,FIND("/",R735)-1)</f>
        <v>music</v>
      </c>
      <c r="T735" t="str">
        <f>RIGHT(R735,LEN(R735)-FIND("/",R735))</f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>(E736/D736)*100</f>
        <v>319.14285714285711</v>
      </c>
      <c r="G736" t="s">
        <v>20</v>
      </c>
      <c r="H736">
        <v>536</v>
      </c>
      <c r="I736" s="8">
        <f>E736/H736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4">
        <f>(((L736/60)/60)/24)+DATE(1970,1,1)</f>
        <v>42763.25</v>
      </c>
      <c r="O736" s="14">
        <f>(((M736/60)/60)/24)+DATE(1970,1,1)</f>
        <v>42775.25</v>
      </c>
      <c r="P736" t="b">
        <v>0</v>
      </c>
      <c r="Q736" t="b">
        <v>1</v>
      </c>
      <c r="R736" t="s">
        <v>33</v>
      </c>
      <c r="S736" t="str">
        <f>LEFT(R736,FIND("/",R736)-1)</f>
        <v>theater</v>
      </c>
      <c r="T736" t="str">
        <f>RIGHT(R736,LEN(R736)-FIND("/",R736))</f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>(E737/D737)*100</f>
        <v>354.18867924528303</v>
      </c>
      <c r="G737" t="s">
        <v>20</v>
      </c>
      <c r="H737">
        <v>1991</v>
      </c>
      <c r="I737" s="8">
        <f>E737/H737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4">
        <f>(((L737/60)/60)/24)+DATE(1970,1,1)</f>
        <v>42459.208333333328</v>
      </c>
      <c r="O737" s="14">
        <f>(((M737/60)/60)/24)+DATE(1970,1,1)</f>
        <v>42466.208333333328</v>
      </c>
      <c r="P737" t="b">
        <v>0</v>
      </c>
      <c r="Q737" t="b">
        <v>0</v>
      </c>
      <c r="R737" t="s">
        <v>122</v>
      </c>
      <c r="S737" t="str">
        <f>LEFT(R737,FIND("/",R737)-1)</f>
        <v>photography</v>
      </c>
      <c r="T737" t="str">
        <f>RIGHT(R737,LEN(R737)-FIND("/",R737))</f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>(E738/D738)*100</f>
        <v>32.896103896103895</v>
      </c>
      <c r="G738" t="s">
        <v>74</v>
      </c>
      <c r="H738">
        <v>29</v>
      </c>
      <c r="I738" s="8">
        <f>E738/H738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4">
        <f>(((L738/60)/60)/24)+DATE(1970,1,1)</f>
        <v>42055.25</v>
      </c>
      <c r="O738" s="14">
        <f>(((M738/60)/60)/24)+DATE(1970,1,1)</f>
        <v>42059.25</v>
      </c>
      <c r="P738" t="b">
        <v>0</v>
      </c>
      <c r="Q738" t="b">
        <v>0</v>
      </c>
      <c r="R738" t="s">
        <v>68</v>
      </c>
      <c r="S738" t="str">
        <f>LEFT(R738,FIND("/",R738)-1)</f>
        <v>publishing</v>
      </c>
      <c r="T738" t="str">
        <f>RIGHT(R738,LEN(R738)-FIND("/",R738))</f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>(E739/D739)*100</f>
        <v>135.8918918918919</v>
      </c>
      <c r="G739" t="s">
        <v>20</v>
      </c>
      <c r="H739">
        <v>180</v>
      </c>
      <c r="I739" s="8">
        <f>E739/H739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4">
        <f>(((L739/60)/60)/24)+DATE(1970,1,1)</f>
        <v>42685.25</v>
      </c>
      <c r="O739" s="14">
        <f>(((M739/60)/60)/24)+DATE(1970,1,1)</f>
        <v>42697.25</v>
      </c>
      <c r="P739" t="b">
        <v>0</v>
      </c>
      <c r="Q739" t="b">
        <v>0</v>
      </c>
      <c r="R739" t="s">
        <v>60</v>
      </c>
      <c r="S739" t="str">
        <f>LEFT(R739,FIND("/",R739)-1)</f>
        <v>music</v>
      </c>
      <c r="T739" t="str">
        <f>RIGHT(R739,LEN(R739)-FIND("/",R739))</f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>(E740/D740)*100</f>
        <v>2.0843373493975905</v>
      </c>
      <c r="G740" t="s">
        <v>14</v>
      </c>
      <c r="H740">
        <v>15</v>
      </c>
      <c r="I740" s="8">
        <f>E740/H740</f>
        <v>103.8</v>
      </c>
      <c r="J740" t="s">
        <v>21</v>
      </c>
      <c r="K740" t="s">
        <v>22</v>
      </c>
      <c r="L740">
        <v>1416117600</v>
      </c>
      <c r="M740">
        <v>1418018400</v>
      </c>
      <c r="N740" s="14">
        <f>(((L740/60)/60)/24)+DATE(1970,1,1)</f>
        <v>41959.25</v>
      </c>
      <c r="O740" s="14">
        <f>(((M740/60)/60)/24)+DATE(1970,1,1)</f>
        <v>41981.25</v>
      </c>
      <c r="P740" t="b">
        <v>0</v>
      </c>
      <c r="Q740" t="b">
        <v>1</v>
      </c>
      <c r="R740" t="s">
        <v>33</v>
      </c>
      <c r="S740" t="str">
        <f>LEFT(R740,FIND("/",R740)-1)</f>
        <v>theater</v>
      </c>
      <c r="T740" t="str">
        <f>RIGHT(R740,LEN(R740)-FIND("/",R740))</f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>(E741/D741)*100</f>
        <v>61</v>
      </c>
      <c r="G741" t="s">
        <v>14</v>
      </c>
      <c r="H741">
        <v>191</v>
      </c>
      <c r="I741" s="8">
        <f>E741/H741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4">
        <f>(((L741/60)/60)/24)+DATE(1970,1,1)</f>
        <v>41089.208333333336</v>
      </c>
      <c r="O741" s="14">
        <f>(((M741/60)/60)/24)+DATE(1970,1,1)</f>
        <v>41090.208333333336</v>
      </c>
      <c r="P741" t="b">
        <v>0</v>
      </c>
      <c r="Q741" t="b">
        <v>0</v>
      </c>
      <c r="R741" t="s">
        <v>60</v>
      </c>
      <c r="S741" t="str">
        <f>LEFT(R741,FIND("/",R741)-1)</f>
        <v>music</v>
      </c>
      <c r="T741" t="str">
        <f>RIGHT(R741,LEN(R741)-FIND("/",R741))</f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>(E742/D742)*100</f>
        <v>30.037735849056602</v>
      </c>
      <c r="G742" t="s">
        <v>14</v>
      </c>
      <c r="H742">
        <v>16</v>
      </c>
      <c r="I742" s="8">
        <f>E742/H742</f>
        <v>99.5</v>
      </c>
      <c r="J742" t="s">
        <v>21</v>
      </c>
      <c r="K742" t="s">
        <v>22</v>
      </c>
      <c r="L742">
        <v>1486101600</v>
      </c>
      <c r="M742">
        <v>1486360800</v>
      </c>
      <c r="N742" s="14">
        <f>(((L742/60)/60)/24)+DATE(1970,1,1)</f>
        <v>42769.25</v>
      </c>
      <c r="O742" s="14">
        <f>(((M742/60)/60)/24)+DATE(1970,1,1)</f>
        <v>42772.25</v>
      </c>
      <c r="P742" t="b">
        <v>0</v>
      </c>
      <c r="Q742" t="b">
        <v>0</v>
      </c>
      <c r="R742" t="s">
        <v>33</v>
      </c>
      <c r="S742" t="str">
        <f>LEFT(R742,FIND("/",R742)-1)</f>
        <v>theater</v>
      </c>
      <c r="T742" t="str">
        <f>RIGHT(R742,LEN(R742)-FIND("/",R742))</f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>(E743/D743)*100</f>
        <v>1179.1666666666665</v>
      </c>
      <c r="G743" t="s">
        <v>20</v>
      </c>
      <c r="H743">
        <v>130</v>
      </c>
      <c r="I743" s="8">
        <f>E743/H743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4">
        <f>(((L743/60)/60)/24)+DATE(1970,1,1)</f>
        <v>40321.208333333336</v>
      </c>
      <c r="O743" s="14">
        <f>(((M743/60)/60)/24)+DATE(1970,1,1)</f>
        <v>40322.208333333336</v>
      </c>
      <c r="P743" t="b">
        <v>0</v>
      </c>
      <c r="Q743" t="b">
        <v>0</v>
      </c>
      <c r="R743" t="s">
        <v>33</v>
      </c>
      <c r="S743" t="str">
        <f>LEFT(R743,FIND("/",R743)-1)</f>
        <v>theater</v>
      </c>
      <c r="T743" t="str">
        <f>RIGHT(R743,LEN(R743)-FIND("/",R743))</f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>(E744/D744)*100</f>
        <v>1126.0833333333335</v>
      </c>
      <c r="G744" t="s">
        <v>20</v>
      </c>
      <c r="H744">
        <v>122</v>
      </c>
      <c r="I744" s="8">
        <f>E744/H744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4">
        <f>(((L744/60)/60)/24)+DATE(1970,1,1)</f>
        <v>40197.25</v>
      </c>
      <c r="O744" s="14">
        <f>(((M744/60)/60)/24)+DATE(1970,1,1)</f>
        <v>40239.25</v>
      </c>
      <c r="P744" t="b">
        <v>0</v>
      </c>
      <c r="Q744" t="b">
        <v>0</v>
      </c>
      <c r="R744" t="s">
        <v>50</v>
      </c>
      <c r="S744" t="str">
        <f>LEFT(R744,FIND("/",R744)-1)</f>
        <v>music</v>
      </c>
      <c r="T744" t="str">
        <f>RIGHT(R744,LEN(R744)-FIND("/",R744))</f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>(E745/D745)*100</f>
        <v>12.923076923076923</v>
      </c>
      <c r="G745" t="s">
        <v>14</v>
      </c>
      <c r="H745">
        <v>17</v>
      </c>
      <c r="I745" s="8">
        <f>E745/H745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4">
        <f>(((L745/60)/60)/24)+DATE(1970,1,1)</f>
        <v>42298.208333333328</v>
      </c>
      <c r="O745" s="14">
        <f>(((M745/60)/60)/24)+DATE(1970,1,1)</f>
        <v>42304.208333333328</v>
      </c>
      <c r="P745" t="b">
        <v>0</v>
      </c>
      <c r="Q745" t="b">
        <v>1</v>
      </c>
      <c r="R745" t="s">
        <v>33</v>
      </c>
      <c r="S745" t="str">
        <f>LEFT(R745,FIND("/",R745)-1)</f>
        <v>theater</v>
      </c>
      <c r="T745" t="str">
        <f>RIGHT(R745,LEN(R745)-FIND("/",R745))</f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>(E746/D746)*100</f>
        <v>712</v>
      </c>
      <c r="G746" t="s">
        <v>20</v>
      </c>
      <c r="H746">
        <v>140</v>
      </c>
      <c r="I746" s="8">
        <f>E746/H746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4">
        <f>(((L746/60)/60)/24)+DATE(1970,1,1)</f>
        <v>43322.208333333328</v>
      </c>
      <c r="O746" s="14">
        <f>(((M746/60)/60)/24)+DATE(1970,1,1)</f>
        <v>43324.208333333328</v>
      </c>
      <c r="P746" t="b">
        <v>0</v>
      </c>
      <c r="Q746" t="b">
        <v>1</v>
      </c>
      <c r="R746" t="s">
        <v>33</v>
      </c>
      <c r="S746" t="str">
        <f>LEFT(R746,FIND("/",R746)-1)</f>
        <v>theater</v>
      </c>
      <c r="T746" t="str">
        <f>RIGHT(R746,LEN(R746)-FIND("/",R746))</f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>(E747/D747)*100</f>
        <v>30.304347826086957</v>
      </c>
      <c r="G747" t="s">
        <v>14</v>
      </c>
      <c r="H747">
        <v>34</v>
      </c>
      <c r="I747" s="8">
        <f>E747/H747</f>
        <v>61.5</v>
      </c>
      <c r="J747" t="s">
        <v>21</v>
      </c>
      <c r="K747" t="s">
        <v>22</v>
      </c>
      <c r="L747">
        <v>1275195600</v>
      </c>
      <c r="M747">
        <v>1277528400</v>
      </c>
      <c r="N747" s="14">
        <f>(((L747/60)/60)/24)+DATE(1970,1,1)</f>
        <v>40328.208333333336</v>
      </c>
      <c r="O747" s="14">
        <f>(((M747/60)/60)/24)+DATE(1970,1,1)</f>
        <v>40355.208333333336</v>
      </c>
      <c r="P747" t="b">
        <v>0</v>
      </c>
      <c r="Q747" t="b">
        <v>0</v>
      </c>
      <c r="R747" t="s">
        <v>65</v>
      </c>
      <c r="S747" t="str">
        <f>LEFT(R747,FIND("/",R747)-1)</f>
        <v>technology</v>
      </c>
      <c r="T747" t="str">
        <f>RIGHT(R747,LEN(R747)-FIND("/",R747))</f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>(E748/D748)*100</f>
        <v>212.50896057347671</v>
      </c>
      <c r="G748" t="s">
        <v>20</v>
      </c>
      <c r="H748">
        <v>3388</v>
      </c>
      <c r="I748" s="8">
        <f>E748/H748</f>
        <v>35</v>
      </c>
      <c r="J748" t="s">
        <v>21</v>
      </c>
      <c r="K748" t="s">
        <v>22</v>
      </c>
      <c r="L748">
        <v>1318136400</v>
      </c>
      <c r="M748">
        <v>1318568400</v>
      </c>
      <c r="N748" s="14">
        <f>(((L748/60)/60)/24)+DATE(1970,1,1)</f>
        <v>40825.208333333336</v>
      </c>
      <c r="O748" s="14">
        <f>(((M748/60)/60)/24)+DATE(1970,1,1)</f>
        <v>40830.208333333336</v>
      </c>
      <c r="P748" t="b">
        <v>0</v>
      </c>
      <c r="Q748" t="b">
        <v>0</v>
      </c>
      <c r="R748" t="s">
        <v>28</v>
      </c>
      <c r="S748" t="str">
        <f>LEFT(R748,FIND("/",R748)-1)</f>
        <v>technology</v>
      </c>
      <c r="T748" t="str">
        <f>RIGHT(R748,LEN(R748)-FIND("/",R748))</f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>(E749/D749)*100</f>
        <v>228.85714285714286</v>
      </c>
      <c r="G749" t="s">
        <v>20</v>
      </c>
      <c r="H749">
        <v>280</v>
      </c>
      <c r="I749" s="8">
        <f>E749/H749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4">
        <f>(((L749/60)/60)/24)+DATE(1970,1,1)</f>
        <v>40423.208333333336</v>
      </c>
      <c r="O749" s="14">
        <f>(((M749/60)/60)/24)+DATE(1970,1,1)</f>
        <v>40434.208333333336</v>
      </c>
      <c r="P749" t="b">
        <v>0</v>
      </c>
      <c r="Q749" t="b">
        <v>0</v>
      </c>
      <c r="R749" t="s">
        <v>33</v>
      </c>
      <c r="S749" t="str">
        <f>LEFT(R749,FIND("/",R749)-1)</f>
        <v>theater</v>
      </c>
      <c r="T749" t="str">
        <f>RIGHT(R749,LEN(R749)-FIND("/",R749))</f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>(E750/D750)*100</f>
        <v>34.959979476654695</v>
      </c>
      <c r="G750" t="s">
        <v>74</v>
      </c>
      <c r="H750">
        <v>614</v>
      </c>
      <c r="I750" s="8">
        <f>E750/H750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4">
        <f>(((L750/60)/60)/24)+DATE(1970,1,1)</f>
        <v>40238.25</v>
      </c>
      <c r="O750" s="14">
        <f>(((M750/60)/60)/24)+DATE(1970,1,1)</f>
        <v>40263.208333333336</v>
      </c>
      <c r="P750" t="b">
        <v>0</v>
      </c>
      <c r="Q750" t="b">
        <v>1</v>
      </c>
      <c r="R750" t="s">
        <v>71</v>
      </c>
      <c r="S750" t="str">
        <f>LEFT(R750,FIND("/",R750)-1)</f>
        <v>film &amp; video</v>
      </c>
      <c r="T750" t="str">
        <f>RIGHT(R750,LEN(R750)-FIND("/",R750))</f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>(E751/D751)*100</f>
        <v>157.29069767441862</v>
      </c>
      <c r="G751" t="s">
        <v>20</v>
      </c>
      <c r="H751">
        <v>366</v>
      </c>
      <c r="I751" s="8">
        <f>E751/H751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4">
        <f>(((L751/60)/60)/24)+DATE(1970,1,1)</f>
        <v>41920.208333333336</v>
      </c>
      <c r="O751" s="14">
        <f>(((M751/60)/60)/24)+DATE(1970,1,1)</f>
        <v>41932.208333333336</v>
      </c>
      <c r="P751" t="b">
        <v>0</v>
      </c>
      <c r="Q751" t="b">
        <v>1</v>
      </c>
      <c r="R751" t="s">
        <v>65</v>
      </c>
      <c r="S751" t="str">
        <f>LEFT(R751,FIND("/",R751)-1)</f>
        <v>technology</v>
      </c>
      <c r="T751" t="str">
        <f>RIGHT(R751,LEN(R751)-FIND("/",R751))</f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>(E752/D752)*100</f>
        <v>1</v>
      </c>
      <c r="G752" t="s">
        <v>14</v>
      </c>
      <c r="H752">
        <v>1</v>
      </c>
      <c r="I752" s="8">
        <f>E752/H752</f>
        <v>1</v>
      </c>
      <c r="J752" t="s">
        <v>40</v>
      </c>
      <c r="K752" t="s">
        <v>41</v>
      </c>
      <c r="L752">
        <v>1277960400</v>
      </c>
      <c r="M752">
        <v>1280120400</v>
      </c>
      <c r="N752" s="14">
        <f>(((L752/60)/60)/24)+DATE(1970,1,1)</f>
        <v>40360.208333333336</v>
      </c>
      <c r="O752" s="14">
        <f>(((M752/60)/60)/24)+DATE(1970,1,1)</f>
        <v>40385.208333333336</v>
      </c>
      <c r="P752" t="b">
        <v>0</v>
      </c>
      <c r="Q752" t="b">
        <v>0</v>
      </c>
      <c r="R752" t="s">
        <v>50</v>
      </c>
      <c r="S752" t="str">
        <f>LEFT(R752,FIND("/",R752)-1)</f>
        <v>music</v>
      </c>
      <c r="T752" t="str">
        <f>RIGHT(R752,LEN(R752)-FIND("/",R752))</f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>(E753/D753)*100</f>
        <v>232.30555555555554</v>
      </c>
      <c r="G753" t="s">
        <v>20</v>
      </c>
      <c r="H753">
        <v>270</v>
      </c>
      <c r="I753" s="8">
        <f>E753/H753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4">
        <f>(((L753/60)/60)/24)+DATE(1970,1,1)</f>
        <v>42446.208333333328</v>
      </c>
      <c r="O753" s="14">
        <f>(((M753/60)/60)/24)+DATE(1970,1,1)</f>
        <v>42461.208333333328</v>
      </c>
      <c r="P753" t="b">
        <v>1</v>
      </c>
      <c r="Q753" t="b">
        <v>1</v>
      </c>
      <c r="R753" t="s">
        <v>68</v>
      </c>
      <c r="S753" t="str">
        <f>LEFT(R753,FIND("/",R753)-1)</f>
        <v>publishing</v>
      </c>
      <c r="T753" t="str">
        <f>RIGHT(R753,LEN(R753)-FIND("/",R753))</f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>(E754/D754)*100</f>
        <v>92.448275862068968</v>
      </c>
      <c r="G754" t="s">
        <v>74</v>
      </c>
      <c r="H754">
        <v>114</v>
      </c>
      <c r="I754" s="8">
        <f>E754/H754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4">
        <f>(((L754/60)/60)/24)+DATE(1970,1,1)</f>
        <v>40395.208333333336</v>
      </c>
      <c r="O754" s="14">
        <f>(((M754/60)/60)/24)+DATE(1970,1,1)</f>
        <v>40413.208333333336</v>
      </c>
      <c r="P754" t="b">
        <v>0</v>
      </c>
      <c r="Q754" t="b">
        <v>1</v>
      </c>
      <c r="R754" t="s">
        <v>33</v>
      </c>
      <c r="S754" t="str">
        <f>LEFT(R754,FIND("/",R754)-1)</f>
        <v>theater</v>
      </c>
      <c r="T754" t="str">
        <f>RIGHT(R754,LEN(R754)-FIND("/",R754))</f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>(E755/D755)*100</f>
        <v>256.70212765957444</v>
      </c>
      <c r="G755" t="s">
        <v>20</v>
      </c>
      <c r="H755">
        <v>137</v>
      </c>
      <c r="I755" s="8">
        <f>E755/H755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4">
        <f>(((L755/60)/60)/24)+DATE(1970,1,1)</f>
        <v>40321.208333333336</v>
      </c>
      <c r="O755" s="14">
        <f>(((M755/60)/60)/24)+DATE(1970,1,1)</f>
        <v>40336.208333333336</v>
      </c>
      <c r="P755" t="b">
        <v>0</v>
      </c>
      <c r="Q755" t="b">
        <v>0</v>
      </c>
      <c r="R755" t="s">
        <v>122</v>
      </c>
      <c r="S755" t="str">
        <f>LEFT(R755,FIND("/",R755)-1)</f>
        <v>photography</v>
      </c>
      <c r="T755" t="str">
        <f>RIGHT(R755,LEN(R755)-FIND("/",R755))</f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>(E756/D756)*100</f>
        <v>168.47017045454547</v>
      </c>
      <c r="G756" t="s">
        <v>20</v>
      </c>
      <c r="H756">
        <v>3205</v>
      </c>
      <c r="I756" s="8">
        <f>E756/H756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4">
        <f>(((L756/60)/60)/24)+DATE(1970,1,1)</f>
        <v>41210.208333333336</v>
      </c>
      <c r="O756" s="14">
        <f>(((M756/60)/60)/24)+DATE(1970,1,1)</f>
        <v>41263.25</v>
      </c>
      <c r="P756" t="b">
        <v>0</v>
      </c>
      <c r="Q756" t="b">
        <v>0</v>
      </c>
      <c r="R756" t="s">
        <v>33</v>
      </c>
      <c r="S756" t="str">
        <f>LEFT(R756,FIND("/",R756)-1)</f>
        <v>theater</v>
      </c>
      <c r="T756" t="str">
        <f>RIGHT(R756,LEN(R756)-FIND("/",R756))</f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>(E757/D757)*100</f>
        <v>166.57777777777778</v>
      </c>
      <c r="G757" t="s">
        <v>20</v>
      </c>
      <c r="H757">
        <v>288</v>
      </c>
      <c r="I757" s="8">
        <f>E757/H757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4">
        <f>(((L757/60)/60)/24)+DATE(1970,1,1)</f>
        <v>43096.25</v>
      </c>
      <c r="O757" s="14">
        <f>(((M757/60)/60)/24)+DATE(1970,1,1)</f>
        <v>43108.25</v>
      </c>
      <c r="P757" t="b">
        <v>0</v>
      </c>
      <c r="Q757" t="b">
        <v>1</v>
      </c>
      <c r="R757" t="s">
        <v>33</v>
      </c>
      <c r="S757" t="str">
        <f>LEFT(R757,FIND("/",R757)-1)</f>
        <v>theater</v>
      </c>
      <c r="T757" t="str">
        <f>RIGHT(R757,LEN(R757)-FIND("/",R757))</f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>(E758/D758)*100</f>
        <v>772.07692307692309</v>
      </c>
      <c r="G758" t="s">
        <v>20</v>
      </c>
      <c r="H758">
        <v>148</v>
      </c>
      <c r="I758" s="8">
        <f>E758/H758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4">
        <f>(((L758/60)/60)/24)+DATE(1970,1,1)</f>
        <v>42024.25</v>
      </c>
      <c r="O758" s="14">
        <f>(((M758/60)/60)/24)+DATE(1970,1,1)</f>
        <v>42030.25</v>
      </c>
      <c r="P758" t="b">
        <v>0</v>
      </c>
      <c r="Q758" t="b">
        <v>0</v>
      </c>
      <c r="R758" t="s">
        <v>33</v>
      </c>
      <c r="S758" t="str">
        <f>LEFT(R758,FIND("/",R758)-1)</f>
        <v>theater</v>
      </c>
      <c r="T758" t="str">
        <f>RIGHT(R758,LEN(R758)-FIND("/",R758))</f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>(E759/D759)*100</f>
        <v>406.85714285714283</v>
      </c>
      <c r="G759" t="s">
        <v>20</v>
      </c>
      <c r="H759">
        <v>114</v>
      </c>
      <c r="I759" s="8">
        <f>E759/H759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4">
        <f>(((L759/60)/60)/24)+DATE(1970,1,1)</f>
        <v>40675.208333333336</v>
      </c>
      <c r="O759" s="14">
        <f>(((M759/60)/60)/24)+DATE(1970,1,1)</f>
        <v>40679.208333333336</v>
      </c>
      <c r="P759" t="b">
        <v>0</v>
      </c>
      <c r="Q759" t="b">
        <v>0</v>
      </c>
      <c r="R759" t="s">
        <v>53</v>
      </c>
      <c r="S759" t="str">
        <f>LEFT(R759,FIND("/",R759)-1)</f>
        <v>film &amp; video</v>
      </c>
      <c r="T759" t="str">
        <f>RIGHT(R759,LEN(R759)-FIND("/",R759))</f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>(E760/D760)*100</f>
        <v>564.20608108108115</v>
      </c>
      <c r="G760" t="s">
        <v>20</v>
      </c>
      <c r="H760">
        <v>1518</v>
      </c>
      <c r="I760" s="8">
        <f>E760/H760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4">
        <f>(((L760/60)/60)/24)+DATE(1970,1,1)</f>
        <v>41936.208333333336</v>
      </c>
      <c r="O760" s="14">
        <f>(((M760/60)/60)/24)+DATE(1970,1,1)</f>
        <v>41945.208333333336</v>
      </c>
      <c r="P760" t="b">
        <v>0</v>
      </c>
      <c r="Q760" t="b">
        <v>0</v>
      </c>
      <c r="R760" t="s">
        <v>23</v>
      </c>
      <c r="S760" t="str">
        <f>LEFT(R760,FIND("/",R760)-1)</f>
        <v>music</v>
      </c>
      <c r="T760" t="str">
        <f>RIGHT(R760,LEN(R760)-FIND("/",R760))</f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>(E761/D761)*100</f>
        <v>68.426865671641792</v>
      </c>
      <c r="G761" t="s">
        <v>14</v>
      </c>
      <c r="H761">
        <v>1274</v>
      </c>
      <c r="I761" s="8">
        <f>E761/H761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4">
        <f>(((L761/60)/60)/24)+DATE(1970,1,1)</f>
        <v>43136.25</v>
      </c>
      <c r="O761" s="14">
        <f>(((M761/60)/60)/24)+DATE(1970,1,1)</f>
        <v>43166.25</v>
      </c>
      <c r="P761" t="b">
        <v>0</v>
      </c>
      <c r="Q761" t="b">
        <v>0</v>
      </c>
      <c r="R761" t="s">
        <v>50</v>
      </c>
      <c r="S761" t="str">
        <f>LEFT(R761,FIND("/",R761)-1)</f>
        <v>music</v>
      </c>
      <c r="T761" t="str">
        <f>RIGHT(R761,LEN(R761)-FIND("/",R761))</f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>(E762/D762)*100</f>
        <v>34.351966873706004</v>
      </c>
      <c r="G762" t="s">
        <v>14</v>
      </c>
      <c r="H762">
        <v>210</v>
      </c>
      <c r="I762" s="8">
        <f>E762/H762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4">
        <f>(((L762/60)/60)/24)+DATE(1970,1,1)</f>
        <v>43678.208333333328</v>
      </c>
      <c r="O762" s="14">
        <f>(((M762/60)/60)/24)+DATE(1970,1,1)</f>
        <v>43707.208333333328</v>
      </c>
      <c r="P762" t="b">
        <v>0</v>
      </c>
      <c r="Q762" t="b">
        <v>1</v>
      </c>
      <c r="R762" t="s">
        <v>89</v>
      </c>
      <c r="S762" t="str">
        <f>LEFT(R762,FIND("/",R762)-1)</f>
        <v>games</v>
      </c>
      <c r="T762" t="str">
        <f>RIGHT(R762,LEN(R762)-FIND("/",R762))</f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>(E763/D763)*100</f>
        <v>655.4545454545455</v>
      </c>
      <c r="G763" t="s">
        <v>20</v>
      </c>
      <c r="H763">
        <v>166</v>
      </c>
      <c r="I763" s="8">
        <f>E763/H763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4">
        <f>(((L763/60)/60)/24)+DATE(1970,1,1)</f>
        <v>42938.208333333328</v>
      </c>
      <c r="O763" s="14">
        <f>(((M763/60)/60)/24)+DATE(1970,1,1)</f>
        <v>42943.208333333328</v>
      </c>
      <c r="P763" t="b">
        <v>0</v>
      </c>
      <c r="Q763" t="b">
        <v>0</v>
      </c>
      <c r="R763" t="s">
        <v>23</v>
      </c>
      <c r="S763" t="str">
        <f>LEFT(R763,FIND("/",R763)-1)</f>
        <v>music</v>
      </c>
      <c r="T763" t="str">
        <f>RIGHT(R763,LEN(R763)-FIND("/",R763))</f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>(E764/D764)*100</f>
        <v>177.25714285714284</v>
      </c>
      <c r="G764" t="s">
        <v>20</v>
      </c>
      <c r="H764">
        <v>100</v>
      </c>
      <c r="I764" s="8">
        <f>E764/H764</f>
        <v>62.04</v>
      </c>
      <c r="J764" t="s">
        <v>26</v>
      </c>
      <c r="K764" t="s">
        <v>27</v>
      </c>
      <c r="L764">
        <v>1354082400</v>
      </c>
      <c r="M764">
        <v>1355032800</v>
      </c>
      <c r="N764" s="14">
        <f>(((L764/60)/60)/24)+DATE(1970,1,1)</f>
        <v>41241.25</v>
      </c>
      <c r="O764" s="14">
        <f>(((M764/60)/60)/24)+DATE(1970,1,1)</f>
        <v>41252.25</v>
      </c>
      <c r="P764" t="b">
        <v>0</v>
      </c>
      <c r="Q764" t="b">
        <v>0</v>
      </c>
      <c r="R764" t="s">
        <v>159</v>
      </c>
      <c r="S764" t="str">
        <f>LEFT(R764,FIND("/",R764)-1)</f>
        <v>music</v>
      </c>
      <c r="T764" t="str">
        <f>RIGHT(R764,LEN(R764)-FIND("/",R764))</f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>(E765/D765)*100</f>
        <v>113.17857142857144</v>
      </c>
      <c r="G765" t="s">
        <v>20</v>
      </c>
      <c r="H765">
        <v>235</v>
      </c>
      <c r="I765" s="8">
        <f>E765/H765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4">
        <f>(((L765/60)/60)/24)+DATE(1970,1,1)</f>
        <v>41037.208333333336</v>
      </c>
      <c r="O765" s="14">
        <f>(((M765/60)/60)/24)+DATE(1970,1,1)</f>
        <v>41072.208333333336</v>
      </c>
      <c r="P765" t="b">
        <v>0</v>
      </c>
      <c r="Q765" t="b">
        <v>1</v>
      </c>
      <c r="R765" t="s">
        <v>33</v>
      </c>
      <c r="S765" t="str">
        <f>LEFT(R765,FIND("/",R765)-1)</f>
        <v>theater</v>
      </c>
      <c r="T765" t="str">
        <f>RIGHT(R765,LEN(R765)-FIND("/",R765))</f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>(E766/D766)*100</f>
        <v>728.18181818181824</v>
      </c>
      <c r="G766" t="s">
        <v>20</v>
      </c>
      <c r="H766">
        <v>148</v>
      </c>
      <c r="I766" s="8">
        <f>E766/H766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4">
        <f>(((L766/60)/60)/24)+DATE(1970,1,1)</f>
        <v>40676.208333333336</v>
      </c>
      <c r="O766" s="14">
        <f>(((M766/60)/60)/24)+DATE(1970,1,1)</f>
        <v>40684.208333333336</v>
      </c>
      <c r="P766" t="b">
        <v>0</v>
      </c>
      <c r="Q766" t="b">
        <v>0</v>
      </c>
      <c r="R766" t="s">
        <v>23</v>
      </c>
      <c r="S766" t="str">
        <f>LEFT(R766,FIND("/",R766)-1)</f>
        <v>music</v>
      </c>
      <c r="T766" t="str">
        <f>RIGHT(R766,LEN(R766)-FIND("/",R766))</f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>(E767/D767)*100</f>
        <v>208.33333333333334</v>
      </c>
      <c r="G767" t="s">
        <v>20</v>
      </c>
      <c r="H767">
        <v>198</v>
      </c>
      <c r="I767" s="8">
        <f>E767/H767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4">
        <f>(((L767/60)/60)/24)+DATE(1970,1,1)</f>
        <v>42840.208333333328</v>
      </c>
      <c r="O767" s="14">
        <f>(((M767/60)/60)/24)+DATE(1970,1,1)</f>
        <v>42865.208333333328</v>
      </c>
      <c r="P767" t="b">
        <v>1</v>
      </c>
      <c r="Q767" t="b">
        <v>1</v>
      </c>
      <c r="R767" t="s">
        <v>60</v>
      </c>
      <c r="S767" t="str">
        <f>LEFT(R767,FIND("/",R767)-1)</f>
        <v>music</v>
      </c>
      <c r="T767" t="str">
        <f>RIGHT(R767,LEN(R767)-FIND("/",R767))</f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>(E768/D768)*100</f>
        <v>31.171232876712331</v>
      </c>
      <c r="G768" t="s">
        <v>14</v>
      </c>
      <c r="H768">
        <v>248</v>
      </c>
      <c r="I768" s="8">
        <f>E768/H768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4">
        <f>(((L768/60)/60)/24)+DATE(1970,1,1)</f>
        <v>43362.208333333328</v>
      </c>
      <c r="O768" s="14">
        <f>(((M768/60)/60)/24)+DATE(1970,1,1)</f>
        <v>43363.208333333328</v>
      </c>
      <c r="P768" t="b">
        <v>0</v>
      </c>
      <c r="Q768" t="b">
        <v>0</v>
      </c>
      <c r="R768" t="s">
        <v>474</v>
      </c>
      <c r="S768" t="str">
        <f>LEFT(R768,FIND("/",R768)-1)</f>
        <v>film &amp; video</v>
      </c>
      <c r="T768" t="str">
        <f>RIGHT(R768,LEN(R768)-FIND("/",R768))</f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>(E769/D769)*100</f>
        <v>56.967078189300416</v>
      </c>
      <c r="G769" t="s">
        <v>14</v>
      </c>
      <c r="H769">
        <v>513</v>
      </c>
      <c r="I769" s="8">
        <f>E769/H769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4">
        <f>(((L769/60)/60)/24)+DATE(1970,1,1)</f>
        <v>42283.208333333328</v>
      </c>
      <c r="O769" s="14">
        <f>(((M769/60)/60)/24)+DATE(1970,1,1)</f>
        <v>42328.25</v>
      </c>
      <c r="P769" t="b">
        <v>0</v>
      </c>
      <c r="Q769" t="b">
        <v>0</v>
      </c>
      <c r="R769" t="s">
        <v>206</v>
      </c>
      <c r="S769" t="str">
        <f>LEFT(R769,FIND("/",R769)-1)</f>
        <v>publishing</v>
      </c>
      <c r="T769" t="str">
        <f>RIGHT(R769,LEN(R769)-FIND("/",R769))</f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>(E770/D770)*100</f>
        <v>231</v>
      </c>
      <c r="G770" t="s">
        <v>20</v>
      </c>
      <c r="H770">
        <v>150</v>
      </c>
      <c r="I770" s="8">
        <f>E770/H770</f>
        <v>73.92</v>
      </c>
      <c r="J770" t="s">
        <v>21</v>
      </c>
      <c r="K770" t="s">
        <v>22</v>
      </c>
      <c r="L770">
        <v>1386741600</v>
      </c>
      <c r="M770">
        <v>1388037600</v>
      </c>
      <c r="N770" s="14">
        <f>(((L770/60)/60)/24)+DATE(1970,1,1)</f>
        <v>41619.25</v>
      </c>
      <c r="O770" s="14">
        <f>(((M770/60)/60)/24)+DATE(1970,1,1)</f>
        <v>41634.25</v>
      </c>
      <c r="P770" t="b">
        <v>0</v>
      </c>
      <c r="Q770" t="b">
        <v>0</v>
      </c>
      <c r="R770" t="s">
        <v>33</v>
      </c>
      <c r="S770" t="str">
        <f>LEFT(R770,FIND("/",R770)-1)</f>
        <v>theater</v>
      </c>
      <c r="T770" t="str">
        <f>RIGHT(R770,LEN(R770)-FIND("/",R770))</f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>(E771/D771)*100</f>
        <v>86.867834394904463</v>
      </c>
      <c r="G771" t="s">
        <v>14</v>
      </c>
      <c r="H771">
        <v>3410</v>
      </c>
      <c r="I771" s="8">
        <f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4">
        <f>(((L771/60)/60)/24)+DATE(1970,1,1)</f>
        <v>41501.208333333336</v>
      </c>
      <c r="O771" s="14">
        <f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>LEFT(R771,FIND("/",R771)-1)</f>
        <v>games</v>
      </c>
      <c r="T771" t="str">
        <f>RIGHT(R771,LEN(R771)-FIND("/",R771))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>(E772/D772)*100</f>
        <v>270.74418604651163</v>
      </c>
      <c r="G772" t="s">
        <v>20</v>
      </c>
      <c r="H772">
        <v>216</v>
      </c>
      <c r="I772" s="8">
        <f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4">
        <f>(((L772/60)/60)/24)+DATE(1970,1,1)</f>
        <v>41743.208333333336</v>
      </c>
      <c r="O772" s="14">
        <f>(((M772/60)/60)/24)+DATE(1970,1,1)</f>
        <v>41750.208333333336</v>
      </c>
      <c r="P772" t="b">
        <v>0</v>
      </c>
      <c r="Q772" t="b">
        <v>1</v>
      </c>
      <c r="R772" t="s">
        <v>33</v>
      </c>
      <c r="S772" t="str">
        <f>LEFT(R772,FIND("/",R772)-1)</f>
        <v>theater</v>
      </c>
      <c r="T772" t="str">
        <f>RIGHT(R772,LEN(R772)-FIND("/",R772))</f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>(E773/D773)*100</f>
        <v>49.446428571428569</v>
      </c>
      <c r="G773" t="s">
        <v>74</v>
      </c>
      <c r="H773">
        <v>26</v>
      </c>
      <c r="I773" s="8">
        <f>E773/H773</f>
        <v>106.5</v>
      </c>
      <c r="J773" t="s">
        <v>21</v>
      </c>
      <c r="K773" t="s">
        <v>22</v>
      </c>
      <c r="L773">
        <v>1548482400</v>
      </c>
      <c r="M773">
        <v>1550815200</v>
      </c>
      <c r="N773" s="14">
        <f>(((L773/60)/60)/24)+DATE(1970,1,1)</f>
        <v>43491.25</v>
      </c>
      <c r="O773" s="14">
        <f>(((M773/60)/60)/24)+DATE(1970,1,1)</f>
        <v>43518.25</v>
      </c>
      <c r="P773" t="b">
        <v>0</v>
      </c>
      <c r="Q773" t="b">
        <v>0</v>
      </c>
      <c r="R773" t="s">
        <v>33</v>
      </c>
      <c r="S773" t="str">
        <f>LEFT(R773,FIND("/",R773)-1)</f>
        <v>theater</v>
      </c>
      <c r="T773" t="str">
        <f>RIGHT(R773,LEN(R773)-FIND("/",R773))</f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>(E774/D774)*100</f>
        <v>113.3596256684492</v>
      </c>
      <c r="G774" t="s">
        <v>20</v>
      </c>
      <c r="H774">
        <v>5139</v>
      </c>
      <c r="I774" s="8">
        <f>E774/H774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4">
        <f>(((L774/60)/60)/24)+DATE(1970,1,1)</f>
        <v>43505.25</v>
      </c>
      <c r="O774" s="14">
        <f>(((M774/60)/60)/24)+DATE(1970,1,1)</f>
        <v>43509.25</v>
      </c>
      <c r="P774" t="b">
        <v>0</v>
      </c>
      <c r="Q774" t="b">
        <v>0</v>
      </c>
      <c r="R774" t="s">
        <v>60</v>
      </c>
      <c r="S774" t="str">
        <f>LEFT(R774,FIND("/",R774)-1)</f>
        <v>music</v>
      </c>
      <c r="T774" t="str">
        <f>RIGHT(R774,LEN(R774)-FIND("/",R774))</f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>(E775/D775)*100</f>
        <v>190.55555555555554</v>
      </c>
      <c r="G775" t="s">
        <v>20</v>
      </c>
      <c r="H775">
        <v>2353</v>
      </c>
      <c r="I775" s="8">
        <f>E775/H775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4">
        <f>(((L775/60)/60)/24)+DATE(1970,1,1)</f>
        <v>42838.208333333328</v>
      </c>
      <c r="O775" s="14">
        <f>(((M775/60)/60)/24)+DATE(1970,1,1)</f>
        <v>42848.208333333328</v>
      </c>
      <c r="P775" t="b">
        <v>0</v>
      </c>
      <c r="Q775" t="b">
        <v>0</v>
      </c>
      <c r="R775" t="s">
        <v>33</v>
      </c>
      <c r="S775" t="str">
        <f>LEFT(R775,FIND("/",R775)-1)</f>
        <v>theater</v>
      </c>
      <c r="T775" t="str">
        <f>RIGHT(R775,LEN(R775)-FIND("/",R775))</f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>(E776/D776)*100</f>
        <v>135.5</v>
      </c>
      <c r="G776" t="s">
        <v>20</v>
      </c>
      <c r="H776">
        <v>78</v>
      </c>
      <c r="I776" s="8">
        <f>E776/H776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4">
        <f>(((L776/60)/60)/24)+DATE(1970,1,1)</f>
        <v>42513.208333333328</v>
      </c>
      <c r="O776" s="14">
        <f>(((M776/60)/60)/24)+DATE(1970,1,1)</f>
        <v>42554.208333333328</v>
      </c>
      <c r="P776" t="b">
        <v>0</v>
      </c>
      <c r="Q776" t="b">
        <v>0</v>
      </c>
      <c r="R776" t="s">
        <v>28</v>
      </c>
      <c r="S776" t="str">
        <f>LEFT(R776,FIND("/",R776)-1)</f>
        <v>technology</v>
      </c>
      <c r="T776" t="str">
        <f>RIGHT(R776,LEN(R776)-FIND("/",R776))</f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>(E777/D777)*100</f>
        <v>10.297872340425531</v>
      </c>
      <c r="G777" t="s">
        <v>14</v>
      </c>
      <c r="H777">
        <v>10</v>
      </c>
      <c r="I777" s="8">
        <f>E777/H777</f>
        <v>96.8</v>
      </c>
      <c r="J777" t="s">
        <v>21</v>
      </c>
      <c r="K777" t="s">
        <v>22</v>
      </c>
      <c r="L777">
        <v>1415253600</v>
      </c>
      <c r="M777">
        <v>1416117600</v>
      </c>
      <c r="N777" s="14">
        <f>(((L777/60)/60)/24)+DATE(1970,1,1)</f>
        <v>41949.25</v>
      </c>
      <c r="O777" s="14">
        <f>(((M777/60)/60)/24)+DATE(1970,1,1)</f>
        <v>41959.25</v>
      </c>
      <c r="P777" t="b">
        <v>0</v>
      </c>
      <c r="Q777" t="b">
        <v>0</v>
      </c>
      <c r="R777" t="s">
        <v>23</v>
      </c>
      <c r="S777" t="str">
        <f>LEFT(R777,FIND("/",R777)-1)</f>
        <v>music</v>
      </c>
      <c r="T777" t="str">
        <f>RIGHT(R777,LEN(R777)-FIND("/",R777))</f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>(E778/D778)*100</f>
        <v>65.544223826714799</v>
      </c>
      <c r="G778" t="s">
        <v>14</v>
      </c>
      <c r="H778">
        <v>2201</v>
      </c>
      <c r="I778" s="8">
        <f>E778/H778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4">
        <f>(((L778/60)/60)/24)+DATE(1970,1,1)</f>
        <v>43650.208333333328</v>
      </c>
      <c r="O778" s="14">
        <f>(((M778/60)/60)/24)+DATE(1970,1,1)</f>
        <v>43668.208333333328</v>
      </c>
      <c r="P778" t="b">
        <v>0</v>
      </c>
      <c r="Q778" t="b">
        <v>0</v>
      </c>
      <c r="R778" t="s">
        <v>33</v>
      </c>
      <c r="S778" t="str">
        <f>LEFT(R778,FIND("/",R778)-1)</f>
        <v>theater</v>
      </c>
      <c r="T778" t="str">
        <f>RIGHT(R778,LEN(R778)-FIND("/",R778))</f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>(E779/D779)*100</f>
        <v>49.026652452025587</v>
      </c>
      <c r="G779" t="s">
        <v>14</v>
      </c>
      <c r="H779">
        <v>676</v>
      </c>
      <c r="I779" s="8">
        <f>E779/H779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4">
        <f>(((L779/60)/60)/24)+DATE(1970,1,1)</f>
        <v>40809.208333333336</v>
      </c>
      <c r="O779" s="14">
        <f>(((M779/60)/60)/24)+DATE(1970,1,1)</f>
        <v>40838.208333333336</v>
      </c>
      <c r="P779" t="b">
        <v>0</v>
      </c>
      <c r="Q779" t="b">
        <v>0</v>
      </c>
      <c r="R779" t="s">
        <v>33</v>
      </c>
      <c r="S779" t="str">
        <f>LEFT(R779,FIND("/",R779)-1)</f>
        <v>theater</v>
      </c>
      <c r="T779" t="str">
        <f>RIGHT(R779,LEN(R779)-FIND("/",R779))</f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>(E780/D780)*100</f>
        <v>787.92307692307691</v>
      </c>
      <c r="G780" t="s">
        <v>20</v>
      </c>
      <c r="H780">
        <v>174</v>
      </c>
      <c r="I780" s="8">
        <f>E780/H780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4">
        <f>(((L780/60)/60)/24)+DATE(1970,1,1)</f>
        <v>40768.208333333336</v>
      </c>
      <c r="O780" s="14">
        <f>(((M780/60)/60)/24)+DATE(1970,1,1)</f>
        <v>40773.208333333336</v>
      </c>
      <c r="P780" t="b">
        <v>0</v>
      </c>
      <c r="Q780" t="b">
        <v>0</v>
      </c>
      <c r="R780" t="s">
        <v>71</v>
      </c>
      <c r="S780" t="str">
        <f>LEFT(R780,FIND("/",R780)-1)</f>
        <v>film &amp; video</v>
      </c>
      <c r="T780" t="str">
        <f>RIGHT(R780,LEN(R780)-FIND("/",R780))</f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>(E781/D781)*100</f>
        <v>80.306347746090154</v>
      </c>
      <c r="G781" t="s">
        <v>14</v>
      </c>
      <c r="H781">
        <v>831</v>
      </c>
      <c r="I781" s="8">
        <f>E781/H781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4">
        <f>(((L781/60)/60)/24)+DATE(1970,1,1)</f>
        <v>42230.208333333328</v>
      </c>
      <c r="O781" s="14">
        <f>(((M781/60)/60)/24)+DATE(1970,1,1)</f>
        <v>42239.208333333328</v>
      </c>
      <c r="P781" t="b">
        <v>0</v>
      </c>
      <c r="Q781" t="b">
        <v>1</v>
      </c>
      <c r="R781" t="s">
        <v>33</v>
      </c>
      <c r="S781" t="str">
        <f>LEFT(R781,FIND("/",R781)-1)</f>
        <v>theater</v>
      </c>
      <c r="T781" t="str">
        <f>RIGHT(R781,LEN(R781)-FIND("/",R781))</f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>(E782/D782)*100</f>
        <v>106.29411764705883</v>
      </c>
      <c r="G782" t="s">
        <v>20</v>
      </c>
      <c r="H782">
        <v>164</v>
      </c>
      <c r="I782" s="8">
        <f>E782/H782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4">
        <f>(((L782/60)/60)/24)+DATE(1970,1,1)</f>
        <v>42573.208333333328</v>
      </c>
      <c r="O782" s="14">
        <f>(((M782/60)/60)/24)+DATE(1970,1,1)</f>
        <v>42592.208333333328</v>
      </c>
      <c r="P782" t="b">
        <v>0</v>
      </c>
      <c r="Q782" t="b">
        <v>1</v>
      </c>
      <c r="R782" t="s">
        <v>53</v>
      </c>
      <c r="S782" t="str">
        <f>LEFT(R782,FIND("/",R782)-1)</f>
        <v>film &amp; video</v>
      </c>
      <c r="T782" t="str">
        <f>RIGHT(R782,LEN(R782)-FIND("/",R782))</f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>(E783/D783)*100</f>
        <v>50.735632183908038</v>
      </c>
      <c r="G783" t="s">
        <v>74</v>
      </c>
      <c r="H783">
        <v>56</v>
      </c>
      <c r="I783" s="8">
        <f>E783/H783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4">
        <f>(((L783/60)/60)/24)+DATE(1970,1,1)</f>
        <v>40482.208333333336</v>
      </c>
      <c r="O783" s="14">
        <f>(((M783/60)/60)/24)+DATE(1970,1,1)</f>
        <v>40533.25</v>
      </c>
      <c r="P783" t="b">
        <v>0</v>
      </c>
      <c r="Q783" t="b">
        <v>0</v>
      </c>
      <c r="R783" t="s">
        <v>33</v>
      </c>
      <c r="S783" t="str">
        <f>LEFT(R783,FIND("/",R783)-1)</f>
        <v>theater</v>
      </c>
      <c r="T783" t="str">
        <f>RIGHT(R783,LEN(R783)-FIND("/",R783))</f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>(E784/D784)*100</f>
        <v>215.31372549019611</v>
      </c>
      <c r="G784" t="s">
        <v>20</v>
      </c>
      <c r="H784">
        <v>161</v>
      </c>
      <c r="I784" s="8">
        <f>E784/H784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4">
        <f>(((L784/60)/60)/24)+DATE(1970,1,1)</f>
        <v>40603.25</v>
      </c>
      <c r="O784" s="14">
        <f>(((M784/60)/60)/24)+DATE(1970,1,1)</f>
        <v>40631.208333333336</v>
      </c>
      <c r="P784" t="b">
        <v>0</v>
      </c>
      <c r="Q784" t="b">
        <v>1</v>
      </c>
      <c r="R784" t="s">
        <v>71</v>
      </c>
      <c r="S784" t="str">
        <f>LEFT(R784,FIND("/",R784)-1)</f>
        <v>film &amp; video</v>
      </c>
      <c r="T784" t="str">
        <f>RIGHT(R784,LEN(R784)-FIND("/",R784))</f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>(E785/D785)*100</f>
        <v>141.22972972972974</v>
      </c>
      <c r="G785" t="s">
        <v>20</v>
      </c>
      <c r="H785">
        <v>138</v>
      </c>
      <c r="I785" s="8">
        <f>E785/H785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4">
        <f>(((L785/60)/60)/24)+DATE(1970,1,1)</f>
        <v>41625.25</v>
      </c>
      <c r="O785" s="14">
        <f>(((M785/60)/60)/24)+DATE(1970,1,1)</f>
        <v>41632.25</v>
      </c>
      <c r="P785" t="b">
        <v>0</v>
      </c>
      <c r="Q785" t="b">
        <v>0</v>
      </c>
      <c r="R785" t="s">
        <v>23</v>
      </c>
      <c r="S785" t="str">
        <f>LEFT(R785,FIND("/",R785)-1)</f>
        <v>music</v>
      </c>
      <c r="T785" t="str">
        <f>RIGHT(R785,LEN(R785)-FIND("/",R785))</f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>(E786/D786)*100</f>
        <v>115.33745781777279</v>
      </c>
      <c r="G786" t="s">
        <v>20</v>
      </c>
      <c r="H786">
        <v>3308</v>
      </c>
      <c r="I786" s="8">
        <f>E786/H786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4">
        <f>(((L786/60)/60)/24)+DATE(1970,1,1)</f>
        <v>42435.25</v>
      </c>
      <c r="O786" s="14">
        <f>(((M786/60)/60)/24)+DATE(1970,1,1)</f>
        <v>42446.208333333328</v>
      </c>
      <c r="P786" t="b">
        <v>0</v>
      </c>
      <c r="Q786" t="b">
        <v>0</v>
      </c>
      <c r="R786" t="s">
        <v>28</v>
      </c>
      <c r="S786" t="str">
        <f>LEFT(R786,FIND("/",R786)-1)</f>
        <v>technology</v>
      </c>
      <c r="T786" t="str">
        <f>RIGHT(R786,LEN(R786)-FIND("/",R786))</f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>(E787/D787)*100</f>
        <v>193.11940298507463</v>
      </c>
      <c r="G787" t="s">
        <v>20</v>
      </c>
      <c r="H787">
        <v>127</v>
      </c>
      <c r="I787" s="8">
        <f>E787/H787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4">
        <f>(((L787/60)/60)/24)+DATE(1970,1,1)</f>
        <v>43582.208333333328</v>
      </c>
      <c r="O787" s="14">
        <f>(((M787/60)/60)/24)+DATE(1970,1,1)</f>
        <v>43616.208333333328</v>
      </c>
      <c r="P787" t="b">
        <v>0</v>
      </c>
      <c r="Q787" t="b">
        <v>1</v>
      </c>
      <c r="R787" t="s">
        <v>71</v>
      </c>
      <c r="S787" t="str">
        <f>LEFT(R787,FIND("/",R787)-1)</f>
        <v>film &amp; video</v>
      </c>
      <c r="T787" t="str">
        <f>RIGHT(R787,LEN(R787)-FIND("/",R787))</f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>(E788/D788)*100</f>
        <v>729.73333333333335</v>
      </c>
      <c r="G788" t="s">
        <v>20</v>
      </c>
      <c r="H788">
        <v>207</v>
      </c>
      <c r="I788" s="8">
        <f>E788/H788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4">
        <f>(((L788/60)/60)/24)+DATE(1970,1,1)</f>
        <v>43186.208333333328</v>
      </c>
      <c r="O788" s="14">
        <f>(((M788/60)/60)/24)+DATE(1970,1,1)</f>
        <v>43193.208333333328</v>
      </c>
      <c r="P788" t="b">
        <v>0</v>
      </c>
      <c r="Q788" t="b">
        <v>1</v>
      </c>
      <c r="R788" t="s">
        <v>159</v>
      </c>
      <c r="S788" t="str">
        <f>LEFT(R788,FIND("/",R788)-1)</f>
        <v>music</v>
      </c>
      <c r="T788" t="str">
        <f>RIGHT(R788,LEN(R788)-FIND("/",R788))</f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>(E789/D789)*100</f>
        <v>99.66339869281046</v>
      </c>
      <c r="G789" t="s">
        <v>14</v>
      </c>
      <c r="H789">
        <v>859</v>
      </c>
      <c r="I789" s="8">
        <f>E789/H789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4">
        <f>(((L789/60)/60)/24)+DATE(1970,1,1)</f>
        <v>40684.208333333336</v>
      </c>
      <c r="O789" s="14">
        <f>(((M789/60)/60)/24)+DATE(1970,1,1)</f>
        <v>40693.208333333336</v>
      </c>
      <c r="P789" t="b">
        <v>0</v>
      </c>
      <c r="Q789" t="b">
        <v>0</v>
      </c>
      <c r="R789" t="s">
        <v>23</v>
      </c>
      <c r="S789" t="str">
        <f>LEFT(R789,FIND("/",R789)-1)</f>
        <v>music</v>
      </c>
      <c r="T789" t="str">
        <f>RIGHT(R789,LEN(R789)-FIND("/",R789))</f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>(E790/D790)*100</f>
        <v>88.166666666666671</v>
      </c>
      <c r="G790" t="s">
        <v>47</v>
      </c>
      <c r="H790">
        <v>31</v>
      </c>
      <c r="I790" s="8">
        <f>E790/H790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4">
        <f>(((L790/60)/60)/24)+DATE(1970,1,1)</f>
        <v>41202.208333333336</v>
      </c>
      <c r="O790" s="14">
        <f>(((M790/60)/60)/24)+DATE(1970,1,1)</f>
        <v>41223.25</v>
      </c>
      <c r="P790" t="b">
        <v>0</v>
      </c>
      <c r="Q790" t="b">
        <v>0</v>
      </c>
      <c r="R790" t="s">
        <v>71</v>
      </c>
      <c r="S790" t="str">
        <f>LEFT(R790,FIND("/",R790)-1)</f>
        <v>film &amp; video</v>
      </c>
      <c r="T790" t="str">
        <f>RIGHT(R790,LEN(R790)-FIND("/",R790))</f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>(E791/D791)*100</f>
        <v>37.233333333333334</v>
      </c>
      <c r="G791" t="s">
        <v>14</v>
      </c>
      <c r="H791">
        <v>45</v>
      </c>
      <c r="I791" s="8">
        <f>E791/H791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4">
        <f>(((L791/60)/60)/24)+DATE(1970,1,1)</f>
        <v>41786.208333333336</v>
      </c>
      <c r="O791" s="14">
        <f>(((M791/60)/60)/24)+DATE(1970,1,1)</f>
        <v>41823.208333333336</v>
      </c>
      <c r="P791" t="b">
        <v>0</v>
      </c>
      <c r="Q791" t="b">
        <v>0</v>
      </c>
      <c r="R791" t="s">
        <v>33</v>
      </c>
      <c r="S791" t="str">
        <f>LEFT(R791,FIND("/",R791)-1)</f>
        <v>theater</v>
      </c>
      <c r="T791" t="str">
        <f>RIGHT(R791,LEN(R791)-FIND("/",R791))</f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>(E792/D792)*100</f>
        <v>30.540075309306079</v>
      </c>
      <c r="G792" t="s">
        <v>74</v>
      </c>
      <c r="H792">
        <v>1113</v>
      </c>
      <c r="I792" s="8">
        <f>E792/H792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4">
        <f>(((L792/60)/60)/24)+DATE(1970,1,1)</f>
        <v>40223.25</v>
      </c>
      <c r="O792" s="14">
        <f>(((M792/60)/60)/24)+DATE(1970,1,1)</f>
        <v>40229.25</v>
      </c>
      <c r="P792" t="b">
        <v>0</v>
      </c>
      <c r="Q792" t="b">
        <v>0</v>
      </c>
      <c r="R792" t="s">
        <v>33</v>
      </c>
      <c r="S792" t="str">
        <f>LEFT(R792,FIND("/",R792)-1)</f>
        <v>theater</v>
      </c>
      <c r="T792" t="str">
        <f>RIGHT(R792,LEN(R792)-FIND("/",R792))</f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>(E793/D793)*100</f>
        <v>25.714285714285712</v>
      </c>
      <c r="G793" t="s">
        <v>14</v>
      </c>
      <c r="H793">
        <v>6</v>
      </c>
      <c r="I793" s="8">
        <f>E793/H793</f>
        <v>90</v>
      </c>
      <c r="J793" t="s">
        <v>21</v>
      </c>
      <c r="K793" t="s">
        <v>22</v>
      </c>
      <c r="L793">
        <v>1481436000</v>
      </c>
      <c r="M793">
        <v>1482818400</v>
      </c>
      <c r="N793" s="14">
        <f>(((L793/60)/60)/24)+DATE(1970,1,1)</f>
        <v>42715.25</v>
      </c>
      <c r="O793" s="14">
        <f>(((M793/60)/60)/24)+DATE(1970,1,1)</f>
        <v>42731.25</v>
      </c>
      <c r="P793" t="b">
        <v>0</v>
      </c>
      <c r="Q793" t="b">
        <v>0</v>
      </c>
      <c r="R793" t="s">
        <v>17</v>
      </c>
      <c r="S793" t="str">
        <f>LEFT(R793,FIND("/",R793)-1)</f>
        <v>food</v>
      </c>
      <c r="T793" t="str">
        <f>RIGHT(R793,LEN(R793)-FIND("/",R793))</f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>(E794/D794)*100</f>
        <v>34</v>
      </c>
      <c r="G794" t="s">
        <v>14</v>
      </c>
      <c r="H794">
        <v>7</v>
      </c>
      <c r="I794" s="8">
        <f>E794/H794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4">
        <f>(((L794/60)/60)/24)+DATE(1970,1,1)</f>
        <v>41451.208333333336</v>
      </c>
      <c r="O794" s="14">
        <f>(((M794/60)/60)/24)+DATE(1970,1,1)</f>
        <v>41479.208333333336</v>
      </c>
      <c r="P794" t="b">
        <v>0</v>
      </c>
      <c r="Q794" t="b">
        <v>1</v>
      </c>
      <c r="R794" t="s">
        <v>33</v>
      </c>
      <c r="S794" t="str">
        <f>LEFT(R794,FIND("/",R794)-1)</f>
        <v>theater</v>
      </c>
      <c r="T794" t="str">
        <f>RIGHT(R794,LEN(R794)-FIND("/",R794))</f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>(E795/D795)*100</f>
        <v>1185.909090909091</v>
      </c>
      <c r="G795" t="s">
        <v>20</v>
      </c>
      <c r="H795">
        <v>181</v>
      </c>
      <c r="I795" s="8">
        <f>E795/H795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4">
        <f>(((L795/60)/60)/24)+DATE(1970,1,1)</f>
        <v>41450.208333333336</v>
      </c>
      <c r="O795" s="14">
        <f>(((M795/60)/60)/24)+DATE(1970,1,1)</f>
        <v>41454.208333333336</v>
      </c>
      <c r="P795" t="b">
        <v>0</v>
      </c>
      <c r="Q795" t="b">
        <v>0</v>
      </c>
      <c r="R795" t="s">
        <v>68</v>
      </c>
      <c r="S795" t="str">
        <f>LEFT(R795,FIND("/",R795)-1)</f>
        <v>publishing</v>
      </c>
      <c r="T795" t="str">
        <f>RIGHT(R795,LEN(R795)-FIND("/",R795))</f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>(E796/D796)*100</f>
        <v>125.39393939393939</v>
      </c>
      <c r="G796" t="s">
        <v>20</v>
      </c>
      <c r="H796">
        <v>110</v>
      </c>
      <c r="I796" s="8">
        <f>E796/H796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4">
        <f>(((L796/60)/60)/24)+DATE(1970,1,1)</f>
        <v>43091.25</v>
      </c>
      <c r="O796" s="14">
        <f>(((M796/60)/60)/24)+DATE(1970,1,1)</f>
        <v>43103.25</v>
      </c>
      <c r="P796" t="b">
        <v>0</v>
      </c>
      <c r="Q796" t="b">
        <v>0</v>
      </c>
      <c r="R796" t="s">
        <v>23</v>
      </c>
      <c r="S796" t="str">
        <f>LEFT(R796,FIND("/",R796)-1)</f>
        <v>music</v>
      </c>
      <c r="T796" t="str">
        <f>RIGHT(R796,LEN(R796)-FIND("/",R796))</f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>(E797/D797)*100</f>
        <v>14.394366197183098</v>
      </c>
      <c r="G797" t="s">
        <v>14</v>
      </c>
      <c r="H797">
        <v>31</v>
      </c>
      <c r="I797" s="8">
        <f>E797/H797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4">
        <f>(((L797/60)/60)/24)+DATE(1970,1,1)</f>
        <v>42675.208333333328</v>
      </c>
      <c r="O797" s="14">
        <f>(((M797/60)/60)/24)+DATE(1970,1,1)</f>
        <v>42678.208333333328</v>
      </c>
      <c r="P797" t="b">
        <v>0</v>
      </c>
      <c r="Q797" t="b">
        <v>0</v>
      </c>
      <c r="R797" t="s">
        <v>53</v>
      </c>
      <c r="S797" t="str">
        <f>LEFT(R797,FIND("/",R797)-1)</f>
        <v>film &amp; video</v>
      </c>
      <c r="T797" t="str">
        <f>RIGHT(R797,LEN(R797)-FIND("/",R797))</f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>(E798/D798)*100</f>
        <v>54.807692307692314</v>
      </c>
      <c r="G798" t="s">
        <v>14</v>
      </c>
      <c r="H798">
        <v>78</v>
      </c>
      <c r="I798" s="8">
        <f>E798/H798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4">
        <f>(((L798/60)/60)/24)+DATE(1970,1,1)</f>
        <v>41859.208333333336</v>
      </c>
      <c r="O798" s="14">
        <f>(((M798/60)/60)/24)+DATE(1970,1,1)</f>
        <v>41866.208333333336</v>
      </c>
      <c r="P798" t="b">
        <v>0</v>
      </c>
      <c r="Q798" t="b">
        <v>1</v>
      </c>
      <c r="R798" t="s">
        <v>292</v>
      </c>
      <c r="S798" t="str">
        <f>LEFT(R798,FIND("/",R798)-1)</f>
        <v>games</v>
      </c>
      <c r="T798" t="str">
        <f>RIGHT(R798,LEN(R798)-FIND("/",R798))</f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>(E799/D799)*100</f>
        <v>109.63157894736841</v>
      </c>
      <c r="G799" t="s">
        <v>20</v>
      </c>
      <c r="H799">
        <v>185</v>
      </c>
      <c r="I799" s="8">
        <f>E799/H799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4">
        <f>(((L799/60)/60)/24)+DATE(1970,1,1)</f>
        <v>43464.25</v>
      </c>
      <c r="O799" s="14">
        <f>(((M799/60)/60)/24)+DATE(1970,1,1)</f>
        <v>43487.25</v>
      </c>
      <c r="P799" t="b">
        <v>0</v>
      </c>
      <c r="Q799" t="b">
        <v>0</v>
      </c>
      <c r="R799" t="s">
        <v>28</v>
      </c>
      <c r="S799" t="str">
        <f>LEFT(R799,FIND("/",R799)-1)</f>
        <v>technology</v>
      </c>
      <c r="T799" t="str">
        <f>RIGHT(R799,LEN(R799)-FIND("/",R799))</f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>(E800/D800)*100</f>
        <v>188.47058823529412</v>
      </c>
      <c r="G800" t="s">
        <v>20</v>
      </c>
      <c r="H800">
        <v>121</v>
      </c>
      <c r="I800" s="8">
        <f>E800/H800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4">
        <f>(((L800/60)/60)/24)+DATE(1970,1,1)</f>
        <v>41060.208333333336</v>
      </c>
      <c r="O800" s="14">
        <f>(((M800/60)/60)/24)+DATE(1970,1,1)</f>
        <v>41088.208333333336</v>
      </c>
      <c r="P800" t="b">
        <v>0</v>
      </c>
      <c r="Q800" t="b">
        <v>1</v>
      </c>
      <c r="R800" t="s">
        <v>33</v>
      </c>
      <c r="S800" t="str">
        <f>LEFT(R800,FIND("/",R800)-1)</f>
        <v>theater</v>
      </c>
      <c r="T800" t="str">
        <f>RIGHT(R800,LEN(R800)-FIND("/",R800))</f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>(E801/D801)*100</f>
        <v>87.008284023668637</v>
      </c>
      <c r="G801" t="s">
        <v>14</v>
      </c>
      <c r="H801">
        <v>1225</v>
      </c>
      <c r="I801" s="8">
        <f>E801/H801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4">
        <f>(((L801/60)/60)/24)+DATE(1970,1,1)</f>
        <v>42399.25</v>
      </c>
      <c r="O801" s="14">
        <f>(((M801/60)/60)/24)+DATE(1970,1,1)</f>
        <v>42403.25</v>
      </c>
      <c r="P801" t="b">
        <v>0</v>
      </c>
      <c r="Q801" t="b">
        <v>0</v>
      </c>
      <c r="R801" t="s">
        <v>33</v>
      </c>
      <c r="S801" t="str">
        <f>LEFT(R801,FIND("/",R801)-1)</f>
        <v>theater</v>
      </c>
      <c r="T801" t="str">
        <f>RIGHT(R801,LEN(R801)-FIND("/",R801))</f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>(E802/D802)*100</f>
        <v>1</v>
      </c>
      <c r="G802" t="s">
        <v>14</v>
      </c>
      <c r="H802">
        <v>1</v>
      </c>
      <c r="I802" s="8">
        <f>E802/H802</f>
        <v>1</v>
      </c>
      <c r="J802" t="s">
        <v>98</v>
      </c>
      <c r="K802" t="s">
        <v>99</v>
      </c>
      <c r="L802">
        <v>1434085200</v>
      </c>
      <c r="M802">
        <v>1434430800</v>
      </c>
      <c r="N802" s="14">
        <f>(((L802/60)/60)/24)+DATE(1970,1,1)</f>
        <v>42167.208333333328</v>
      </c>
      <c r="O802" s="14">
        <f>(((M802/60)/60)/24)+DATE(1970,1,1)</f>
        <v>42171.208333333328</v>
      </c>
      <c r="P802" t="b">
        <v>0</v>
      </c>
      <c r="Q802" t="b">
        <v>0</v>
      </c>
      <c r="R802" t="s">
        <v>23</v>
      </c>
      <c r="S802" t="str">
        <f>LEFT(R802,FIND("/",R802)-1)</f>
        <v>music</v>
      </c>
      <c r="T802" t="str">
        <f>RIGHT(R802,LEN(R802)-FIND("/",R802))</f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>(E803/D803)*100</f>
        <v>202.9130434782609</v>
      </c>
      <c r="G803" t="s">
        <v>20</v>
      </c>
      <c r="H803">
        <v>106</v>
      </c>
      <c r="I803" s="8">
        <f>E803/H803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4">
        <f>(((L803/60)/60)/24)+DATE(1970,1,1)</f>
        <v>43830.25</v>
      </c>
      <c r="O803" s="14">
        <f>(((M803/60)/60)/24)+DATE(1970,1,1)</f>
        <v>43852.25</v>
      </c>
      <c r="P803" t="b">
        <v>0</v>
      </c>
      <c r="Q803" t="b">
        <v>1</v>
      </c>
      <c r="R803" t="s">
        <v>122</v>
      </c>
      <c r="S803" t="str">
        <f>LEFT(R803,FIND("/",R803)-1)</f>
        <v>photography</v>
      </c>
      <c r="T803" t="str">
        <f>RIGHT(R803,LEN(R803)-FIND("/",R803))</f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>(E804/D804)*100</f>
        <v>197.03225806451613</v>
      </c>
      <c r="G804" t="s">
        <v>20</v>
      </c>
      <c r="H804">
        <v>142</v>
      </c>
      <c r="I804" s="8">
        <f>E804/H804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4">
        <f>(((L804/60)/60)/24)+DATE(1970,1,1)</f>
        <v>43650.208333333328</v>
      </c>
      <c r="O804" s="14">
        <f>(((M804/60)/60)/24)+DATE(1970,1,1)</f>
        <v>43652.208333333328</v>
      </c>
      <c r="P804" t="b">
        <v>0</v>
      </c>
      <c r="Q804" t="b">
        <v>0</v>
      </c>
      <c r="R804" t="s">
        <v>122</v>
      </c>
      <c r="S804" t="str">
        <f>LEFT(R804,FIND("/",R804)-1)</f>
        <v>photography</v>
      </c>
      <c r="T804" t="str">
        <f>RIGHT(R804,LEN(R804)-FIND("/",R804))</f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>(E805/D805)*100</f>
        <v>107</v>
      </c>
      <c r="G805" t="s">
        <v>20</v>
      </c>
      <c r="H805">
        <v>233</v>
      </c>
      <c r="I805" s="8">
        <f>E805/H805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4">
        <f>(((L805/60)/60)/24)+DATE(1970,1,1)</f>
        <v>43492.25</v>
      </c>
      <c r="O805" s="14">
        <f>(((M805/60)/60)/24)+DATE(1970,1,1)</f>
        <v>43526.25</v>
      </c>
      <c r="P805" t="b">
        <v>0</v>
      </c>
      <c r="Q805" t="b">
        <v>0</v>
      </c>
      <c r="R805" t="s">
        <v>33</v>
      </c>
      <c r="S805" t="str">
        <f>LEFT(R805,FIND("/",R805)-1)</f>
        <v>theater</v>
      </c>
      <c r="T805" t="str">
        <f>RIGHT(R805,LEN(R805)-FIND("/",R805))</f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>(E806/D806)*100</f>
        <v>268.73076923076923</v>
      </c>
      <c r="G806" t="s">
        <v>20</v>
      </c>
      <c r="H806">
        <v>218</v>
      </c>
      <c r="I806" s="8">
        <f>E806/H806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4">
        <f>(((L806/60)/60)/24)+DATE(1970,1,1)</f>
        <v>43102.25</v>
      </c>
      <c r="O806" s="14">
        <f>(((M806/60)/60)/24)+DATE(1970,1,1)</f>
        <v>43122.25</v>
      </c>
      <c r="P806" t="b">
        <v>0</v>
      </c>
      <c r="Q806" t="b">
        <v>0</v>
      </c>
      <c r="R806" t="s">
        <v>23</v>
      </c>
      <c r="S806" t="str">
        <f>LEFT(R806,FIND("/",R806)-1)</f>
        <v>music</v>
      </c>
      <c r="T806" t="str">
        <f>RIGHT(R806,LEN(R806)-FIND("/",R806))</f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>(E807/D807)*100</f>
        <v>50.845360824742272</v>
      </c>
      <c r="G807" t="s">
        <v>14</v>
      </c>
      <c r="H807">
        <v>67</v>
      </c>
      <c r="I807" s="8">
        <f>E807/H807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4">
        <f>(((L807/60)/60)/24)+DATE(1970,1,1)</f>
        <v>41958.25</v>
      </c>
      <c r="O807" s="14">
        <f>(((M807/60)/60)/24)+DATE(1970,1,1)</f>
        <v>42009.25</v>
      </c>
      <c r="P807" t="b">
        <v>0</v>
      </c>
      <c r="Q807" t="b">
        <v>0</v>
      </c>
      <c r="R807" t="s">
        <v>42</v>
      </c>
      <c r="S807" t="str">
        <f>LEFT(R807,FIND("/",R807)-1)</f>
        <v>film &amp; video</v>
      </c>
      <c r="T807" t="str">
        <f>RIGHT(R807,LEN(R807)-FIND("/",R807))</f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>(E808/D808)*100</f>
        <v>1180.2857142857142</v>
      </c>
      <c r="G808" t="s">
        <v>20</v>
      </c>
      <c r="H808">
        <v>76</v>
      </c>
      <c r="I808" s="8">
        <f>E808/H808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4">
        <f>(((L808/60)/60)/24)+DATE(1970,1,1)</f>
        <v>40973.25</v>
      </c>
      <c r="O808" s="14">
        <f>(((M808/60)/60)/24)+DATE(1970,1,1)</f>
        <v>40997.208333333336</v>
      </c>
      <c r="P808" t="b">
        <v>0</v>
      </c>
      <c r="Q808" t="b">
        <v>1</v>
      </c>
      <c r="R808" t="s">
        <v>53</v>
      </c>
      <c r="S808" t="str">
        <f>LEFT(R808,FIND("/",R808)-1)</f>
        <v>film &amp; video</v>
      </c>
      <c r="T808" t="str">
        <f>RIGHT(R808,LEN(R808)-FIND("/",R808))</f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>(E809/D809)*100</f>
        <v>264</v>
      </c>
      <c r="G809" t="s">
        <v>20</v>
      </c>
      <c r="H809">
        <v>43</v>
      </c>
      <c r="I809" s="8">
        <f>E809/H809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4">
        <f>(((L809/60)/60)/24)+DATE(1970,1,1)</f>
        <v>43753.208333333328</v>
      </c>
      <c r="O809" s="14">
        <f>(((M809/60)/60)/24)+DATE(1970,1,1)</f>
        <v>43797.25</v>
      </c>
      <c r="P809" t="b">
        <v>0</v>
      </c>
      <c r="Q809" t="b">
        <v>1</v>
      </c>
      <c r="R809" t="s">
        <v>33</v>
      </c>
      <c r="S809" t="str">
        <f>LEFT(R809,FIND("/",R809)-1)</f>
        <v>theater</v>
      </c>
      <c r="T809" t="str">
        <f>RIGHT(R809,LEN(R809)-FIND("/",R809))</f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>(E810/D810)*100</f>
        <v>30.44230769230769</v>
      </c>
      <c r="G810" t="s">
        <v>14</v>
      </c>
      <c r="H810">
        <v>19</v>
      </c>
      <c r="I810" s="8">
        <f>E810/H810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4">
        <f>(((L810/60)/60)/24)+DATE(1970,1,1)</f>
        <v>42507.208333333328</v>
      </c>
      <c r="O810" s="14">
        <f>(((M810/60)/60)/24)+DATE(1970,1,1)</f>
        <v>42524.208333333328</v>
      </c>
      <c r="P810" t="b">
        <v>0</v>
      </c>
      <c r="Q810" t="b">
        <v>0</v>
      </c>
      <c r="R810" t="s">
        <v>17</v>
      </c>
      <c r="S810" t="str">
        <f>LEFT(R810,FIND("/",R810)-1)</f>
        <v>food</v>
      </c>
      <c r="T810" t="str">
        <f>RIGHT(R810,LEN(R810)-FIND("/",R810))</f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>(E811/D811)*100</f>
        <v>62.880681818181813</v>
      </c>
      <c r="G811" t="s">
        <v>14</v>
      </c>
      <c r="H811">
        <v>2108</v>
      </c>
      <c r="I811" s="8">
        <f>E811/H811</f>
        <v>42</v>
      </c>
      <c r="J811" t="s">
        <v>98</v>
      </c>
      <c r="K811" t="s">
        <v>99</v>
      </c>
      <c r="L811">
        <v>1344920400</v>
      </c>
      <c r="M811">
        <v>1345006800</v>
      </c>
      <c r="N811" s="14">
        <f>(((L811/60)/60)/24)+DATE(1970,1,1)</f>
        <v>41135.208333333336</v>
      </c>
      <c r="O811" s="14">
        <f>(((M811/60)/60)/24)+DATE(1970,1,1)</f>
        <v>41136.208333333336</v>
      </c>
      <c r="P811" t="b">
        <v>0</v>
      </c>
      <c r="Q811" t="b">
        <v>0</v>
      </c>
      <c r="R811" t="s">
        <v>42</v>
      </c>
      <c r="S811" t="str">
        <f>LEFT(R811,FIND("/",R811)-1)</f>
        <v>film &amp; video</v>
      </c>
      <c r="T811" t="str">
        <f>RIGHT(R811,LEN(R811)-FIND("/",R811))</f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>(E812/D812)*100</f>
        <v>193.125</v>
      </c>
      <c r="G812" t="s">
        <v>20</v>
      </c>
      <c r="H812">
        <v>221</v>
      </c>
      <c r="I812" s="8">
        <f>E812/H812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4">
        <f>(((L812/60)/60)/24)+DATE(1970,1,1)</f>
        <v>43067.25</v>
      </c>
      <c r="O812" s="14">
        <f>(((M812/60)/60)/24)+DATE(1970,1,1)</f>
        <v>43077.25</v>
      </c>
      <c r="P812" t="b">
        <v>0</v>
      </c>
      <c r="Q812" t="b">
        <v>1</v>
      </c>
      <c r="R812" t="s">
        <v>33</v>
      </c>
      <c r="S812" t="str">
        <f>LEFT(R812,FIND("/",R812)-1)</f>
        <v>theater</v>
      </c>
      <c r="T812" t="str">
        <f>RIGHT(R812,LEN(R812)-FIND("/",R812))</f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>(E813/D813)*100</f>
        <v>77.102702702702715</v>
      </c>
      <c r="G813" t="s">
        <v>14</v>
      </c>
      <c r="H813">
        <v>679</v>
      </c>
      <c r="I813" s="8">
        <f>E813/H813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4">
        <f>(((L813/60)/60)/24)+DATE(1970,1,1)</f>
        <v>42378.25</v>
      </c>
      <c r="O813" s="14">
        <f>(((M813/60)/60)/24)+DATE(1970,1,1)</f>
        <v>42380.25</v>
      </c>
      <c r="P813" t="b">
        <v>0</v>
      </c>
      <c r="Q813" t="b">
        <v>1</v>
      </c>
      <c r="R813" t="s">
        <v>89</v>
      </c>
      <c r="S813" t="str">
        <f>LEFT(R813,FIND("/",R813)-1)</f>
        <v>games</v>
      </c>
      <c r="T813" t="str">
        <f>RIGHT(R813,LEN(R813)-FIND("/",R813))</f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>(E814/D814)*100</f>
        <v>225.52763819095478</v>
      </c>
      <c r="G814" t="s">
        <v>20</v>
      </c>
      <c r="H814">
        <v>2805</v>
      </c>
      <c r="I814" s="8">
        <f>E814/H814</f>
        <v>48</v>
      </c>
      <c r="J814" t="s">
        <v>15</v>
      </c>
      <c r="K814" t="s">
        <v>16</v>
      </c>
      <c r="L814">
        <v>1523854800</v>
      </c>
      <c r="M814">
        <v>1524286800</v>
      </c>
      <c r="N814" s="14">
        <f>(((L814/60)/60)/24)+DATE(1970,1,1)</f>
        <v>43206.208333333328</v>
      </c>
      <c r="O814" s="14">
        <f>(((M814/60)/60)/24)+DATE(1970,1,1)</f>
        <v>43211.208333333328</v>
      </c>
      <c r="P814" t="b">
        <v>0</v>
      </c>
      <c r="Q814" t="b">
        <v>0</v>
      </c>
      <c r="R814" t="s">
        <v>68</v>
      </c>
      <c r="S814" t="str">
        <f>LEFT(R814,FIND("/",R814)-1)</f>
        <v>publishing</v>
      </c>
      <c r="T814" t="str">
        <f>RIGHT(R814,LEN(R814)-FIND("/",R814))</f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>(E815/D815)*100</f>
        <v>239.40625</v>
      </c>
      <c r="G815" t="s">
        <v>20</v>
      </c>
      <c r="H815">
        <v>68</v>
      </c>
      <c r="I815" s="8">
        <f>E815/H815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4">
        <f>(((L815/60)/60)/24)+DATE(1970,1,1)</f>
        <v>41148.208333333336</v>
      </c>
      <c r="O815" s="14">
        <f>(((M815/60)/60)/24)+DATE(1970,1,1)</f>
        <v>41158.208333333336</v>
      </c>
      <c r="P815" t="b">
        <v>0</v>
      </c>
      <c r="Q815" t="b">
        <v>0</v>
      </c>
      <c r="R815" t="s">
        <v>89</v>
      </c>
      <c r="S815" t="str">
        <f>LEFT(R815,FIND("/",R815)-1)</f>
        <v>games</v>
      </c>
      <c r="T815" t="str">
        <f>RIGHT(R815,LEN(R815)-FIND("/",R815))</f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>(E816/D816)*100</f>
        <v>92.1875</v>
      </c>
      <c r="G816" t="s">
        <v>14</v>
      </c>
      <c r="H816">
        <v>36</v>
      </c>
      <c r="I816" s="8">
        <f>E816/H816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4">
        <f>(((L816/60)/60)/24)+DATE(1970,1,1)</f>
        <v>42517.208333333328</v>
      </c>
      <c r="O816" s="14">
        <f>(((M816/60)/60)/24)+DATE(1970,1,1)</f>
        <v>42519.208333333328</v>
      </c>
      <c r="P816" t="b">
        <v>0</v>
      </c>
      <c r="Q816" t="b">
        <v>1</v>
      </c>
      <c r="R816" t="s">
        <v>23</v>
      </c>
      <c r="S816" t="str">
        <f>LEFT(R816,FIND("/",R816)-1)</f>
        <v>music</v>
      </c>
      <c r="T816" t="str">
        <f>RIGHT(R816,LEN(R816)-FIND("/",R816))</f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>(E817/D817)*100</f>
        <v>130.23333333333335</v>
      </c>
      <c r="G817" t="s">
        <v>20</v>
      </c>
      <c r="H817">
        <v>183</v>
      </c>
      <c r="I817" s="8">
        <f>E817/H817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4">
        <f>(((L817/60)/60)/24)+DATE(1970,1,1)</f>
        <v>43068.25</v>
      </c>
      <c r="O817" s="14">
        <f>(((M817/60)/60)/24)+DATE(1970,1,1)</f>
        <v>43094.25</v>
      </c>
      <c r="P817" t="b">
        <v>0</v>
      </c>
      <c r="Q817" t="b">
        <v>0</v>
      </c>
      <c r="R817" t="s">
        <v>23</v>
      </c>
      <c r="S817" t="str">
        <f>LEFT(R817,FIND("/",R817)-1)</f>
        <v>music</v>
      </c>
      <c r="T817" t="str">
        <f>RIGHT(R817,LEN(R817)-FIND("/",R817))</f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>(E818/D818)*100</f>
        <v>615.21739130434787</v>
      </c>
      <c r="G818" t="s">
        <v>20</v>
      </c>
      <c r="H818">
        <v>133</v>
      </c>
      <c r="I818" s="8">
        <f>E818/H818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4">
        <f>(((L818/60)/60)/24)+DATE(1970,1,1)</f>
        <v>41680.25</v>
      </c>
      <c r="O818" s="14">
        <f>(((M818/60)/60)/24)+DATE(1970,1,1)</f>
        <v>41682.25</v>
      </c>
      <c r="P818" t="b">
        <v>1</v>
      </c>
      <c r="Q818" t="b">
        <v>1</v>
      </c>
      <c r="R818" t="s">
        <v>33</v>
      </c>
      <c r="S818" t="str">
        <f>LEFT(R818,FIND("/",R818)-1)</f>
        <v>theater</v>
      </c>
      <c r="T818" t="str">
        <f>RIGHT(R818,LEN(R818)-FIND("/",R818))</f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>(E819/D819)*100</f>
        <v>368.79532163742692</v>
      </c>
      <c r="G819" t="s">
        <v>20</v>
      </c>
      <c r="H819">
        <v>2489</v>
      </c>
      <c r="I819" s="8">
        <f>E819/H819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4">
        <f>(((L819/60)/60)/24)+DATE(1970,1,1)</f>
        <v>43589.208333333328</v>
      </c>
      <c r="O819" s="14">
        <f>(((M819/60)/60)/24)+DATE(1970,1,1)</f>
        <v>43617.208333333328</v>
      </c>
      <c r="P819" t="b">
        <v>0</v>
      </c>
      <c r="Q819" t="b">
        <v>1</v>
      </c>
      <c r="R819" t="s">
        <v>68</v>
      </c>
      <c r="S819" t="str">
        <f>LEFT(R819,FIND("/",R819)-1)</f>
        <v>publishing</v>
      </c>
      <c r="T819" t="str">
        <f>RIGHT(R819,LEN(R819)-FIND("/",R819))</f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>(E820/D820)*100</f>
        <v>1094.8571428571429</v>
      </c>
      <c r="G820" t="s">
        <v>20</v>
      </c>
      <c r="H820">
        <v>69</v>
      </c>
      <c r="I820" s="8">
        <f>E820/H820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4">
        <f>(((L820/60)/60)/24)+DATE(1970,1,1)</f>
        <v>43486.25</v>
      </c>
      <c r="O820" s="14">
        <f>(((M820/60)/60)/24)+DATE(1970,1,1)</f>
        <v>43499.25</v>
      </c>
      <c r="P820" t="b">
        <v>0</v>
      </c>
      <c r="Q820" t="b">
        <v>1</v>
      </c>
      <c r="R820" t="s">
        <v>33</v>
      </c>
      <c r="S820" t="str">
        <f>LEFT(R820,FIND("/",R820)-1)</f>
        <v>theater</v>
      </c>
      <c r="T820" t="str">
        <f>RIGHT(R820,LEN(R820)-FIND("/",R820))</f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>(E821/D821)*100</f>
        <v>50.662921348314605</v>
      </c>
      <c r="G821" t="s">
        <v>14</v>
      </c>
      <c r="H821">
        <v>47</v>
      </c>
      <c r="I821" s="8">
        <f>E821/H821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4">
        <f>(((L821/60)/60)/24)+DATE(1970,1,1)</f>
        <v>41237.25</v>
      </c>
      <c r="O821" s="14">
        <f>(((M821/60)/60)/24)+DATE(1970,1,1)</f>
        <v>41252.25</v>
      </c>
      <c r="P821" t="b">
        <v>1</v>
      </c>
      <c r="Q821" t="b">
        <v>0</v>
      </c>
      <c r="R821" t="s">
        <v>89</v>
      </c>
      <c r="S821" t="str">
        <f>LEFT(R821,FIND("/",R821)-1)</f>
        <v>games</v>
      </c>
      <c r="T821" t="str">
        <f>RIGHT(R821,LEN(R821)-FIND("/",R821))</f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>(E822/D822)*100</f>
        <v>800.6</v>
      </c>
      <c r="G822" t="s">
        <v>20</v>
      </c>
      <c r="H822">
        <v>279</v>
      </c>
      <c r="I822" s="8">
        <f>E822/H822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4">
        <f>(((L822/60)/60)/24)+DATE(1970,1,1)</f>
        <v>43310.208333333328</v>
      </c>
      <c r="O822" s="14">
        <f>(((M822/60)/60)/24)+DATE(1970,1,1)</f>
        <v>43323.208333333328</v>
      </c>
      <c r="P822" t="b">
        <v>0</v>
      </c>
      <c r="Q822" t="b">
        <v>1</v>
      </c>
      <c r="R822" t="s">
        <v>23</v>
      </c>
      <c r="S822" t="str">
        <f>LEFT(R822,FIND("/",R822)-1)</f>
        <v>music</v>
      </c>
      <c r="T822" t="str">
        <f>RIGHT(R822,LEN(R822)-FIND("/",R822))</f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>(E823/D823)*100</f>
        <v>291.28571428571428</v>
      </c>
      <c r="G823" t="s">
        <v>20</v>
      </c>
      <c r="H823">
        <v>210</v>
      </c>
      <c r="I823" s="8">
        <f>E823/H823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4">
        <f>(((L823/60)/60)/24)+DATE(1970,1,1)</f>
        <v>42794.25</v>
      </c>
      <c r="O823" s="14">
        <f>(((M823/60)/60)/24)+DATE(1970,1,1)</f>
        <v>42807.208333333328</v>
      </c>
      <c r="P823" t="b">
        <v>0</v>
      </c>
      <c r="Q823" t="b">
        <v>0</v>
      </c>
      <c r="R823" t="s">
        <v>42</v>
      </c>
      <c r="S823" t="str">
        <f>LEFT(R823,FIND("/",R823)-1)</f>
        <v>film &amp; video</v>
      </c>
      <c r="T823" t="str">
        <f>RIGHT(R823,LEN(R823)-FIND("/",R823))</f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>(E824/D824)*100</f>
        <v>349.9666666666667</v>
      </c>
      <c r="G824" t="s">
        <v>20</v>
      </c>
      <c r="H824">
        <v>2100</v>
      </c>
      <c r="I824" s="8">
        <f>E824/H824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4">
        <f>(((L824/60)/60)/24)+DATE(1970,1,1)</f>
        <v>41698.25</v>
      </c>
      <c r="O824" s="14">
        <f>(((M824/60)/60)/24)+DATE(1970,1,1)</f>
        <v>41715.208333333336</v>
      </c>
      <c r="P824" t="b">
        <v>0</v>
      </c>
      <c r="Q824" t="b">
        <v>0</v>
      </c>
      <c r="R824" t="s">
        <v>23</v>
      </c>
      <c r="S824" t="str">
        <f>LEFT(R824,FIND("/",R824)-1)</f>
        <v>music</v>
      </c>
      <c r="T824" t="str">
        <f>RIGHT(R824,LEN(R824)-FIND("/",R824))</f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>(E825/D825)*100</f>
        <v>357.07317073170731</v>
      </c>
      <c r="G825" t="s">
        <v>20</v>
      </c>
      <c r="H825">
        <v>252</v>
      </c>
      <c r="I825" s="8">
        <f>E825/H825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4">
        <f>(((L825/60)/60)/24)+DATE(1970,1,1)</f>
        <v>41892.208333333336</v>
      </c>
      <c r="O825" s="14">
        <f>(((M825/60)/60)/24)+DATE(1970,1,1)</f>
        <v>41917.208333333336</v>
      </c>
      <c r="P825" t="b">
        <v>1</v>
      </c>
      <c r="Q825" t="b">
        <v>1</v>
      </c>
      <c r="R825" t="s">
        <v>23</v>
      </c>
      <c r="S825" t="str">
        <f>LEFT(R825,FIND("/",R825)-1)</f>
        <v>music</v>
      </c>
      <c r="T825" t="str">
        <f>RIGHT(R825,LEN(R825)-FIND("/",R825))</f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>(E826/D826)*100</f>
        <v>126.48941176470588</v>
      </c>
      <c r="G826" t="s">
        <v>20</v>
      </c>
      <c r="H826">
        <v>1280</v>
      </c>
      <c r="I826" s="8">
        <f>E826/H826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4">
        <f>(((L826/60)/60)/24)+DATE(1970,1,1)</f>
        <v>40348.208333333336</v>
      </c>
      <c r="O826" s="14">
        <f>(((M826/60)/60)/24)+DATE(1970,1,1)</f>
        <v>40380.208333333336</v>
      </c>
      <c r="P826" t="b">
        <v>0</v>
      </c>
      <c r="Q826" t="b">
        <v>1</v>
      </c>
      <c r="R826" t="s">
        <v>68</v>
      </c>
      <c r="S826" t="str">
        <f>LEFT(R826,FIND("/",R826)-1)</f>
        <v>publishing</v>
      </c>
      <c r="T826" t="str">
        <f>RIGHT(R826,LEN(R826)-FIND("/",R826))</f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>(E827/D827)*100</f>
        <v>387.5</v>
      </c>
      <c r="G827" t="s">
        <v>20</v>
      </c>
      <c r="H827">
        <v>157</v>
      </c>
      <c r="I827" s="8">
        <f>E827/H827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4">
        <f>(((L827/60)/60)/24)+DATE(1970,1,1)</f>
        <v>42941.208333333328</v>
      </c>
      <c r="O827" s="14">
        <f>(((M827/60)/60)/24)+DATE(1970,1,1)</f>
        <v>42953.208333333328</v>
      </c>
      <c r="P827" t="b">
        <v>0</v>
      </c>
      <c r="Q827" t="b">
        <v>0</v>
      </c>
      <c r="R827" t="s">
        <v>100</v>
      </c>
      <c r="S827" t="str">
        <f>LEFT(R827,FIND("/",R827)-1)</f>
        <v>film &amp; video</v>
      </c>
      <c r="T827" t="str">
        <f>RIGHT(R827,LEN(R827)-FIND("/",R827))</f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>(E828/D828)*100</f>
        <v>457.03571428571428</v>
      </c>
      <c r="G828" t="s">
        <v>20</v>
      </c>
      <c r="H828">
        <v>194</v>
      </c>
      <c r="I828" s="8">
        <f>E828/H828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4">
        <f>(((L828/60)/60)/24)+DATE(1970,1,1)</f>
        <v>40525.25</v>
      </c>
      <c r="O828" s="14">
        <f>(((M828/60)/60)/24)+DATE(1970,1,1)</f>
        <v>40553.25</v>
      </c>
      <c r="P828" t="b">
        <v>0</v>
      </c>
      <c r="Q828" t="b">
        <v>1</v>
      </c>
      <c r="R828" t="s">
        <v>33</v>
      </c>
      <c r="S828" t="str">
        <f>LEFT(R828,FIND("/",R828)-1)</f>
        <v>theater</v>
      </c>
      <c r="T828" t="str">
        <f>RIGHT(R828,LEN(R828)-FIND("/",R828))</f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>(E829/D829)*100</f>
        <v>266.69565217391306</v>
      </c>
      <c r="G829" t="s">
        <v>20</v>
      </c>
      <c r="H829">
        <v>82</v>
      </c>
      <c r="I829" s="8">
        <f>E829/H829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4">
        <f>(((L829/60)/60)/24)+DATE(1970,1,1)</f>
        <v>40666.208333333336</v>
      </c>
      <c r="O829" s="14">
        <f>(((M829/60)/60)/24)+DATE(1970,1,1)</f>
        <v>40678.208333333336</v>
      </c>
      <c r="P829" t="b">
        <v>0</v>
      </c>
      <c r="Q829" t="b">
        <v>1</v>
      </c>
      <c r="R829" t="s">
        <v>53</v>
      </c>
      <c r="S829" t="str">
        <f>LEFT(R829,FIND("/",R829)-1)</f>
        <v>film &amp; video</v>
      </c>
      <c r="T829" t="str">
        <f>RIGHT(R829,LEN(R829)-FIND("/",R829))</f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>(E830/D830)*100</f>
        <v>69</v>
      </c>
      <c r="G830" t="s">
        <v>14</v>
      </c>
      <c r="H830">
        <v>70</v>
      </c>
      <c r="I830" s="8">
        <f>E830/H830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4">
        <f>(((L830/60)/60)/24)+DATE(1970,1,1)</f>
        <v>43340.208333333328</v>
      </c>
      <c r="O830" s="14">
        <f>(((M830/60)/60)/24)+DATE(1970,1,1)</f>
        <v>43365.208333333328</v>
      </c>
      <c r="P830" t="b">
        <v>0</v>
      </c>
      <c r="Q830" t="b">
        <v>0</v>
      </c>
      <c r="R830" t="s">
        <v>33</v>
      </c>
      <c r="S830" t="str">
        <f>LEFT(R830,FIND("/",R830)-1)</f>
        <v>theater</v>
      </c>
      <c r="T830" t="str">
        <f>RIGHT(R830,LEN(R830)-FIND("/",R830))</f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>(E831/D831)*100</f>
        <v>51.34375</v>
      </c>
      <c r="G831" t="s">
        <v>14</v>
      </c>
      <c r="H831">
        <v>154</v>
      </c>
      <c r="I831" s="8">
        <f>E831/H831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4">
        <f>(((L831/60)/60)/24)+DATE(1970,1,1)</f>
        <v>42164.208333333328</v>
      </c>
      <c r="O831" s="14">
        <f>(((M831/60)/60)/24)+DATE(1970,1,1)</f>
        <v>42179.208333333328</v>
      </c>
      <c r="P831" t="b">
        <v>0</v>
      </c>
      <c r="Q831" t="b">
        <v>0</v>
      </c>
      <c r="R831" t="s">
        <v>33</v>
      </c>
      <c r="S831" t="str">
        <f>LEFT(R831,FIND("/",R831)-1)</f>
        <v>theater</v>
      </c>
      <c r="T831" t="str">
        <f>RIGHT(R831,LEN(R831)-FIND("/",R831))</f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>(E832/D832)*100</f>
        <v>1.1710526315789473</v>
      </c>
      <c r="G832" t="s">
        <v>14</v>
      </c>
      <c r="H832">
        <v>22</v>
      </c>
      <c r="I832" s="8">
        <f>E832/H832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4">
        <f>(((L832/60)/60)/24)+DATE(1970,1,1)</f>
        <v>43103.25</v>
      </c>
      <c r="O832" s="14">
        <f>(((M832/60)/60)/24)+DATE(1970,1,1)</f>
        <v>43162.25</v>
      </c>
      <c r="P832" t="b">
        <v>0</v>
      </c>
      <c r="Q832" t="b">
        <v>0</v>
      </c>
      <c r="R832" t="s">
        <v>33</v>
      </c>
      <c r="S832" t="str">
        <f>LEFT(R832,FIND("/",R832)-1)</f>
        <v>theater</v>
      </c>
      <c r="T832" t="str">
        <f>RIGHT(R832,LEN(R832)-FIND("/",R832))</f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>(E833/D833)*100</f>
        <v>108.97734294541709</v>
      </c>
      <c r="G833" t="s">
        <v>20</v>
      </c>
      <c r="H833">
        <v>4233</v>
      </c>
      <c r="I833" s="8">
        <f>E833/H833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4">
        <f>(((L833/60)/60)/24)+DATE(1970,1,1)</f>
        <v>40994.208333333336</v>
      </c>
      <c r="O833" s="14">
        <f>(((M833/60)/60)/24)+DATE(1970,1,1)</f>
        <v>41028.208333333336</v>
      </c>
      <c r="P833" t="b">
        <v>0</v>
      </c>
      <c r="Q833" t="b">
        <v>0</v>
      </c>
      <c r="R833" t="s">
        <v>122</v>
      </c>
      <c r="S833" t="str">
        <f>LEFT(R833,FIND("/",R833)-1)</f>
        <v>photography</v>
      </c>
      <c r="T833" t="str">
        <f>RIGHT(R833,LEN(R833)-FIND("/",R833))</f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>(E834/D834)*100</f>
        <v>315.17592592592592</v>
      </c>
      <c r="G834" t="s">
        <v>20</v>
      </c>
      <c r="H834">
        <v>1297</v>
      </c>
      <c r="I834" s="8">
        <f>E834/H834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4">
        <f>(((L834/60)/60)/24)+DATE(1970,1,1)</f>
        <v>42299.208333333328</v>
      </c>
      <c r="O834" s="14">
        <f>(((M834/60)/60)/24)+DATE(1970,1,1)</f>
        <v>42333.25</v>
      </c>
      <c r="P834" t="b">
        <v>1</v>
      </c>
      <c r="Q834" t="b">
        <v>0</v>
      </c>
      <c r="R834" t="s">
        <v>206</v>
      </c>
      <c r="S834" t="str">
        <f>LEFT(R834,FIND("/",R834)-1)</f>
        <v>publishing</v>
      </c>
      <c r="T834" t="str">
        <f>RIGHT(R834,LEN(R834)-FIND("/",R834))</f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>(E835/D835)*100</f>
        <v>157.69117647058823</v>
      </c>
      <c r="G835" t="s">
        <v>20</v>
      </c>
      <c r="H835">
        <v>165</v>
      </c>
      <c r="I835" s="8">
        <f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4">
        <f>(((L835/60)/60)/24)+DATE(1970,1,1)</f>
        <v>40588.25</v>
      </c>
      <c r="O835" s="14">
        <f>(((M835/60)/60)/24)+DATE(1970,1,1)</f>
        <v>40599.25</v>
      </c>
      <c r="P835" t="b">
        <v>0</v>
      </c>
      <c r="Q835" t="b">
        <v>0</v>
      </c>
      <c r="R835" t="s">
        <v>206</v>
      </c>
      <c r="S835" t="str">
        <f>LEFT(R835,FIND("/",R835)-1)</f>
        <v>publishing</v>
      </c>
      <c r="T835" t="str">
        <f>RIGHT(R835,LEN(R835)-FIND("/",R835))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>(E836/D836)*100</f>
        <v>153.8082191780822</v>
      </c>
      <c r="G836" t="s">
        <v>20</v>
      </c>
      <c r="H836">
        <v>119</v>
      </c>
      <c r="I836" s="8">
        <f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4">
        <f>(((L836/60)/60)/24)+DATE(1970,1,1)</f>
        <v>41448.208333333336</v>
      </c>
      <c r="O836" s="14">
        <f>(((M836/60)/60)/24)+DATE(1970,1,1)</f>
        <v>41454.208333333336</v>
      </c>
      <c r="P836" t="b">
        <v>0</v>
      </c>
      <c r="Q836" t="b">
        <v>0</v>
      </c>
      <c r="R836" t="s">
        <v>33</v>
      </c>
      <c r="S836" t="str">
        <f>LEFT(R836,FIND("/",R836)-1)</f>
        <v>theater</v>
      </c>
      <c r="T836" t="str">
        <f>RIGHT(R836,LEN(R836)-FIND("/",R836))</f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>(E837/D837)*100</f>
        <v>89.738979118329468</v>
      </c>
      <c r="G837" t="s">
        <v>14</v>
      </c>
      <c r="H837">
        <v>1758</v>
      </c>
      <c r="I837" s="8">
        <f>E837/H837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4">
        <f>(((L837/60)/60)/24)+DATE(1970,1,1)</f>
        <v>42063.25</v>
      </c>
      <c r="O837" s="14">
        <f>(((M837/60)/60)/24)+DATE(1970,1,1)</f>
        <v>42069.25</v>
      </c>
      <c r="P837" t="b">
        <v>0</v>
      </c>
      <c r="Q837" t="b">
        <v>0</v>
      </c>
      <c r="R837" t="s">
        <v>28</v>
      </c>
      <c r="S837" t="str">
        <f>LEFT(R837,FIND("/",R837)-1)</f>
        <v>technology</v>
      </c>
      <c r="T837" t="str">
        <f>RIGHT(R837,LEN(R837)-FIND("/",R837))</f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>(E838/D838)*100</f>
        <v>75.135802469135797</v>
      </c>
      <c r="G838" t="s">
        <v>14</v>
      </c>
      <c r="H838">
        <v>94</v>
      </c>
      <c r="I838" s="8">
        <f>E838/H838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4">
        <f>(((L838/60)/60)/24)+DATE(1970,1,1)</f>
        <v>40214.25</v>
      </c>
      <c r="O838" s="14">
        <f>(((M838/60)/60)/24)+DATE(1970,1,1)</f>
        <v>40225.25</v>
      </c>
      <c r="P838" t="b">
        <v>0</v>
      </c>
      <c r="Q838" t="b">
        <v>0</v>
      </c>
      <c r="R838" t="s">
        <v>60</v>
      </c>
      <c r="S838" t="str">
        <f>LEFT(R838,FIND("/",R838)-1)</f>
        <v>music</v>
      </c>
      <c r="T838" t="str">
        <f>RIGHT(R838,LEN(R838)-FIND("/",R838))</f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>(E839/D839)*100</f>
        <v>852.88135593220341</v>
      </c>
      <c r="G839" t="s">
        <v>20</v>
      </c>
      <c r="H839">
        <v>1797</v>
      </c>
      <c r="I839" s="8">
        <f>E839/H839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4">
        <f>(((L839/60)/60)/24)+DATE(1970,1,1)</f>
        <v>40629.208333333336</v>
      </c>
      <c r="O839" s="14">
        <f>(((M839/60)/60)/24)+DATE(1970,1,1)</f>
        <v>40683.208333333336</v>
      </c>
      <c r="P839" t="b">
        <v>0</v>
      </c>
      <c r="Q839" t="b">
        <v>0</v>
      </c>
      <c r="R839" t="s">
        <v>159</v>
      </c>
      <c r="S839" t="str">
        <f>LEFT(R839,FIND("/",R839)-1)</f>
        <v>music</v>
      </c>
      <c r="T839" t="str">
        <f>RIGHT(R839,LEN(R839)-FIND("/",R839))</f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>(E840/D840)*100</f>
        <v>138.90625</v>
      </c>
      <c r="G840" t="s">
        <v>20</v>
      </c>
      <c r="H840">
        <v>261</v>
      </c>
      <c r="I840" s="8">
        <f>E840/H840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4">
        <f>(((L840/60)/60)/24)+DATE(1970,1,1)</f>
        <v>43370.208333333328</v>
      </c>
      <c r="O840" s="14">
        <f>(((M840/60)/60)/24)+DATE(1970,1,1)</f>
        <v>43379.208333333328</v>
      </c>
      <c r="P840" t="b">
        <v>0</v>
      </c>
      <c r="Q840" t="b">
        <v>0</v>
      </c>
      <c r="R840" t="s">
        <v>33</v>
      </c>
      <c r="S840" t="str">
        <f>LEFT(R840,FIND("/",R840)-1)</f>
        <v>theater</v>
      </c>
      <c r="T840" t="str">
        <f>RIGHT(R840,LEN(R840)-FIND("/",R840))</f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>(E841/D841)*100</f>
        <v>190.18181818181819</v>
      </c>
      <c r="G841" t="s">
        <v>20</v>
      </c>
      <c r="H841">
        <v>157</v>
      </c>
      <c r="I841" s="8">
        <f>E841/H841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4">
        <f>(((L841/60)/60)/24)+DATE(1970,1,1)</f>
        <v>41715.208333333336</v>
      </c>
      <c r="O841" s="14">
        <f>(((M841/60)/60)/24)+DATE(1970,1,1)</f>
        <v>41760.208333333336</v>
      </c>
      <c r="P841" t="b">
        <v>0</v>
      </c>
      <c r="Q841" t="b">
        <v>1</v>
      </c>
      <c r="R841" t="s">
        <v>42</v>
      </c>
      <c r="S841" t="str">
        <f>LEFT(R841,FIND("/",R841)-1)</f>
        <v>film &amp; video</v>
      </c>
      <c r="T841" t="str">
        <f>RIGHT(R841,LEN(R841)-FIND("/",R841))</f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>(E842/D842)*100</f>
        <v>100.24333619948409</v>
      </c>
      <c r="G842" t="s">
        <v>20</v>
      </c>
      <c r="H842">
        <v>3533</v>
      </c>
      <c r="I842" s="8">
        <f>E842/H842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4">
        <f>(((L842/60)/60)/24)+DATE(1970,1,1)</f>
        <v>41836.208333333336</v>
      </c>
      <c r="O842" s="14">
        <f>(((M842/60)/60)/24)+DATE(1970,1,1)</f>
        <v>41838.208333333336</v>
      </c>
      <c r="P842" t="b">
        <v>0</v>
      </c>
      <c r="Q842" t="b">
        <v>1</v>
      </c>
      <c r="R842" t="s">
        <v>33</v>
      </c>
      <c r="S842" t="str">
        <f>LEFT(R842,FIND("/",R842)-1)</f>
        <v>theater</v>
      </c>
      <c r="T842" t="str">
        <f>RIGHT(R842,LEN(R842)-FIND("/",R842))</f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>(E843/D843)*100</f>
        <v>142.75824175824175</v>
      </c>
      <c r="G843" t="s">
        <v>20</v>
      </c>
      <c r="H843">
        <v>155</v>
      </c>
      <c r="I843" s="8">
        <f>E843/H843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4">
        <f>(((L843/60)/60)/24)+DATE(1970,1,1)</f>
        <v>42419.25</v>
      </c>
      <c r="O843" s="14">
        <f>(((M843/60)/60)/24)+DATE(1970,1,1)</f>
        <v>42435.25</v>
      </c>
      <c r="P843" t="b">
        <v>0</v>
      </c>
      <c r="Q843" t="b">
        <v>0</v>
      </c>
      <c r="R843" t="s">
        <v>28</v>
      </c>
      <c r="S843" t="str">
        <f>LEFT(R843,FIND("/",R843)-1)</f>
        <v>technology</v>
      </c>
      <c r="T843" t="str">
        <f>RIGHT(R843,LEN(R843)-FIND("/",R843))</f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>(E844/D844)*100</f>
        <v>563.13333333333333</v>
      </c>
      <c r="G844" t="s">
        <v>20</v>
      </c>
      <c r="H844">
        <v>132</v>
      </c>
      <c r="I844" s="8">
        <f>E844/H844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4">
        <f>(((L844/60)/60)/24)+DATE(1970,1,1)</f>
        <v>43266.208333333328</v>
      </c>
      <c r="O844" s="14">
        <f>(((M844/60)/60)/24)+DATE(1970,1,1)</f>
        <v>43269.208333333328</v>
      </c>
      <c r="P844" t="b">
        <v>0</v>
      </c>
      <c r="Q844" t="b">
        <v>0</v>
      </c>
      <c r="R844" t="s">
        <v>65</v>
      </c>
      <c r="S844" t="str">
        <f>LEFT(R844,FIND("/",R844)-1)</f>
        <v>technology</v>
      </c>
      <c r="T844" t="str">
        <f>RIGHT(R844,LEN(R844)-FIND("/",R844))</f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>(E845/D845)*100</f>
        <v>30.715909090909086</v>
      </c>
      <c r="G845" t="s">
        <v>14</v>
      </c>
      <c r="H845">
        <v>33</v>
      </c>
      <c r="I845" s="8">
        <f>E845/H845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4">
        <f>(((L845/60)/60)/24)+DATE(1970,1,1)</f>
        <v>43338.208333333328</v>
      </c>
      <c r="O845" s="14">
        <f>(((M845/60)/60)/24)+DATE(1970,1,1)</f>
        <v>43344.208333333328</v>
      </c>
      <c r="P845" t="b">
        <v>0</v>
      </c>
      <c r="Q845" t="b">
        <v>0</v>
      </c>
      <c r="R845" t="s">
        <v>122</v>
      </c>
      <c r="S845" t="str">
        <f>LEFT(R845,FIND("/",R845)-1)</f>
        <v>photography</v>
      </c>
      <c r="T845" t="str">
        <f>RIGHT(R845,LEN(R845)-FIND("/",R845))</f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>(E846/D846)*100</f>
        <v>99.39772727272728</v>
      </c>
      <c r="G846" t="s">
        <v>74</v>
      </c>
      <c r="H846">
        <v>94</v>
      </c>
      <c r="I846" s="8">
        <f>E846/H846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4">
        <f>(((L846/60)/60)/24)+DATE(1970,1,1)</f>
        <v>40930.25</v>
      </c>
      <c r="O846" s="14">
        <f>(((M846/60)/60)/24)+DATE(1970,1,1)</f>
        <v>40933.25</v>
      </c>
      <c r="P846" t="b">
        <v>0</v>
      </c>
      <c r="Q846" t="b">
        <v>0</v>
      </c>
      <c r="R846" t="s">
        <v>42</v>
      </c>
      <c r="S846" t="str">
        <f>LEFT(R846,FIND("/",R846)-1)</f>
        <v>film &amp; video</v>
      </c>
      <c r="T846" t="str">
        <f>RIGHT(R846,LEN(R846)-FIND("/",R846))</f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>(E847/D847)*100</f>
        <v>197.54935622317598</v>
      </c>
      <c r="G847" t="s">
        <v>20</v>
      </c>
      <c r="H847">
        <v>1354</v>
      </c>
      <c r="I847" s="8">
        <f>E847/H847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4">
        <f>(((L847/60)/60)/24)+DATE(1970,1,1)</f>
        <v>43235.208333333328</v>
      </c>
      <c r="O847" s="14">
        <f>(((M847/60)/60)/24)+DATE(1970,1,1)</f>
        <v>43272.208333333328</v>
      </c>
      <c r="P847" t="b">
        <v>0</v>
      </c>
      <c r="Q847" t="b">
        <v>0</v>
      </c>
      <c r="R847" t="s">
        <v>28</v>
      </c>
      <c r="S847" t="str">
        <f>LEFT(R847,FIND("/",R847)-1)</f>
        <v>technology</v>
      </c>
      <c r="T847" t="str">
        <f>RIGHT(R847,LEN(R847)-FIND("/",R847))</f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>(E848/D848)*100</f>
        <v>508.5</v>
      </c>
      <c r="G848" t="s">
        <v>20</v>
      </c>
      <c r="H848">
        <v>48</v>
      </c>
      <c r="I848" s="8">
        <f>E848/H848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4">
        <f>(((L848/60)/60)/24)+DATE(1970,1,1)</f>
        <v>43302.208333333328</v>
      </c>
      <c r="O848" s="14">
        <f>(((M848/60)/60)/24)+DATE(1970,1,1)</f>
        <v>43338.208333333328</v>
      </c>
      <c r="P848" t="b">
        <v>1</v>
      </c>
      <c r="Q848" t="b">
        <v>1</v>
      </c>
      <c r="R848" t="s">
        <v>28</v>
      </c>
      <c r="S848" t="str">
        <f>LEFT(R848,FIND("/",R848)-1)</f>
        <v>technology</v>
      </c>
      <c r="T848" t="str">
        <f>RIGHT(R848,LEN(R848)-FIND("/",R848))</f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>(E849/D849)*100</f>
        <v>237.74468085106383</v>
      </c>
      <c r="G849" t="s">
        <v>20</v>
      </c>
      <c r="H849">
        <v>110</v>
      </c>
      <c r="I849" s="8">
        <f>E849/H849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4">
        <f>(((L849/60)/60)/24)+DATE(1970,1,1)</f>
        <v>43107.25</v>
      </c>
      <c r="O849" s="14">
        <f>(((M849/60)/60)/24)+DATE(1970,1,1)</f>
        <v>43110.25</v>
      </c>
      <c r="P849" t="b">
        <v>0</v>
      </c>
      <c r="Q849" t="b">
        <v>0</v>
      </c>
      <c r="R849" t="s">
        <v>17</v>
      </c>
      <c r="S849" t="str">
        <f>LEFT(R849,FIND("/",R849)-1)</f>
        <v>food</v>
      </c>
      <c r="T849" t="str">
        <f>RIGHT(R849,LEN(R849)-FIND("/",R849))</f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>(E850/D850)*100</f>
        <v>338.46875</v>
      </c>
      <c r="G850" t="s">
        <v>20</v>
      </c>
      <c r="H850">
        <v>172</v>
      </c>
      <c r="I850" s="8">
        <f>E850/H850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4">
        <f>(((L850/60)/60)/24)+DATE(1970,1,1)</f>
        <v>40341.208333333336</v>
      </c>
      <c r="O850" s="14">
        <f>(((M850/60)/60)/24)+DATE(1970,1,1)</f>
        <v>40350.208333333336</v>
      </c>
      <c r="P850" t="b">
        <v>0</v>
      </c>
      <c r="Q850" t="b">
        <v>0</v>
      </c>
      <c r="R850" t="s">
        <v>53</v>
      </c>
      <c r="S850" t="str">
        <f>LEFT(R850,FIND("/",R850)-1)</f>
        <v>film &amp; video</v>
      </c>
      <c r="T850" t="str">
        <f>RIGHT(R850,LEN(R850)-FIND("/",R850))</f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>(E851/D851)*100</f>
        <v>133.08955223880596</v>
      </c>
      <c r="G851" t="s">
        <v>20</v>
      </c>
      <c r="H851">
        <v>307</v>
      </c>
      <c r="I851" s="8">
        <f>E851/H851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4">
        <f>(((L851/60)/60)/24)+DATE(1970,1,1)</f>
        <v>40948.25</v>
      </c>
      <c r="O851" s="14">
        <f>(((M851/60)/60)/24)+DATE(1970,1,1)</f>
        <v>40951.25</v>
      </c>
      <c r="P851" t="b">
        <v>0</v>
      </c>
      <c r="Q851" t="b">
        <v>1</v>
      </c>
      <c r="R851" t="s">
        <v>60</v>
      </c>
      <c r="S851" t="str">
        <f>LEFT(R851,FIND("/",R851)-1)</f>
        <v>music</v>
      </c>
      <c r="T851" t="str">
        <f>RIGHT(R851,LEN(R851)-FIND("/",R851))</f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>(E852/D852)*100</f>
        <v>1</v>
      </c>
      <c r="G852" t="s">
        <v>14</v>
      </c>
      <c r="H852">
        <v>1</v>
      </c>
      <c r="I852" s="8">
        <f>E852/H852</f>
        <v>1</v>
      </c>
      <c r="J852" t="s">
        <v>21</v>
      </c>
      <c r="K852" t="s">
        <v>22</v>
      </c>
      <c r="L852">
        <v>1321682400</v>
      </c>
      <c r="M852">
        <v>1322978400</v>
      </c>
      <c r="N852" s="14">
        <f>(((L852/60)/60)/24)+DATE(1970,1,1)</f>
        <v>40866.25</v>
      </c>
      <c r="O852" s="14">
        <f>(((M852/60)/60)/24)+DATE(1970,1,1)</f>
        <v>40881.25</v>
      </c>
      <c r="P852" t="b">
        <v>1</v>
      </c>
      <c r="Q852" t="b">
        <v>0</v>
      </c>
      <c r="R852" t="s">
        <v>23</v>
      </c>
      <c r="S852" t="str">
        <f>LEFT(R852,FIND("/",R852)-1)</f>
        <v>music</v>
      </c>
      <c r="T852" t="str">
        <f>RIGHT(R852,LEN(R852)-FIND("/",R852))</f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>(E853/D853)*100</f>
        <v>207.79999999999998</v>
      </c>
      <c r="G853" t="s">
        <v>20</v>
      </c>
      <c r="H853">
        <v>160</v>
      </c>
      <c r="I853" s="8">
        <f>E853/H853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4">
        <f>(((L853/60)/60)/24)+DATE(1970,1,1)</f>
        <v>41031.208333333336</v>
      </c>
      <c r="O853" s="14">
        <f>(((M853/60)/60)/24)+DATE(1970,1,1)</f>
        <v>41064.208333333336</v>
      </c>
      <c r="P853" t="b">
        <v>0</v>
      </c>
      <c r="Q853" t="b">
        <v>0</v>
      </c>
      <c r="R853" t="s">
        <v>50</v>
      </c>
      <c r="S853" t="str">
        <f>LEFT(R853,FIND("/",R853)-1)</f>
        <v>music</v>
      </c>
      <c r="T853" t="str">
        <f>RIGHT(R853,LEN(R853)-FIND("/",R853))</f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>(E854/D854)*100</f>
        <v>51.122448979591837</v>
      </c>
      <c r="G854" t="s">
        <v>14</v>
      </c>
      <c r="H854">
        <v>31</v>
      </c>
      <c r="I854" s="8">
        <f>E854/H854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4">
        <f>(((L854/60)/60)/24)+DATE(1970,1,1)</f>
        <v>40740.208333333336</v>
      </c>
      <c r="O854" s="14">
        <f>(((M854/60)/60)/24)+DATE(1970,1,1)</f>
        <v>40750.208333333336</v>
      </c>
      <c r="P854" t="b">
        <v>0</v>
      </c>
      <c r="Q854" t="b">
        <v>1</v>
      </c>
      <c r="R854" t="s">
        <v>89</v>
      </c>
      <c r="S854" t="str">
        <f>LEFT(R854,FIND("/",R854)-1)</f>
        <v>games</v>
      </c>
      <c r="T854" t="str">
        <f>RIGHT(R854,LEN(R854)-FIND("/",R854))</f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>(E855/D855)*100</f>
        <v>652.05847953216369</v>
      </c>
      <c r="G855" t="s">
        <v>20</v>
      </c>
      <c r="H855">
        <v>1467</v>
      </c>
      <c r="I855" s="8">
        <f>E855/H855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4">
        <f>(((L855/60)/60)/24)+DATE(1970,1,1)</f>
        <v>40714.208333333336</v>
      </c>
      <c r="O855" s="14">
        <f>(((M855/60)/60)/24)+DATE(1970,1,1)</f>
        <v>40719.208333333336</v>
      </c>
      <c r="P855" t="b">
        <v>0</v>
      </c>
      <c r="Q855" t="b">
        <v>1</v>
      </c>
      <c r="R855" t="s">
        <v>60</v>
      </c>
      <c r="S855" t="str">
        <f>LEFT(R855,FIND("/",R855)-1)</f>
        <v>music</v>
      </c>
      <c r="T855" t="str">
        <f>RIGHT(R855,LEN(R855)-FIND("/",R855))</f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>(E856/D856)*100</f>
        <v>113.63099415204678</v>
      </c>
      <c r="G856" t="s">
        <v>20</v>
      </c>
      <c r="H856">
        <v>2662</v>
      </c>
      <c r="I856" s="8">
        <f>E856/H856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4">
        <f>(((L856/60)/60)/24)+DATE(1970,1,1)</f>
        <v>43787.25</v>
      </c>
      <c r="O856" s="14">
        <f>(((M856/60)/60)/24)+DATE(1970,1,1)</f>
        <v>43814.25</v>
      </c>
      <c r="P856" t="b">
        <v>0</v>
      </c>
      <c r="Q856" t="b">
        <v>0</v>
      </c>
      <c r="R856" t="s">
        <v>119</v>
      </c>
      <c r="S856" t="str">
        <f>LEFT(R856,FIND("/",R856)-1)</f>
        <v>publishing</v>
      </c>
      <c r="T856" t="str">
        <f>RIGHT(R856,LEN(R856)-FIND("/",R856))</f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>(E857/D857)*100</f>
        <v>102.37606837606839</v>
      </c>
      <c r="G857" t="s">
        <v>20</v>
      </c>
      <c r="H857">
        <v>452</v>
      </c>
      <c r="I857" s="8">
        <f>E857/H857</f>
        <v>53</v>
      </c>
      <c r="J857" t="s">
        <v>26</v>
      </c>
      <c r="K857" t="s">
        <v>27</v>
      </c>
      <c r="L857">
        <v>1308373200</v>
      </c>
      <c r="M857">
        <v>1311051600</v>
      </c>
      <c r="N857" s="14">
        <f>(((L857/60)/60)/24)+DATE(1970,1,1)</f>
        <v>40712.208333333336</v>
      </c>
      <c r="O857" s="14">
        <f>(((M857/60)/60)/24)+DATE(1970,1,1)</f>
        <v>40743.208333333336</v>
      </c>
      <c r="P857" t="b">
        <v>0</v>
      </c>
      <c r="Q857" t="b">
        <v>0</v>
      </c>
      <c r="R857" t="s">
        <v>33</v>
      </c>
      <c r="S857" t="str">
        <f>LEFT(R857,FIND("/",R857)-1)</f>
        <v>theater</v>
      </c>
      <c r="T857" t="str">
        <f>RIGHT(R857,LEN(R857)-FIND("/",R857))</f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>(E858/D858)*100</f>
        <v>356.58333333333331</v>
      </c>
      <c r="G858" t="s">
        <v>20</v>
      </c>
      <c r="H858">
        <v>158</v>
      </c>
      <c r="I858" s="8">
        <f>E858/H858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4">
        <f>(((L858/60)/60)/24)+DATE(1970,1,1)</f>
        <v>41023.208333333336</v>
      </c>
      <c r="O858" s="14">
        <f>(((M858/60)/60)/24)+DATE(1970,1,1)</f>
        <v>41040.208333333336</v>
      </c>
      <c r="P858" t="b">
        <v>0</v>
      </c>
      <c r="Q858" t="b">
        <v>0</v>
      </c>
      <c r="R858" t="s">
        <v>17</v>
      </c>
      <c r="S858" t="str">
        <f>LEFT(R858,FIND("/",R858)-1)</f>
        <v>food</v>
      </c>
      <c r="T858" t="str">
        <f>RIGHT(R858,LEN(R858)-FIND("/",R858))</f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>(E859/D859)*100</f>
        <v>139.86792452830187</v>
      </c>
      <c r="G859" t="s">
        <v>20</v>
      </c>
      <c r="H859">
        <v>225</v>
      </c>
      <c r="I859" s="8">
        <f>E859/H859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4">
        <f>(((L859/60)/60)/24)+DATE(1970,1,1)</f>
        <v>40944.25</v>
      </c>
      <c r="O859" s="14">
        <f>(((M859/60)/60)/24)+DATE(1970,1,1)</f>
        <v>40967.25</v>
      </c>
      <c r="P859" t="b">
        <v>1</v>
      </c>
      <c r="Q859" t="b">
        <v>0</v>
      </c>
      <c r="R859" t="s">
        <v>100</v>
      </c>
      <c r="S859" t="str">
        <f>LEFT(R859,FIND("/",R859)-1)</f>
        <v>film &amp; video</v>
      </c>
      <c r="T859" t="str">
        <f>RIGHT(R859,LEN(R859)-FIND("/",R859))</f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>(E860/D860)*100</f>
        <v>69.45</v>
      </c>
      <c r="G860" t="s">
        <v>14</v>
      </c>
      <c r="H860">
        <v>35</v>
      </c>
      <c r="I860" s="8">
        <f>E860/H860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4">
        <f>(((L860/60)/60)/24)+DATE(1970,1,1)</f>
        <v>43211.208333333328</v>
      </c>
      <c r="O860" s="14">
        <f>(((M860/60)/60)/24)+DATE(1970,1,1)</f>
        <v>43218.208333333328</v>
      </c>
      <c r="P860" t="b">
        <v>1</v>
      </c>
      <c r="Q860" t="b">
        <v>0</v>
      </c>
      <c r="R860" t="s">
        <v>17</v>
      </c>
      <c r="S860" t="str">
        <f>LEFT(R860,FIND("/",R860)-1)</f>
        <v>food</v>
      </c>
      <c r="T860" t="str">
        <f>RIGHT(R860,LEN(R860)-FIND("/",R860))</f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>(E861/D861)*100</f>
        <v>35.534246575342465</v>
      </c>
      <c r="G861" t="s">
        <v>14</v>
      </c>
      <c r="H861">
        <v>63</v>
      </c>
      <c r="I861" s="8">
        <f>E861/H861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4">
        <f>(((L861/60)/60)/24)+DATE(1970,1,1)</f>
        <v>41334.25</v>
      </c>
      <c r="O861" s="14">
        <f>(((M861/60)/60)/24)+DATE(1970,1,1)</f>
        <v>41352.208333333336</v>
      </c>
      <c r="P861" t="b">
        <v>0</v>
      </c>
      <c r="Q861" t="b">
        <v>1</v>
      </c>
      <c r="R861" t="s">
        <v>33</v>
      </c>
      <c r="S861" t="str">
        <f>LEFT(R861,FIND("/",R861)-1)</f>
        <v>theater</v>
      </c>
      <c r="T861" t="str">
        <f>RIGHT(R861,LEN(R861)-FIND("/",R861))</f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>(E862/D862)*100</f>
        <v>251.65</v>
      </c>
      <c r="G862" t="s">
        <v>20</v>
      </c>
      <c r="H862">
        <v>65</v>
      </c>
      <c r="I862" s="8">
        <f>E862/H862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4">
        <f>(((L862/60)/60)/24)+DATE(1970,1,1)</f>
        <v>43515.25</v>
      </c>
      <c r="O862" s="14">
        <f>(((M862/60)/60)/24)+DATE(1970,1,1)</f>
        <v>43525.25</v>
      </c>
      <c r="P862" t="b">
        <v>0</v>
      </c>
      <c r="Q862" t="b">
        <v>1</v>
      </c>
      <c r="R862" t="s">
        <v>65</v>
      </c>
      <c r="S862" t="str">
        <f>LEFT(R862,FIND("/",R862)-1)</f>
        <v>technology</v>
      </c>
      <c r="T862" t="str">
        <f>RIGHT(R862,LEN(R862)-FIND("/",R862))</f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>(E863/D863)*100</f>
        <v>105.87500000000001</v>
      </c>
      <c r="G863" t="s">
        <v>20</v>
      </c>
      <c r="H863">
        <v>163</v>
      </c>
      <c r="I863" s="8">
        <f>E863/H863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4">
        <f>(((L863/60)/60)/24)+DATE(1970,1,1)</f>
        <v>40258.208333333336</v>
      </c>
      <c r="O863" s="14">
        <f>(((M863/60)/60)/24)+DATE(1970,1,1)</f>
        <v>40266.208333333336</v>
      </c>
      <c r="P863" t="b">
        <v>0</v>
      </c>
      <c r="Q863" t="b">
        <v>0</v>
      </c>
      <c r="R863" t="s">
        <v>33</v>
      </c>
      <c r="S863" t="str">
        <f>LEFT(R863,FIND("/",R863)-1)</f>
        <v>theater</v>
      </c>
      <c r="T863" t="str">
        <f>RIGHT(R863,LEN(R863)-FIND("/",R863))</f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>(E864/D864)*100</f>
        <v>187.42857142857144</v>
      </c>
      <c r="G864" t="s">
        <v>20</v>
      </c>
      <c r="H864">
        <v>85</v>
      </c>
      <c r="I864" s="8">
        <f>E864/H864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4">
        <f>(((L864/60)/60)/24)+DATE(1970,1,1)</f>
        <v>40756.208333333336</v>
      </c>
      <c r="O864" s="14">
        <f>(((M864/60)/60)/24)+DATE(1970,1,1)</f>
        <v>40760.208333333336</v>
      </c>
      <c r="P864" t="b">
        <v>0</v>
      </c>
      <c r="Q864" t="b">
        <v>0</v>
      </c>
      <c r="R864" t="s">
        <v>33</v>
      </c>
      <c r="S864" t="str">
        <f>LEFT(R864,FIND("/",R864)-1)</f>
        <v>theater</v>
      </c>
      <c r="T864" t="str">
        <f>RIGHT(R864,LEN(R864)-FIND("/",R864))</f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>(E865/D865)*100</f>
        <v>386.78571428571428</v>
      </c>
      <c r="G865" t="s">
        <v>20</v>
      </c>
      <c r="H865">
        <v>217</v>
      </c>
      <c r="I865" s="8">
        <f>E865/H865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4">
        <f>(((L865/60)/60)/24)+DATE(1970,1,1)</f>
        <v>42172.208333333328</v>
      </c>
      <c r="O865" s="14">
        <f>(((M865/60)/60)/24)+DATE(1970,1,1)</f>
        <v>42195.208333333328</v>
      </c>
      <c r="P865" t="b">
        <v>0</v>
      </c>
      <c r="Q865" t="b">
        <v>1</v>
      </c>
      <c r="R865" t="s">
        <v>269</v>
      </c>
      <c r="S865" t="str">
        <f>LEFT(R865,FIND("/",R865)-1)</f>
        <v>film &amp; video</v>
      </c>
      <c r="T865" t="str">
        <f>RIGHT(R865,LEN(R865)-FIND("/",R865))</f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>(E866/D866)*100</f>
        <v>347.07142857142856</v>
      </c>
      <c r="G866" t="s">
        <v>20</v>
      </c>
      <c r="H866">
        <v>150</v>
      </c>
      <c r="I866" s="8">
        <f>E866/H866</f>
        <v>97.18</v>
      </c>
      <c r="J866" t="s">
        <v>21</v>
      </c>
      <c r="K866" t="s">
        <v>22</v>
      </c>
      <c r="L866">
        <v>1471582800</v>
      </c>
      <c r="M866">
        <v>1472014800</v>
      </c>
      <c r="N866" s="14">
        <f>(((L866/60)/60)/24)+DATE(1970,1,1)</f>
        <v>42601.208333333328</v>
      </c>
      <c r="O866" s="14">
        <f>(((M866/60)/60)/24)+DATE(1970,1,1)</f>
        <v>42606.208333333328</v>
      </c>
      <c r="P866" t="b">
        <v>0</v>
      </c>
      <c r="Q866" t="b">
        <v>0</v>
      </c>
      <c r="R866" t="s">
        <v>100</v>
      </c>
      <c r="S866" t="str">
        <f>LEFT(R866,FIND("/",R866)-1)</f>
        <v>film &amp; video</v>
      </c>
      <c r="T866" t="str">
        <f>RIGHT(R866,LEN(R866)-FIND("/",R866))</f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>(E867/D867)*100</f>
        <v>185.82098765432099</v>
      </c>
      <c r="G867" t="s">
        <v>20</v>
      </c>
      <c r="H867">
        <v>3272</v>
      </c>
      <c r="I867" s="8">
        <f>E867/H867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4">
        <f>(((L867/60)/60)/24)+DATE(1970,1,1)</f>
        <v>41897.208333333336</v>
      </c>
      <c r="O867" s="14">
        <f>(((M867/60)/60)/24)+DATE(1970,1,1)</f>
        <v>41906.208333333336</v>
      </c>
      <c r="P867" t="b">
        <v>0</v>
      </c>
      <c r="Q867" t="b">
        <v>0</v>
      </c>
      <c r="R867" t="s">
        <v>33</v>
      </c>
      <c r="S867" t="str">
        <f>LEFT(R867,FIND("/",R867)-1)</f>
        <v>theater</v>
      </c>
      <c r="T867" t="str">
        <f>RIGHT(R867,LEN(R867)-FIND("/",R867))</f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>(E868/D868)*100</f>
        <v>43.241247264770237</v>
      </c>
      <c r="G868" t="s">
        <v>74</v>
      </c>
      <c r="H868">
        <v>898</v>
      </c>
      <c r="I868" s="8">
        <f>E868/H868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4">
        <f>(((L868/60)/60)/24)+DATE(1970,1,1)</f>
        <v>40671.208333333336</v>
      </c>
      <c r="O868" s="14">
        <f>(((M868/60)/60)/24)+DATE(1970,1,1)</f>
        <v>40672.208333333336</v>
      </c>
      <c r="P868" t="b">
        <v>0</v>
      </c>
      <c r="Q868" t="b">
        <v>0</v>
      </c>
      <c r="R868" t="s">
        <v>122</v>
      </c>
      <c r="S868" t="str">
        <f>LEFT(R868,FIND("/",R868)-1)</f>
        <v>photography</v>
      </c>
      <c r="T868" t="str">
        <f>RIGHT(R868,LEN(R868)-FIND("/",R868))</f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>(E869/D869)*100</f>
        <v>162.4375</v>
      </c>
      <c r="G869" t="s">
        <v>20</v>
      </c>
      <c r="H869">
        <v>300</v>
      </c>
      <c r="I869" s="8">
        <f>E869/H869</f>
        <v>25.99</v>
      </c>
      <c r="J869" t="s">
        <v>21</v>
      </c>
      <c r="K869" t="s">
        <v>22</v>
      </c>
      <c r="L869">
        <v>1539061200</v>
      </c>
      <c r="M869">
        <v>1539579600</v>
      </c>
      <c r="N869" s="14">
        <f>(((L869/60)/60)/24)+DATE(1970,1,1)</f>
        <v>43382.208333333328</v>
      </c>
      <c r="O869" s="14">
        <f>(((M869/60)/60)/24)+DATE(1970,1,1)</f>
        <v>43388.208333333328</v>
      </c>
      <c r="P869" t="b">
        <v>0</v>
      </c>
      <c r="Q869" t="b">
        <v>0</v>
      </c>
      <c r="R869" t="s">
        <v>17</v>
      </c>
      <c r="S869" t="str">
        <f>LEFT(R869,FIND("/",R869)-1)</f>
        <v>food</v>
      </c>
      <c r="T869" t="str">
        <f>RIGHT(R869,LEN(R869)-FIND("/",R869))</f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>(E870/D870)*100</f>
        <v>184.84285714285716</v>
      </c>
      <c r="G870" t="s">
        <v>20</v>
      </c>
      <c r="H870">
        <v>126</v>
      </c>
      <c r="I870" s="8">
        <f>E870/H870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4">
        <f>(((L870/60)/60)/24)+DATE(1970,1,1)</f>
        <v>41559.208333333336</v>
      </c>
      <c r="O870" s="14">
        <f>(((M870/60)/60)/24)+DATE(1970,1,1)</f>
        <v>41570.208333333336</v>
      </c>
      <c r="P870" t="b">
        <v>0</v>
      </c>
      <c r="Q870" t="b">
        <v>0</v>
      </c>
      <c r="R870" t="s">
        <v>33</v>
      </c>
      <c r="S870" t="str">
        <f>LEFT(R870,FIND("/",R870)-1)</f>
        <v>theater</v>
      </c>
      <c r="T870" t="str">
        <f>RIGHT(R870,LEN(R870)-FIND("/",R870))</f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>(E871/D871)*100</f>
        <v>23.703520691785052</v>
      </c>
      <c r="G871" t="s">
        <v>14</v>
      </c>
      <c r="H871">
        <v>526</v>
      </c>
      <c r="I871" s="8">
        <f>E871/H871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4">
        <f>(((L871/60)/60)/24)+DATE(1970,1,1)</f>
        <v>40350.208333333336</v>
      </c>
      <c r="O871" s="14">
        <f>(((M871/60)/60)/24)+DATE(1970,1,1)</f>
        <v>40364.208333333336</v>
      </c>
      <c r="P871" t="b">
        <v>0</v>
      </c>
      <c r="Q871" t="b">
        <v>0</v>
      </c>
      <c r="R871" t="s">
        <v>53</v>
      </c>
      <c r="S871" t="str">
        <f>LEFT(R871,FIND("/",R871)-1)</f>
        <v>film &amp; video</v>
      </c>
      <c r="T871" t="str">
        <f>RIGHT(R871,LEN(R871)-FIND("/",R871))</f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>(E872/D872)*100</f>
        <v>89.870129870129873</v>
      </c>
      <c r="G872" t="s">
        <v>14</v>
      </c>
      <c r="H872">
        <v>121</v>
      </c>
      <c r="I872" s="8">
        <f>E872/H872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4">
        <f>(((L872/60)/60)/24)+DATE(1970,1,1)</f>
        <v>42240.208333333328</v>
      </c>
      <c r="O872" s="14">
        <f>(((M872/60)/60)/24)+DATE(1970,1,1)</f>
        <v>42265.208333333328</v>
      </c>
      <c r="P872" t="b">
        <v>0</v>
      </c>
      <c r="Q872" t="b">
        <v>0</v>
      </c>
      <c r="R872" t="s">
        <v>33</v>
      </c>
      <c r="S872" t="str">
        <f>LEFT(R872,FIND("/",R872)-1)</f>
        <v>theater</v>
      </c>
      <c r="T872" t="str">
        <f>RIGHT(R872,LEN(R872)-FIND("/",R872))</f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>(E873/D873)*100</f>
        <v>272.6041958041958</v>
      </c>
      <c r="G873" t="s">
        <v>20</v>
      </c>
      <c r="H873">
        <v>2320</v>
      </c>
      <c r="I873" s="8">
        <f>E873/H873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4">
        <f>(((L873/60)/60)/24)+DATE(1970,1,1)</f>
        <v>43040.208333333328</v>
      </c>
      <c r="O873" s="14">
        <f>(((M873/60)/60)/24)+DATE(1970,1,1)</f>
        <v>43058.25</v>
      </c>
      <c r="P873" t="b">
        <v>0</v>
      </c>
      <c r="Q873" t="b">
        <v>1</v>
      </c>
      <c r="R873" t="s">
        <v>33</v>
      </c>
      <c r="S873" t="str">
        <f>LEFT(R873,FIND("/",R873)-1)</f>
        <v>theater</v>
      </c>
      <c r="T873" t="str">
        <f>RIGHT(R873,LEN(R873)-FIND("/",R873))</f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>(E874/D874)*100</f>
        <v>170.04255319148936</v>
      </c>
      <c r="G874" t="s">
        <v>20</v>
      </c>
      <c r="H874">
        <v>81</v>
      </c>
      <c r="I874" s="8">
        <f>E874/H874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4">
        <f>(((L874/60)/60)/24)+DATE(1970,1,1)</f>
        <v>43346.208333333328</v>
      </c>
      <c r="O874" s="14">
        <f>(((M874/60)/60)/24)+DATE(1970,1,1)</f>
        <v>43351.208333333328</v>
      </c>
      <c r="P874" t="b">
        <v>0</v>
      </c>
      <c r="Q874" t="b">
        <v>0</v>
      </c>
      <c r="R874" t="s">
        <v>474</v>
      </c>
      <c r="S874" t="str">
        <f>LEFT(R874,FIND("/",R874)-1)</f>
        <v>film &amp; video</v>
      </c>
      <c r="T874" t="str">
        <f>RIGHT(R874,LEN(R874)-FIND("/",R874))</f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>(E875/D875)*100</f>
        <v>188.28503562945369</v>
      </c>
      <c r="G875" t="s">
        <v>20</v>
      </c>
      <c r="H875">
        <v>1887</v>
      </c>
      <c r="I875" s="8">
        <f>E875/H875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4">
        <f>(((L875/60)/60)/24)+DATE(1970,1,1)</f>
        <v>41647.25</v>
      </c>
      <c r="O875" s="14">
        <f>(((M875/60)/60)/24)+DATE(1970,1,1)</f>
        <v>41652.25</v>
      </c>
      <c r="P875" t="b">
        <v>0</v>
      </c>
      <c r="Q875" t="b">
        <v>0</v>
      </c>
      <c r="R875" t="s">
        <v>122</v>
      </c>
      <c r="S875" t="str">
        <f>LEFT(R875,FIND("/",R875)-1)</f>
        <v>photography</v>
      </c>
      <c r="T875" t="str">
        <f>RIGHT(R875,LEN(R875)-FIND("/",R875))</f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>(E876/D876)*100</f>
        <v>346.93532338308455</v>
      </c>
      <c r="G876" t="s">
        <v>20</v>
      </c>
      <c r="H876">
        <v>4358</v>
      </c>
      <c r="I876" s="8">
        <f>E876/H876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4">
        <f>(((L876/60)/60)/24)+DATE(1970,1,1)</f>
        <v>40291.208333333336</v>
      </c>
      <c r="O876" s="14">
        <f>(((M876/60)/60)/24)+DATE(1970,1,1)</f>
        <v>40329.208333333336</v>
      </c>
      <c r="P876" t="b">
        <v>0</v>
      </c>
      <c r="Q876" t="b">
        <v>1</v>
      </c>
      <c r="R876" t="s">
        <v>122</v>
      </c>
      <c r="S876" t="str">
        <f>LEFT(R876,FIND("/",R876)-1)</f>
        <v>photography</v>
      </c>
      <c r="T876" t="str">
        <f>RIGHT(R876,LEN(R876)-FIND("/",R876))</f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>(E877/D877)*100</f>
        <v>69.177215189873422</v>
      </c>
      <c r="G877" t="s">
        <v>14</v>
      </c>
      <c r="H877">
        <v>67</v>
      </c>
      <c r="I877" s="8">
        <f>E877/H877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4">
        <f>(((L877/60)/60)/24)+DATE(1970,1,1)</f>
        <v>40556.25</v>
      </c>
      <c r="O877" s="14">
        <f>(((M877/60)/60)/24)+DATE(1970,1,1)</f>
        <v>40557.25</v>
      </c>
      <c r="P877" t="b">
        <v>0</v>
      </c>
      <c r="Q877" t="b">
        <v>0</v>
      </c>
      <c r="R877" t="s">
        <v>23</v>
      </c>
      <c r="S877" t="str">
        <f>LEFT(R877,FIND("/",R877)-1)</f>
        <v>music</v>
      </c>
      <c r="T877" t="str">
        <f>RIGHT(R877,LEN(R877)-FIND("/",R877))</f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>(E878/D878)*100</f>
        <v>25.433734939759034</v>
      </c>
      <c r="G878" t="s">
        <v>14</v>
      </c>
      <c r="H878">
        <v>57</v>
      </c>
      <c r="I878" s="8">
        <f>E878/H878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4">
        <f>(((L878/60)/60)/24)+DATE(1970,1,1)</f>
        <v>43624.208333333328</v>
      </c>
      <c r="O878" s="14">
        <f>(((M878/60)/60)/24)+DATE(1970,1,1)</f>
        <v>43648.208333333328</v>
      </c>
      <c r="P878" t="b">
        <v>0</v>
      </c>
      <c r="Q878" t="b">
        <v>0</v>
      </c>
      <c r="R878" t="s">
        <v>122</v>
      </c>
      <c r="S878" t="str">
        <f>LEFT(R878,FIND("/",R878)-1)</f>
        <v>photography</v>
      </c>
      <c r="T878" t="str">
        <f>RIGHT(R878,LEN(R878)-FIND("/",R878))</f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>(E879/D879)*100</f>
        <v>77.400977995110026</v>
      </c>
      <c r="G879" t="s">
        <v>14</v>
      </c>
      <c r="H879">
        <v>1229</v>
      </c>
      <c r="I879" s="8">
        <f>E879/H879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4">
        <f>(((L879/60)/60)/24)+DATE(1970,1,1)</f>
        <v>42577.208333333328</v>
      </c>
      <c r="O879" s="14">
        <f>(((M879/60)/60)/24)+DATE(1970,1,1)</f>
        <v>42578.208333333328</v>
      </c>
      <c r="P879" t="b">
        <v>0</v>
      </c>
      <c r="Q879" t="b">
        <v>0</v>
      </c>
      <c r="R879" t="s">
        <v>17</v>
      </c>
      <c r="S879" t="str">
        <f>LEFT(R879,FIND("/",R879)-1)</f>
        <v>food</v>
      </c>
      <c r="T879" t="str">
        <f>RIGHT(R879,LEN(R879)-FIND("/",R879))</f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>(E880/D880)*100</f>
        <v>37.481481481481481</v>
      </c>
      <c r="G880" t="s">
        <v>14</v>
      </c>
      <c r="H880">
        <v>12</v>
      </c>
      <c r="I880" s="8">
        <f>E880/H880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4">
        <f>(((L880/60)/60)/24)+DATE(1970,1,1)</f>
        <v>43845.25</v>
      </c>
      <c r="O880" s="14">
        <f>(((M880/60)/60)/24)+DATE(1970,1,1)</f>
        <v>43869.25</v>
      </c>
      <c r="P880" t="b">
        <v>0</v>
      </c>
      <c r="Q880" t="b">
        <v>0</v>
      </c>
      <c r="R880" t="s">
        <v>148</v>
      </c>
      <c r="S880" t="str">
        <f>LEFT(R880,FIND("/",R880)-1)</f>
        <v>music</v>
      </c>
      <c r="T880" t="str">
        <f>RIGHT(R880,LEN(R880)-FIND("/",R880))</f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>(E881/D881)*100</f>
        <v>543.79999999999995</v>
      </c>
      <c r="G881" t="s">
        <v>20</v>
      </c>
      <c r="H881">
        <v>53</v>
      </c>
      <c r="I881" s="8">
        <f>E881/H881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4">
        <f>(((L881/60)/60)/24)+DATE(1970,1,1)</f>
        <v>42788.25</v>
      </c>
      <c r="O881" s="14">
        <f>(((M881/60)/60)/24)+DATE(1970,1,1)</f>
        <v>42797.25</v>
      </c>
      <c r="P881" t="b">
        <v>0</v>
      </c>
      <c r="Q881" t="b">
        <v>0</v>
      </c>
      <c r="R881" t="s">
        <v>68</v>
      </c>
      <c r="S881" t="str">
        <f>LEFT(R881,FIND("/",R881)-1)</f>
        <v>publishing</v>
      </c>
      <c r="T881" t="str">
        <f>RIGHT(R881,LEN(R881)-FIND("/",R881))</f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>(E882/D882)*100</f>
        <v>228.52189349112427</v>
      </c>
      <c r="G882" t="s">
        <v>20</v>
      </c>
      <c r="H882">
        <v>2414</v>
      </c>
      <c r="I882" s="8">
        <f>E882/H882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4">
        <f>(((L882/60)/60)/24)+DATE(1970,1,1)</f>
        <v>43667.208333333328</v>
      </c>
      <c r="O882" s="14">
        <f>(((M882/60)/60)/24)+DATE(1970,1,1)</f>
        <v>43669.208333333328</v>
      </c>
      <c r="P882" t="b">
        <v>0</v>
      </c>
      <c r="Q882" t="b">
        <v>0</v>
      </c>
      <c r="R882" t="s">
        <v>50</v>
      </c>
      <c r="S882" t="str">
        <f>LEFT(R882,FIND("/",R882)-1)</f>
        <v>music</v>
      </c>
      <c r="T882" t="str">
        <f>RIGHT(R882,LEN(R882)-FIND("/",R882))</f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>(E883/D883)*100</f>
        <v>38.948339483394832</v>
      </c>
      <c r="G883" t="s">
        <v>14</v>
      </c>
      <c r="H883">
        <v>452</v>
      </c>
      <c r="I883" s="8">
        <f>E883/H883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4">
        <f>(((L883/60)/60)/24)+DATE(1970,1,1)</f>
        <v>42194.208333333328</v>
      </c>
      <c r="O883" s="14">
        <f>(((M883/60)/60)/24)+DATE(1970,1,1)</f>
        <v>42223.208333333328</v>
      </c>
      <c r="P883" t="b">
        <v>0</v>
      </c>
      <c r="Q883" t="b">
        <v>1</v>
      </c>
      <c r="R883" t="s">
        <v>33</v>
      </c>
      <c r="S883" t="str">
        <f>LEFT(R883,FIND("/",R883)-1)</f>
        <v>theater</v>
      </c>
      <c r="T883" t="str">
        <f>RIGHT(R883,LEN(R883)-FIND("/",R883))</f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>(E884/D884)*100</f>
        <v>370</v>
      </c>
      <c r="G884" t="s">
        <v>20</v>
      </c>
      <c r="H884">
        <v>80</v>
      </c>
      <c r="I884" s="8">
        <f>E884/H884</f>
        <v>37</v>
      </c>
      <c r="J884" t="s">
        <v>21</v>
      </c>
      <c r="K884" t="s">
        <v>22</v>
      </c>
      <c r="L884">
        <v>1421820000</v>
      </c>
      <c r="M884">
        <v>1422165600</v>
      </c>
      <c r="N884" s="14">
        <f>(((L884/60)/60)/24)+DATE(1970,1,1)</f>
        <v>42025.25</v>
      </c>
      <c r="O884" s="14">
        <f>(((M884/60)/60)/24)+DATE(1970,1,1)</f>
        <v>42029.25</v>
      </c>
      <c r="P884" t="b">
        <v>0</v>
      </c>
      <c r="Q884" t="b">
        <v>0</v>
      </c>
      <c r="R884" t="s">
        <v>33</v>
      </c>
      <c r="S884" t="str">
        <f>LEFT(R884,FIND("/",R884)-1)</f>
        <v>theater</v>
      </c>
      <c r="T884" t="str">
        <f>RIGHT(R884,LEN(R884)-FIND("/",R884))</f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>(E885/D885)*100</f>
        <v>237.91176470588232</v>
      </c>
      <c r="G885" t="s">
        <v>20</v>
      </c>
      <c r="H885">
        <v>193</v>
      </c>
      <c r="I885" s="8">
        <f>E885/H885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4">
        <f>(((L885/60)/60)/24)+DATE(1970,1,1)</f>
        <v>40323.208333333336</v>
      </c>
      <c r="O885" s="14">
        <f>(((M885/60)/60)/24)+DATE(1970,1,1)</f>
        <v>40359.208333333336</v>
      </c>
      <c r="P885" t="b">
        <v>0</v>
      </c>
      <c r="Q885" t="b">
        <v>0</v>
      </c>
      <c r="R885" t="s">
        <v>100</v>
      </c>
      <c r="S885" t="str">
        <f>LEFT(R885,FIND("/",R885)-1)</f>
        <v>film &amp; video</v>
      </c>
      <c r="T885" t="str">
        <f>RIGHT(R885,LEN(R885)-FIND("/",R885))</f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>(E886/D886)*100</f>
        <v>64.036299765807954</v>
      </c>
      <c r="G886" t="s">
        <v>14</v>
      </c>
      <c r="H886">
        <v>1886</v>
      </c>
      <c r="I886" s="8">
        <f>E886/H886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4">
        <f>(((L886/60)/60)/24)+DATE(1970,1,1)</f>
        <v>41763.208333333336</v>
      </c>
      <c r="O886" s="14">
        <f>(((M886/60)/60)/24)+DATE(1970,1,1)</f>
        <v>41765.208333333336</v>
      </c>
      <c r="P886" t="b">
        <v>0</v>
      </c>
      <c r="Q886" t="b">
        <v>1</v>
      </c>
      <c r="R886" t="s">
        <v>33</v>
      </c>
      <c r="S886" t="str">
        <f>LEFT(R886,FIND("/",R886)-1)</f>
        <v>theater</v>
      </c>
      <c r="T886" t="str">
        <f>RIGHT(R886,LEN(R886)-FIND("/",R886))</f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>(E887/D887)*100</f>
        <v>118.27777777777777</v>
      </c>
      <c r="G887" t="s">
        <v>20</v>
      </c>
      <c r="H887">
        <v>52</v>
      </c>
      <c r="I887" s="8">
        <f>E887/H887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4">
        <f>(((L887/60)/60)/24)+DATE(1970,1,1)</f>
        <v>40335.208333333336</v>
      </c>
      <c r="O887" s="14">
        <f>(((M887/60)/60)/24)+DATE(1970,1,1)</f>
        <v>40373.208333333336</v>
      </c>
      <c r="P887" t="b">
        <v>0</v>
      </c>
      <c r="Q887" t="b">
        <v>0</v>
      </c>
      <c r="R887" t="s">
        <v>33</v>
      </c>
      <c r="S887" t="str">
        <f>LEFT(R887,FIND("/",R887)-1)</f>
        <v>theater</v>
      </c>
      <c r="T887" t="str">
        <f>RIGHT(R887,LEN(R887)-FIND("/",R887))</f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>(E888/D888)*100</f>
        <v>84.824037184594957</v>
      </c>
      <c r="G888" t="s">
        <v>14</v>
      </c>
      <c r="H888">
        <v>1825</v>
      </c>
      <c r="I888" s="8">
        <f>E888/H888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4">
        <f>(((L888/60)/60)/24)+DATE(1970,1,1)</f>
        <v>40416.208333333336</v>
      </c>
      <c r="O888" s="14">
        <f>(((M888/60)/60)/24)+DATE(1970,1,1)</f>
        <v>40434.208333333336</v>
      </c>
      <c r="P888" t="b">
        <v>0</v>
      </c>
      <c r="Q888" t="b">
        <v>0</v>
      </c>
      <c r="R888" t="s">
        <v>60</v>
      </c>
      <c r="S888" t="str">
        <f>LEFT(R888,FIND("/",R888)-1)</f>
        <v>music</v>
      </c>
      <c r="T888" t="str">
        <f>RIGHT(R888,LEN(R888)-FIND("/",R888))</f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>(E889/D889)*100</f>
        <v>29.346153846153843</v>
      </c>
      <c r="G889" t="s">
        <v>14</v>
      </c>
      <c r="H889">
        <v>31</v>
      </c>
      <c r="I889" s="8">
        <f>E889/H889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4">
        <f>(((L889/60)/60)/24)+DATE(1970,1,1)</f>
        <v>42202.208333333328</v>
      </c>
      <c r="O889" s="14">
        <f>(((M889/60)/60)/24)+DATE(1970,1,1)</f>
        <v>42249.208333333328</v>
      </c>
      <c r="P889" t="b">
        <v>0</v>
      </c>
      <c r="Q889" t="b">
        <v>1</v>
      </c>
      <c r="R889" t="s">
        <v>33</v>
      </c>
      <c r="S889" t="str">
        <f>LEFT(R889,FIND("/",R889)-1)</f>
        <v>theater</v>
      </c>
      <c r="T889" t="str">
        <f>RIGHT(R889,LEN(R889)-FIND("/",R889))</f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>(E890/D890)*100</f>
        <v>209.89655172413794</v>
      </c>
      <c r="G890" t="s">
        <v>20</v>
      </c>
      <c r="H890">
        <v>290</v>
      </c>
      <c r="I890" s="8">
        <f>E890/H890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4">
        <f>(((L890/60)/60)/24)+DATE(1970,1,1)</f>
        <v>42836.208333333328</v>
      </c>
      <c r="O890" s="14">
        <f>(((M890/60)/60)/24)+DATE(1970,1,1)</f>
        <v>42855.208333333328</v>
      </c>
      <c r="P890" t="b">
        <v>0</v>
      </c>
      <c r="Q890" t="b">
        <v>0</v>
      </c>
      <c r="R890" t="s">
        <v>33</v>
      </c>
      <c r="S890" t="str">
        <f>LEFT(R890,FIND("/",R890)-1)</f>
        <v>theater</v>
      </c>
      <c r="T890" t="str">
        <f>RIGHT(R890,LEN(R890)-FIND("/",R890))</f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>(E891/D891)*100</f>
        <v>169.78571428571431</v>
      </c>
      <c r="G891" t="s">
        <v>20</v>
      </c>
      <c r="H891">
        <v>122</v>
      </c>
      <c r="I891" s="8">
        <f>E891/H891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4">
        <f>(((L891/60)/60)/24)+DATE(1970,1,1)</f>
        <v>41710.208333333336</v>
      </c>
      <c r="O891" s="14">
        <f>(((M891/60)/60)/24)+DATE(1970,1,1)</f>
        <v>41717.208333333336</v>
      </c>
      <c r="P891" t="b">
        <v>0</v>
      </c>
      <c r="Q891" t="b">
        <v>1</v>
      </c>
      <c r="R891" t="s">
        <v>50</v>
      </c>
      <c r="S891" t="str">
        <f>LEFT(R891,FIND("/",R891)-1)</f>
        <v>music</v>
      </c>
      <c r="T891" t="str">
        <f>RIGHT(R891,LEN(R891)-FIND("/",R891))</f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>(E892/D892)*100</f>
        <v>115.95907738095239</v>
      </c>
      <c r="G892" t="s">
        <v>20</v>
      </c>
      <c r="H892">
        <v>1470</v>
      </c>
      <c r="I892" s="8">
        <f>E892/H892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4">
        <f>(((L892/60)/60)/24)+DATE(1970,1,1)</f>
        <v>43640.208333333328</v>
      </c>
      <c r="O892" s="14">
        <f>(((M892/60)/60)/24)+DATE(1970,1,1)</f>
        <v>43641.208333333328</v>
      </c>
      <c r="P892" t="b">
        <v>0</v>
      </c>
      <c r="Q892" t="b">
        <v>0</v>
      </c>
      <c r="R892" t="s">
        <v>60</v>
      </c>
      <c r="S892" t="str">
        <f>LEFT(R892,FIND("/",R892)-1)</f>
        <v>music</v>
      </c>
      <c r="T892" t="str">
        <f>RIGHT(R892,LEN(R892)-FIND("/",R892))</f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>(E893/D893)*100</f>
        <v>258.59999999999997</v>
      </c>
      <c r="G893" t="s">
        <v>20</v>
      </c>
      <c r="H893">
        <v>165</v>
      </c>
      <c r="I893" s="8">
        <f>E893/H893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4">
        <f>(((L893/60)/60)/24)+DATE(1970,1,1)</f>
        <v>40880.25</v>
      </c>
      <c r="O893" s="14">
        <f>(((M893/60)/60)/24)+DATE(1970,1,1)</f>
        <v>40924.25</v>
      </c>
      <c r="P893" t="b">
        <v>0</v>
      </c>
      <c r="Q893" t="b">
        <v>0</v>
      </c>
      <c r="R893" t="s">
        <v>42</v>
      </c>
      <c r="S893" t="str">
        <f>LEFT(R893,FIND("/",R893)-1)</f>
        <v>film &amp; video</v>
      </c>
      <c r="T893" t="str">
        <f>RIGHT(R893,LEN(R893)-FIND("/",R893))</f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>(E894/D894)*100</f>
        <v>230.58333333333331</v>
      </c>
      <c r="G894" t="s">
        <v>20</v>
      </c>
      <c r="H894">
        <v>182</v>
      </c>
      <c r="I894" s="8">
        <f>E894/H894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4">
        <f>(((L894/60)/60)/24)+DATE(1970,1,1)</f>
        <v>40319.208333333336</v>
      </c>
      <c r="O894" s="14">
        <f>(((M894/60)/60)/24)+DATE(1970,1,1)</f>
        <v>40360.208333333336</v>
      </c>
      <c r="P894" t="b">
        <v>0</v>
      </c>
      <c r="Q894" t="b">
        <v>0</v>
      </c>
      <c r="R894" t="s">
        <v>206</v>
      </c>
      <c r="S894" t="str">
        <f>LEFT(R894,FIND("/",R894)-1)</f>
        <v>publishing</v>
      </c>
      <c r="T894" t="str">
        <f>RIGHT(R894,LEN(R894)-FIND("/",R894))</f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>(E895/D895)*100</f>
        <v>128.21428571428572</v>
      </c>
      <c r="G895" t="s">
        <v>20</v>
      </c>
      <c r="H895">
        <v>199</v>
      </c>
      <c r="I895" s="8">
        <f>E895/H895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4">
        <f>(((L895/60)/60)/24)+DATE(1970,1,1)</f>
        <v>42170.208333333328</v>
      </c>
      <c r="O895" s="14">
        <f>(((M895/60)/60)/24)+DATE(1970,1,1)</f>
        <v>42174.208333333328</v>
      </c>
      <c r="P895" t="b">
        <v>0</v>
      </c>
      <c r="Q895" t="b">
        <v>1</v>
      </c>
      <c r="R895" t="s">
        <v>42</v>
      </c>
      <c r="S895" t="str">
        <f>LEFT(R895,FIND("/",R895)-1)</f>
        <v>film &amp; video</v>
      </c>
      <c r="T895" t="str">
        <f>RIGHT(R895,LEN(R895)-FIND("/",R895))</f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>(E896/D896)*100</f>
        <v>188.70588235294116</v>
      </c>
      <c r="G896" t="s">
        <v>20</v>
      </c>
      <c r="H896">
        <v>56</v>
      </c>
      <c r="I896" s="8">
        <f>E896/H896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4">
        <f>(((L896/60)/60)/24)+DATE(1970,1,1)</f>
        <v>41466.208333333336</v>
      </c>
      <c r="O896" s="14">
        <f>(((M896/60)/60)/24)+DATE(1970,1,1)</f>
        <v>41496.208333333336</v>
      </c>
      <c r="P896" t="b">
        <v>0</v>
      </c>
      <c r="Q896" t="b">
        <v>1</v>
      </c>
      <c r="R896" t="s">
        <v>269</v>
      </c>
      <c r="S896" t="str">
        <f>LEFT(R896,FIND("/",R896)-1)</f>
        <v>film &amp; video</v>
      </c>
      <c r="T896" t="str">
        <f>RIGHT(R896,LEN(R896)-FIND("/",R896))</f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>(E897/D897)*100</f>
        <v>6.9511889862327907</v>
      </c>
      <c r="G897" t="s">
        <v>14</v>
      </c>
      <c r="H897">
        <v>107</v>
      </c>
      <c r="I897" s="8">
        <f>E897/H897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4">
        <f>(((L897/60)/60)/24)+DATE(1970,1,1)</f>
        <v>43134.25</v>
      </c>
      <c r="O897" s="14">
        <f>(((M897/60)/60)/24)+DATE(1970,1,1)</f>
        <v>43143.25</v>
      </c>
      <c r="P897" t="b">
        <v>0</v>
      </c>
      <c r="Q897" t="b">
        <v>0</v>
      </c>
      <c r="R897" t="s">
        <v>33</v>
      </c>
      <c r="S897" t="str">
        <f>LEFT(R897,FIND("/",R897)-1)</f>
        <v>theater</v>
      </c>
      <c r="T897" t="str">
        <f>RIGHT(R897,LEN(R897)-FIND("/",R897))</f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>(E898/D898)*100</f>
        <v>774.43434343434342</v>
      </c>
      <c r="G898" t="s">
        <v>20</v>
      </c>
      <c r="H898">
        <v>1460</v>
      </c>
      <c r="I898" s="8">
        <f>E898/H898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4">
        <f>(((L898/60)/60)/24)+DATE(1970,1,1)</f>
        <v>40738.208333333336</v>
      </c>
      <c r="O898" s="14">
        <f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>LEFT(R898,FIND("/",R898)-1)</f>
        <v>food</v>
      </c>
      <c r="T898" t="str">
        <f>RIGHT(R898,LEN(R898)-FIND("/",R898))</f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>(E899/D899)*100</f>
        <v>27.693181818181817</v>
      </c>
      <c r="G899" t="s">
        <v>14</v>
      </c>
      <c r="H899">
        <v>27</v>
      </c>
      <c r="I899" s="8">
        <f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4">
        <f>(((L899/60)/60)/24)+DATE(1970,1,1)</f>
        <v>43583.208333333328</v>
      </c>
      <c r="O899" s="14">
        <f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>LEFT(R899,FIND("/",R899)-1)</f>
        <v>theater</v>
      </c>
      <c r="T899" t="str">
        <f>RIGHT(R899,LEN(R899)-FIND("/",R899))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>(E900/D900)*100</f>
        <v>52.479620323841424</v>
      </c>
      <c r="G900" t="s">
        <v>14</v>
      </c>
      <c r="H900">
        <v>1221</v>
      </c>
      <c r="I900" s="8">
        <f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4">
        <f>(((L900/60)/60)/24)+DATE(1970,1,1)</f>
        <v>43815.25</v>
      </c>
      <c r="O900" s="14">
        <f>(((M900/60)/60)/24)+DATE(1970,1,1)</f>
        <v>43821.25</v>
      </c>
      <c r="P900" t="b">
        <v>0</v>
      </c>
      <c r="Q900" t="b">
        <v>0</v>
      </c>
      <c r="R900" t="s">
        <v>42</v>
      </c>
      <c r="S900" t="str">
        <f>LEFT(R900,FIND("/",R900)-1)</f>
        <v>film &amp; video</v>
      </c>
      <c r="T900" t="str">
        <f>RIGHT(R900,LEN(R900)-FIND("/",R900))</f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>(E901/D901)*100</f>
        <v>407.09677419354841</v>
      </c>
      <c r="G901" t="s">
        <v>20</v>
      </c>
      <c r="H901">
        <v>123</v>
      </c>
      <c r="I901" s="8">
        <f>E901/H901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4">
        <f>(((L901/60)/60)/24)+DATE(1970,1,1)</f>
        <v>41554.208333333336</v>
      </c>
      <c r="O901" s="14">
        <f>(((M901/60)/60)/24)+DATE(1970,1,1)</f>
        <v>41572.208333333336</v>
      </c>
      <c r="P901" t="b">
        <v>0</v>
      </c>
      <c r="Q901" t="b">
        <v>0</v>
      </c>
      <c r="R901" t="s">
        <v>159</v>
      </c>
      <c r="S901" t="str">
        <f>LEFT(R901,FIND("/",R901)-1)</f>
        <v>music</v>
      </c>
      <c r="T901" t="str">
        <f>RIGHT(R901,LEN(R901)-FIND("/",R901))</f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>(E902/D902)*100</f>
        <v>2</v>
      </c>
      <c r="G902" t="s">
        <v>14</v>
      </c>
      <c r="H902">
        <v>1</v>
      </c>
      <c r="I902" s="8">
        <f>E902/H902</f>
        <v>2</v>
      </c>
      <c r="J902" t="s">
        <v>21</v>
      </c>
      <c r="K902" t="s">
        <v>22</v>
      </c>
      <c r="L902">
        <v>1411102800</v>
      </c>
      <c r="M902">
        <v>1411189200</v>
      </c>
      <c r="N902" s="14">
        <f>(((L902/60)/60)/24)+DATE(1970,1,1)</f>
        <v>41901.208333333336</v>
      </c>
      <c r="O902" s="14">
        <f>(((M902/60)/60)/24)+DATE(1970,1,1)</f>
        <v>41902.208333333336</v>
      </c>
      <c r="P902" t="b">
        <v>0</v>
      </c>
      <c r="Q902" t="b">
        <v>1</v>
      </c>
      <c r="R902" t="s">
        <v>28</v>
      </c>
      <c r="S902" t="str">
        <f>LEFT(R902,FIND("/",R902)-1)</f>
        <v>technology</v>
      </c>
      <c r="T902" t="str">
        <f>RIGHT(R902,LEN(R902)-FIND("/",R902))</f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>(E903/D903)*100</f>
        <v>156.17857142857144</v>
      </c>
      <c r="G903" t="s">
        <v>20</v>
      </c>
      <c r="H903">
        <v>159</v>
      </c>
      <c r="I903" s="8">
        <f>E903/H903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4">
        <f>(((L903/60)/60)/24)+DATE(1970,1,1)</f>
        <v>43298.208333333328</v>
      </c>
      <c r="O903" s="14">
        <f>(((M903/60)/60)/24)+DATE(1970,1,1)</f>
        <v>43331.208333333328</v>
      </c>
      <c r="P903" t="b">
        <v>0</v>
      </c>
      <c r="Q903" t="b">
        <v>1</v>
      </c>
      <c r="R903" t="s">
        <v>23</v>
      </c>
      <c r="S903" t="str">
        <f>LEFT(R903,FIND("/",R903)-1)</f>
        <v>music</v>
      </c>
      <c r="T903" t="str">
        <f>RIGHT(R903,LEN(R903)-FIND("/",R903))</f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>(E904/D904)*100</f>
        <v>252.42857142857144</v>
      </c>
      <c r="G904" t="s">
        <v>20</v>
      </c>
      <c r="H904">
        <v>110</v>
      </c>
      <c r="I904" s="8">
        <f>E904/H904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4">
        <f>(((L904/60)/60)/24)+DATE(1970,1,1)</f>
        <v>42399.25</v>
      </c>
      <c r="O904" s="14">
        <f>(((M904/60)/60)/24)+DATE(1970,1,1)</f>
        <v>42441.25</v>
      </c>
      <c r="P904" t="b">
        <v>0</v>
      </c>
      <c r="Q904" t="b">
        <v>0</v>
      </c>
      <c r="R904" t="s">
        <v>28</v>
      </c>
      <c r="S904" t="str">
        <f>LEFT(R904,FIND("/",R904)-1)</f>
        <v>technology</v>
      </c>
      <c r="T904" t="str">
        <f>RIGHT(R904,LEN(R904)-FIND("/",R904))</f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>(E905/D905)*100</f>
        <v>1.729268292682927</v>
      </c>
      <c r="G905" t="s">
        <v>47</v>
      </c>
      <c r="H905">
        <v>14</v>
      </c>
      <c r="I905" s="8">
        <f>E905/H905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4">
        <f>(((L905/60)/60)/24)+DATE(1970,1,1)</f>
        <v>41034.208333333336</v>
      </c>
      <c r="O905" s="14">
        <f>(((M905/60)/60)/24)+DATE(1970,1,1)</f>
        <v>41049.208333333336</v>
      </c>
      <c r="P905" t="b">
        <v>0</v>
      </c>
      <c r="Q905" t="b">
        <v>1</v>
      </c>
      <c r="R905" t="s">
        <v>68</v>
      </c>
      <c r="S905" t="str">
        <f>LEFT(R905,FIND("/",R905)-1)</f>
        <v>publishing</v>
      </c>
      <c r="T905" t="str">
        <f>RIGHT(R905,LEN(R905)-FIND("/",R905))</f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>(E906/D906)*100</f>
        <v>12.230769230769232</v>
      </c>
      <c r="G906" t="s">
        <v>14</v>
      </c>
      <c r="H906">
        <v>16</v>
      </c>
      <c r="I906" s="8">
        <f>E906/H906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4">
        <f>(((L906/60)/60)/24)+DATE(1970,1,1)</f>
        <v>41186.208333333336</v>
      </c>
      <c r="O906" s="14">
        <f>(((M906/60)/60)/24)+DATE(1970,1,1)</f>
        <v>41190.208333333336</v>
      </c>
      <c r="P906" t="b">
        <v>0</v>
      </c>
      <c r="Q906" t="b">
        <v>0</v>
      </c>
      <c r="R906" t="s">
        <v>133</v>
      </c>
      <c r="S906" t="str">
        <f>LEFT(R906,FIND("/",R906)-1)</f>
        <v>publishing</v>
      </c>
      <c r="T906" t="str">
        <f>RIGHT(R906,LEN(R906)-FIND("/",R906))</f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>(E907/D907)*100</f>
        <v>163.98734177215189</v>
      </c>
      <c r="G907" t="s">
        <v>20</v>
      </c>
      <c r="H907">
        <v>236</v>
      </c>
      <c r="I907" s="8">
        <f>E907/H907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4">
        <f>(((L907/60)/60)/24)+DATE(1970,1,1)</f>
        <v>41536.208333333336</v>
      </c>
      <c r="O907" s="14">
        <f>(((M907/60)/60)/24)+DATE(1970,1,1)</f>
        <v>41539.208333333336</v>
      </c>
      <c r="P907" t="b">
        <v>0</v>
      </c>
      <c r="Q907" t="b">
        <v>0</v>
      </c>
      <c r="R907" t="s">
        <v>33</v>
      </c>
      <c r="S907" t="str">
        <f>LEFT(R907,FIND("/",R907)-1)</f>
        <v>theater</v>
      </c>
      <c r="T907" t="str">
        <f>RIGHT(R907,LEN(R907)-FIND("/",R907))</f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>(E908/D908)*100</f>
        <v>162.98181818181817</v>
      </c>
      <c r="G908" t="s">
        <v>20</v>
      </c>
      <c r="H908">
        <v>191</v>
      </c>
      <c r="I908" s="8">
        <f>E908/H908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4">
        <f>(((L908/60)/60)/24)+DATE(1970,1,1)</f>
        <v>42868.208333333328</v>
      </c>
      <c r="O908" s="14">
        <f>(((M908/60)/60)/24)+DATE(1970,1,1)</f>
        <v>42904.208333333328</v>
      </c>
      <c r="P908" t="b">
        <v>1</v>
      </c>
      <c r="Q908" t="b">
        <v>1</v>
      </c>
      <c r="R908" t="s">
        <v>42</v>
      </c>
      <c r="S908" t="str">
        <f>LEFT(R908,FIND("/",R908)-1)</f>
        <v>film &amp; video</v>
      </c>
      <c r="T908" t="str">
        <f>RIGHT(R908,LEN(R908)-FIND("/",R908))</f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>(E909/D909)*100</f>
        <v>20.252747252747252</v>
      </c>
      <c r="G909" t="s">
        <v>14</v>
      </c>
      <c r="H909">
        <v>41</v>
      </c>
      <c r="I909" s="8">
        <f>E909/H909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4">
        <f>(((L909/60)/60)/24)+DATE(1970,1,1)</f>
        <v>40660.208333333336</v>
      </c>
      <c r="O909" s="14">
        <f>(((M909/60)/60)/24)+DATE(1970,1,1)</f>
        <v>40667.208333333336</v>
      </c>
      <c r="P909" t="b">
        <v>0</v>
      </c>
      <c r="Q909" t="b">
        <v>0</v>
      </c>
      <c r="R909" t="s">
        <v>33</v>
      </c>
      <c r="S909" t="str">
        <f>LEFT(R909,FIND("/",R909)-1)</f>
        <v>theater</v>
      </c>
      <c r="T909" t="str">
        <f>RIGHT(R909,LEN(R909)-FIND("/",R909))</f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>(E910/D910)*100</f>
        <v>319.24083769633506</v>
      </c>
      <c r="G910" t="s">
        <v>20</v>
      </c>
      <c r="H910">
        <v>3934</v>
      </c>
      <c r="I910" s="8">
        <f>E910/H910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4">
        <f>(((L910/60)/60)/24)+DATE(1970,1,1)</f>
        <v>41031.208333333336</v>
      </c>
      <c r="O910" s="14">
        <f>(((M910/60)/60)/24)+DATE(1970,1,1)</f>
        <v>41042.208333333336</v>
      </c>
      <c r="P910" t="b">
        <v>0</v>
      </c>
      <c r="Q910" t="b">
        <v>0</v>
      </c>
      <c r="R910" t="s">
        <v>89</v>
      </c>
      <c r="S910" t="str">
        <f>LEFT(R910,FIND("/",R910)-1)</f>
        <v>games</v>
      </c>
      <c r="T910" t="str">
        <f>RIGHT(R910,LEN(R910)-FIND("/",R910))</f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>(E911/D911)*100</f>
        <v>478.94444444444446</v>
      </c>
      <c r="G911" t="s">
        <v>20</v>
      </c>
      <c r="H911">
        <v>80</v>
      </c>
      <c r="I911" s="8">
        <f>E911/H911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4">
        <f>(((L911/60)/60)/24)+DATE(1970,1,1)</f>
        <v>43255.208333333328</v>
      </c>
      <c r="O911" s="14">
        <f>(((M911/60)/60)/24)+DATE(1970,1,1)</f>
        <v>43282.208333333328</v>
      </c>
      <c r="P911" t="b">
        <v>0</v>
      </c>
      <c r="Q911" t="b">
        <v>1</v>
      </c>
      <c r="R911" t="s">
        <v>33</v>
      </c>
      <c r="S911" t="str">
        <f>LEFT(R911,FIND("/",R911)-1)</f>
        <v>theater</v>
      </c>
      <c r="T911" t="str">
        <f>RIGHT(R911,LEN(R911)-FIND("/",R911))</f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>(E912/D912)*100</f>
        <v>19.556634304207122</v>
      </c>
      <c r="G912" t="s">
        <v>74</v>
      </c>
      <c r="H912">
        <v>296</v>
      </c>
      <c r="I912" s="8">
        <f>E912/H912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4">
        <f>(((L912/60)/60)/24)+DATE(1970,1,1)</f>
        <v>42026.25</v>
      </c>
      <c r="O912" s="14">
        <f>(((M912/60)/60)/24)+DATE(1970,1,1)</f>
        <v>42027.25</v>
      </c>
      <c r="P912" t="b">
        <v>0</v>
      </c>
      <c r="Q912" t="b">
        <v>0</v>
      </c>
      <c r="R912" t="s">
        <v>33</v>
      </c>
      <c r="S912" t="str">
        <f>LEFT(R912,FIND("/",R912)-1)</f>
        <v>theater</v>
      </c>
      <c r="T912" t="str">
        <f>RIGHT(R912,LEN(R912)-FIND("/",R912))</f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>(E913/D913)*100</f>
        <v>198.94827586206895</v>
      </c>
      <c r="G913" t="s">
        <v>20</v>
      </c>
      <c r="H913">
        <v>462</v>
      </c>
      <c r="I913" s="8">
        <f>E913/H913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4">
        <f>(((L913/60)/60)/24)+DATE(1970,1,1)</f>
        <v>43717.208333333328</v>
      </c>
      <c r="O913" s="14">
        <f>(((M913/60)/60)/24)+DATE(1970,1,1)</f>
        <v>43719.208333333328</v>
      </c>
      <c r="P913" t="b">
        <v>1</v>
      </c>
      <c r="Q913" t="b">
        <v>0</v>
      </c>
      <c r="R913" t="s">
        <v>28</v>
      </c>
      <c r="S913" t="str">
        <f>LEFT(R913,FIND("/",R913)-1)</f>
        <v>technology</v>
      </c>
      <c r="T913" t="str">
        <f>RIGHT(R913,LEN(R913)-FIND("/",R913))</f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>(E914/D914)*100</f>
        <v>795</v>
      </c>
      <c r="G914" t="s">
        <v>20</v>
      </c>
      <c r="H914">
        <v>179</v>
      </c>
      <c r="I914" s="8">
        <f>E914/H914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4">
        <f>(((L914/60)/60)/24)+DATE(1970,1,1)</f>
        <v>41157.208333333336</v>
      </c>
      <c r="O914" s="14">
        <f>(((M914/60)/60)/24)+DATE(1970,1,1)</f>
        <v>41170.208333333336</v>
      </c>
      <c r="P914" t="b">
        <v>1</v>
      </c>
      <c r="Q914" t="b">
        <v>0</v>
      </c>
      <c r="R914" t="s">
        <v>53</v>
      </c>
      <c r="S914" t="str">
        <f>LEFT(R914,FIND("/",R914)-1)</f>
        <v>film &amp; video</v>
      </c>
      <c r="T914" t="str">
        <f>RIGHT(R914,LEN(R914)-FIND("/",R914))</f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>(E915/D915)*100</f>
        <v>50.621082621082621</v>
      </c>
      <c r="G915" t="s">
        <v>14</v>
      </c>
      <c r="H915">
        <v>523</v>
      </c>
      <c r="I915" s="8">
        <f>E915/H915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4">
        <f>(((L915/60)/60)/24)+DATE(1970,1,1)</f>
        <v>43597.208333333328</v>
      </c>
      <c r="O915" s="14">
        <f>(((M915/60)/60)/24)+DATE(1970,1,1)</f>
        <v>43610.208333333328</v>
      </c>
      <c r="P915" t="b">
        <v>0</v>
      </c>
      <c r="Q915" t="b">
        <v>0</v>
      </c>
      <c r="R915" t="s">
        <v>53</v>
      </c>
      <c r="S915" t="str">
        <f>LEFT(R915,FIND("/",R915)-1)</f>
        <v>film &amp; video</v>
      </c>
      <c r="T915" t="str">
        <f>RIGHT(R915,LEN(R915)-FIND("/",R915))</f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>(E916/D916)*100</f>
        <v>57.4375</v>
      </c>
      <c r="G916" t="s">
        <v>14</v>
      </c>
      <c r="H916">
        <v>141</v>
      </c>
      <c r="I916" s="8">
        <f>E916/H916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4">
        <f>(((L916/60)/60)/24)+DATE(1970,1,1)</f>
        <v>41490.208333333336</v>
      </c>
      <c r="O916" s="14">
        <f>(((M916/60)/60)/24)+DATE(1970,1,1)</f>
        <v>41502.208333333336</v>
      </c>
      <c r="P916" t="b">
        <v>0</v>
      </c>
      <c r="Q916" t="b">
        <v>0</v>
      </c>
      <c r="R916" t="s">
        <v>33</v>
      </c>
      <c r="S916" t="str">
        <f>LEFT(R916,FIND("/",R916)-1)</f>
        <v>theater</v>
      </c>
      <c r="T916" t="str">
        <f>RIGHT(R916,LEN(R916)-FIND("/",R916))</f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>(E917/D917)*100</f>
        <v>155.62827640984909</v>
      </c>
      <c r="G917" t="s">
        <v>20</v>
      </c>
      <c r="H917">
        <v>1866</v>
      </c>
      <c r="I917" s="8">
        <f>E917/H917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4">
        <f>(((L917/60)/60)/24)+DATE(1970,1,1)</f>
        <v>42976.208333333328</v>
      </c>
      <c r="O917" s="14">
        <f>(((M917/60)/60)/24)+DATE(1970,1,1)</f>
        <v>42985.208333333328</v>
      </c>
      <c r="P917" t="b">
        <v>0</v>
      </c>
      <c r="Q917" t="b">
        <v>0</v>
      </c>
      <c r="R917" t="s">
        <v>269</v>
      </c>
      <c r="S917" t="str">
        <f>LEFT(R917,FIND("/",R917)-1)</f>
        <v>film &amp; video</v>
      </c>
      <c r="T917" t="str">
        <f>RIGHT(R917,LEN(R917)-FIND("/",R917))</f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>(E918/D918)*100</f>
        <v>36.297297297297298</v>
      </c>
      <c r="G918" t="s">
        <v>14</v>
      </c>
      <c r="H918">
        <v>52</v>
      </c>
      <c r="I918" s="8">
        <f>E918/H918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4">
        <f>(((L918/60)/60)/24)+DATE(1970,1,1)</f>
        <v>41991.25</v>
      </c>
      <c r="O918" s="14">
        <f>(((M918/60)/60)/24)+DATE(1970,1,1)</f>
        <v>42000.25</v>
      </c>
      <c r="P918" t="b">
        <v>0</v>
      </c>
      <c r="Q918" t="b">
        <v>0</v>
      </c>
      <c r="R918" t="s">
        <v>122</v>
      </c>
      <c r="S918" t="str">
        <f>LEFT(R918,FIND("/",R918)-1)</f>
        <v>photography</v>
      </c>
      <c r="T918" t="str">
        <f>RIGHT(R918,LEN(R918)-FIND("/",R918))</f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>(E919/D919)*100</f>
        <v>58.25</v>
      </c>
      <c r="G919" t="s">
        <v>47</v>
      </c>
      <c r="H919">
        <v>27</v>
      </c>
      <c r="I919" s="8">
        <f>E919/H919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4">
        <f>(((L919/60)/60)/24)+DATE(1970,1,1)</f>
        <v>40722.208333333336</v>
      </c>
      <c r="O919" s="14">
        <f>(((M919/60)/60)/24)+DATE(1970,1,1)</f>
        <v>40746.208333333336</v>
      </c>
      <c r="P919" t="b">
        <v>0</v>
      </c>
      <c r="Q919" t="b">
        <v>1</v>
      </c>
      <c r="R919" t="s">
        <v>100</v>
      </c>
      <c r="S919" t="str">
        <f>LEFT(R919,FIND("/",R919)-1)</f>
        <v>film &amp; video</v>
      </c>
      <c r="T919" t="str">
        <f>RIGHT(R919,LEN(R919)-FIND("/",R919))</f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>(E920/D920)*100</f>
        <v>237.39473684210526</v>
      </c>
      <c r="G920" t="s">
        <v>20</v>
      </c>
      <c r="H920">
        <v>156</v>
      </c>
      <c r="I920" s="8">
        <f>E920/H920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4">
        <f>(((L920/60)/60)/24)+DATE(1970,1,1)</f>
        <v>41117.208333333336</v>
      </c>
      <c r="O920" s="14">
        <f>(((M920/60)/60)/24)+DATE(1970,1,1)</f>
        <v>41128.208333333336</v>
      </c>
      <c r="P920" t="b">
        <v>0</v>
      </c>
      <c r="Q920" t="b">
        <v>0</v>
      </c>
      <c r="R920" t="s">
        <v>133</v>
      </c>
      <c r="S920" t="str">
        <f>LEFT(R920,FIND("/",R920)-1)</f>
        <v>publishing</v>
      </c>
      <c r="T920" t="str">
        <f>RIGHT(R920,LEN(R920)-FIND("/",R920))</f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>(E921/D921)*100</f>
        <v>58.75</v>
      </c>
      <c r="G921" t="s">
        <v>14</v>
      </c>
      <c r="H921">
        <v>225</v>
      </c>
      <c r="I921" s="8">
        <f>E921/H921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4">
        <f>(((L921/60)/60)/24)+DATE(1970,1,1)</f>
        <v>43022.208333333328</v>
      </c>
      <c r="O921" s="14">
        <f>(((M921/60)/60)/24)+DATE(1970,1,1)</f>
        <v>43054.25</v>
      </c>
      <c r="P921" t="b">
        <v>0</v>
      </c>
      <c r="Q921" t="b">
        <v>1</v>
      </c>
      <c r="R921" t="s">
        <v>33</v>
      </c>
      <c r="S921" t="str">
        <f>LEFT(R921,FIND("/",R921)-1)</f>
        <v>theater</v>
      </c>
      <c r="T921" t="str">
        <f>RIGHT(R921,LEN(R921)-FIND("/",R921))</f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>(E922/D922)*100</f>
        <v>182.56603773584905</v>
      </c>
      <c r="G922" t="s">
        <v>20</v>
      </c>
      <c r="H922">
        <v>255</v>
      </c>
      <c r="I922" s="8">
        <f>E922/H922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4">
        <f>(((L922/60)/60)/24)+DATE(1970,1,1)</f>
        <v>43503.25</v>
      </c>
      <c r="O922" s="14">
        <f>(((M922/60)/60)/24)+DATE(1970,1,1)</f>
        <v>43523.25</v>
      </c>
      <c r="P922" t="b">
        <v>1</v>
      </c>
      <c r="Q922" t="b">
        <v>0</v>
      </c>
      <c r="R922" t="s">
        <v>71</v>
      </c>
      <c r="S922" t="str">
        <f>LEFT(R922,FIND("/",R922)-1)</f>
        <v>film &amp; video</v>
      </c>
      <c r="T922" t="str">
        <f>RIGHT(R922,LEN(R922)-FIND("/",R922))</f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>(E923/D923)*100</f>
        <v>0.75436408977556113</v>
      </c>
      <c r="G923" t="s">
        <v>14</v>
      </c>
      <c r="H923">
        <v>38</v>
      </c>
      <c r="I923" s="8">
        <f>E923/H923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4">
        <f>(((L923/60)/60)/24)+DATE(1970,1,1)</f>
        <v>40951.25</v>
      </c>
      <c r="O923" s="14">
        <f>(((M923/60)/60)/24)+DATE(1970,1,1)</f>
        <v>40965.25</v>
      </c>
      <c r="P923" t="b">
        <v>0</v>
      </c>
      <c r="Q923" t="b">
        <v>0</v>
      </c>
      <c r="R923" t="s">
        <v>28</v>
      </c>
      <c r="S923" t="str">
        <f>LEFT(R923,FIND("/",R923)-1)</f>
        <v>technology</v>
      </c>
      <c r="T923" t="str">
        <f>RIGHT(R923,LEN(R923)-FIND("/",R923))</f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>(E924/D924)*100</f>
        <v>175.95330739299609</v>
      </c>
      <c r="G924" t="s">
        <v>20</v>
      </c>
      <c r="H924">
        <v>2261</v>
      </c>
      <c r="I924" s="8">
        <f>E924/H924</f>
        <v>40</v>
      </c>
      <c r="J924" t="s">
        <v>21</v>
      </c>
      <c r="K924" t="s">
        <v>22</v>
      </c>
      <c r="L924">
        <v>1544335200</v>
      </c>
      <c r="M924">
        <v>1545112800</v>
      </c>
      <c r="N924" s="14">
        <f>(((L924/60)/60)/24)+DATE(1970,1,1)</f>
        <v>43443.25</v>
      </c>
      <c r="O924" s="14">
        <f>(((M924/60)/60)/24)+DATE(1970,1,1)</f>
        <v>43452.25</v>
      </c>
      <c r="P924" t="b">
        <v>0</v>
      </c>
      <c r="Q924" t="b">
        <v>1</v>
      </c>
      <c r="R924" t="s">
        <v>319</v>
      </c>
      <c r="S924" t="str">
        <f>LEFT(R924,FIND("/",R924)-1)</f>
        <v>music</v>
      </c>
      <c r="T924" t="str">
        <f>RIGHT(R924,LEN(R924)-FIND("/",R924))</f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>(E925/D925)*100</f>
        <v>237.88235294117646</v>
      </c>
      <c r="G925" t="s">
        <v>20</v>
      </c>
      <c r="H925">
        <v>40</v>
      </c>
      <c r="I925" s="8">
        <f>E925/H925</f>
        <v>101.1</v>
      </c>
      <c r="J925" t="s">
        <v>21</v>
      </c>
      <c r="K925" t="s">
        <v>22</v>
      </c>
      <c r="L925">
        <v>1279083600</v>
      </c>
      <c r="M925">
        <v>1279170000</v>
      </c>
      <c r="N925" s="14">
        <f>(((L925/60)/60)/24)+DATE(1970,1,1)</f>
        <v>40373.208333333336</v>
      </c>
      <c r="O925" s="14">
        <f>(((M925/60)/60)/24)+DATE(1970,1,1)</f>
        <v>40374.208333333336</v>
      </c>
      <c r="P925" t="b">
        <v>0</v>
      </c>
      <c r="Q925" t="b">
        <v>0</v>
      </c>
      <c r="R925" t="s">
        <v>33</v>
      </c>
      <c r="S925" t="str">
        <f>LEFT(R925,FIND("/",R925)-1)</f>
        <v>theater</v>
      </c>
      <c r="T925" t="str">
        <f>RIGHT(R925,LEN(R925)-FIND("/",R925))</f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>(E926/D926)*100</f>
        <v>488.05076142131981</v>
      </c>
      <c r="G926" t="s">
        <v>20</v>
      </c>
      <c r="H926">
        <v>2289</v>
      </c>
      <c r="I926" s="8">
        <f>E926/H926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4">
        <f>(((L926/60)/60)/24)+DATE(1970,1,1)</f>
        <v>43769.208333333328</v>
      </c>
      <c r="O926" s="14">
        <f>(((M926/60)/60)/24)+DATE(1970,1,1)</f>
        <v>43780.25</v>
      </c>
      <c r="P926" t="b">
        <v>0</v>
      </c>
      <c r="Q926" t="b">
        <v>0</v>
      </c>
      <c r="R926" t="s">
        <v>33</v>
      </c>
      <c r="S926" t="str">
        <f>LEFT(R926,FIND("/",R926)-1)</f>
        <v>theater</v>
      </c>
      <c r="T926" t="str">
        <f>RIGHT(R926,LEN(R926)-FIND("/",R926))</f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>(E927/D927)*100</f>
        <v>224.06666666666669</v>
      </c>
      <c r="G927" t="s">
        <v>20</v>
      </c>
      <c r="H927">
        <v>65</v>
      </c>
      <c r="I927" s="8">
        <f>E927/H927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4">
        <f>(((L927/60)/60)/24)+DATE(1970,1,1)</f>
        <v>43000.208333333328</v>
      </c>
      <c r="O927" s="14">
        <f>(((M927/60)/60)/24)+DATE(1970,1,1)</f>
        <v>43012.208333333328</v>
      </c>
      <c r="P927" t="b">
        <v>0</v>
      </c>
      <c r="Q927" t="b">
        <v>0</v>
      </c>
      <c r="R927" t="s">
        <v>33</v>
      </c>
      <c r="S927" t="str">
        <f>LEFT(R927,FIND("/",R927)-1)</f>
        <v>theater</v>
      </c>
      <c r="T927" t="str">
        <f>RIGHT(R927,LEN(R927)-FIND("/",R927))</f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>(E928/D928)*100</f>
        <v>18.126436781609197</v>
      </c>
      <c r="G928" t="s">
        <v>14</v>
      </c>
      <c r="H928">
        <v>15</v>
      </c>
      <c r="I928" s="8">
        <f>E928/H928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4">
        <f>(((L928/60)/60)/24)+DATE(1970,1,1)</f>
        <v>42502.208333333328</v>
      </c>
      <c r="O928" s="14">
        <f>(((M928/60)/60)/24)+DATE(1970,1,1)</f>
        <v>42506.208333333328</v>
      </c>
      <c r="P928" t="b">
        <v>0</v>
      </c>
      <c r="Q928" t="b">
        <v>0</v>
      </c>
      <c r="R928" t="s">
        <v>17</v>
      </c>
      <c r="S928" t="str">
        <f>LEFT(R928,FIND("/",R928)-1)</f>
        <v>food</v>
      </c>
      <c r="T928" t="str">
        <f>RIGHT(R928,LEN(R928)-FIND("/",R928))</f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>(E929/D929)*100</f>
        <v>45.847222222222221</v>
      </c>
      <c r="G929" t="s">
        <v>14</v>
      </c>
      <c r="H929">
        <v>37</v>
      </c>
      <c r="I929" s="8">
        <f>E929/H929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4">
        <f>(((L929/60)/60)/24)+DATE(1970,1,1)</f>
        <v>41102.208333333336</v>
      </c>
      <c r="O929" s="14">
        <f>(((M929/60)/60)/24)+DATE(1970,1,1)</f>
        <v>41131.208333333336</v>
      </c>
      <c r="P929" t="b">
        <v>0</v>
      </c>
      <c r="Q929" t="b">
        <v>0</v>
      </c>
      <c r="R929" t="s">
        <v>33</v>
      </c>
      <c r="S929" t="str">
        <f>LEFT(R929,FIND("/",R929)-1)</f>
        <v>theater</v>
      </c>
      <c r="T929" t="str">
        <f>RIGHT(R929,LEN(R929)-FIND("/",R929))</f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>(E930/D930)*100</f>
        <v>117.31541218637993</v>
      </c>
      <c r="G930" t="s">
        <v>20</v>
      </c>
      <c r="H930">
        <v>3777</v>
      </c>
      <c r="I930" s="8">
        <f>E930/H930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4">
        <f>(((L930/60)/60)/24)+DATE(1970,1,1)</f>
        <v>41637.25</v>
      </c>
      <c r="O930" s="14">
        <f>(((M930/60)/60)/24)+DATE(1970,1,1)</f>
        <v>41646.25</v>
      </c>
      <c r="P930" t="b">
        <v>0</v>
      </c>
      <c r="Q930" t="b">
        <v>0</v>
      </c>
      <c r="R930" t="s">
        <v>28</v>
      </c>
      <c r="S930" t="str">
        <f>LEFT(R930,FIND("/",R930)-1)</f>
        <v>technology</v>
      </c>
      <c r="T930" t="str">
        <f>RIGHT(R930,LEN(R930)-FIND("/",R930))</f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>(E931/D931)*100</f>
        <v>217.30909090909088</v>
      </c>
      <c r="G931" t="s">
        <v>20</v>
      </c>
      <c r="H931">
        <v>184</v>
      </c>
      <c r="I931" s="8">
        <f>E931/H931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4">
        <f>(((L931/60)/60)/24)+DATE(1970,1,1)</f>
        <v>42858.208333333328</v>
      </c>
      <c r="O931" s="14">
        <f>(((M931/60)/60)/24)+DATE(1970,1,1)</f>
        <v>42872.208333333328</v>
      </c>
      <c r="P931" t="b">
        <v>0</v>
      </c>
      <c r="Q931" t="b">
        <v>0</v>
      </c>
      <c r="R931" t="s">
        <v>33</v>
      </c>
      <c r="S931" t="str">
        <f>LEFT(R931,FIND("/",R931)-1)</f>
        <v>theater</v>
      </c>
      <c r="T931" t="str">
        <f>RIGHT(R931,LEN(R931)-FIND("/",R931))</f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>(E932/D932)*100</f>
        <v>112.28571428571428</v>
      </c>
      <c r="G932" t="s">
        <v>20</v>
      </c>
      <c r="H932">
        <v>85</v>
      </c>
      <c r="I932" s="8">
        <f>E932/H932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4">
        <f>(((L932/60)/60)/24)+DATE(1970,1,1)</f>
        <v>42060.25</v>
      </c>
      <c r="O932" s="14">
        <f>(((M932/60)/60)/24)+DATE(1970,1,1)</f>
        <v>42067.25</v>
      </c>
      <c r="P932" t="b">
        <v>0</v>
      </c>
      <c r="Q932" t="b">
        <v>1</v>
      </c>
      <c r="R932" t="s">
        <v>33</v>
      </c>
      <c r="S932" t="str">
        <f>LEFT(R932,FIND("/",R932)-1)</f>
        <v>theater</v>
      </c>
      <c r="T932" t="str">
        <f>RIGHT(R932,LEN(R932)-FIND("/",R932))</f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>(E933/D933)*100</f>
        <v>72.51898734177216</v>
      </c>
      <c r="G933" t="s">
        <v>14</v>
      </c>
      <c r="H933">
        <v>112</v>
      </c>
      <c r="I933" s="8">
        <f>E933/H933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4">
        <f>(((L933/60)/60)/24)+DATE(1970,1,1)</f>
        <v>41818.208333333336</v>
      </c>
      <c r="O933" s="14">
        <f>(((M933/60)/60)/24)+DATE(1970,1,1)</f>
        <v>41820.208333333336</v>
      </c>
      <c r="P933" t="b">
        <v>0</v>
      </c>
      <c r="Q933" t="b">
        <v>1</v>
      </c>
      <c r="R933" t="s">
        <v>33</v>
      </c>
      <c r="S933" t="str">
        <f>LEFT(R933,FIND("/",R933)-1)</f>
        <v>theater</v>
      </c>
      <c r="T933" t="str">
        <f>RIGHT(R933,LEN(R933)-FIND("/",R933))</f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>(E934/D934)*100</f>
        <v>212.30434782608697</v>
      </c>
      <c r="G934" t="s">
        <v>20</v>
      </c>
      <c r="H934">
        <v>144</v>
      </c>
      <c r="I934" s="8">
        <f>E934/H934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4">
        <f>(((L934/60)/60)/24)+DATE(1970,1,1)</f>
        <v>41709.208333333336</v>
      </c>
      <c r="O934" s="14">
        <f>(((M934/60)/60)/24)+DATE(1970,1,1)</f>
        <v>41712.208333333336</v>
      </c>
      <c r="P934" t="b">
        <v>0</v>
      </c>
      <c r="Q934" t="b">
        <v>0</v>
      </c>
      <c r="R934" t="s">
        <v>23</v>
      </c>
      <c r="S934" t="str">
        <f>LEFT(R934,FIND("/",R934)-1)</f>
        <v>music</v>
      </c>
      <c r="T934" t="str">
        <f>RIGHT(R934,LEN(R934)-FIND("/",R934))</f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>(E935/D935)*100</f>
        <v>239.74657534246577</v>
      </c>
      <c r="G935" t="s">
        <v>20</v>
      </c>
      <c r="H935">
        <v>1902</v>
      </c>
      <c r="I935" s="8">
        <f>E935/H935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4">
        <f>(((L935/60)/60)/24)+DATE(1970,1,1)</f>
        <v>41372.208333333336</v>
      </c>
      <c r="O935" s="14">
        <f>(((M935/60)/60)/24)+DATE(1970,1,1)</f>
        <v>41385.208333333336</v>
      </c>
      <c r="P935" t="b">
        <v>0</v>
      </c>
      <c r="Q935" t="b">
        <v>0</v>
      </c>
      <c r="R935" t="s">
        <v>33</v>
      </c>
      <c r="S935" t="str">
        <f>LEFT(R935,FIND("/",R935)-1)</f>
        <v>theater</v>
      </c>
      <c r="T935" t="str">
        <f>RIGHT(R935,LEN(R935)-FIND("/",R935))</f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>(E936/D936)*100</f>
        <v>181.93548387096774</v>
      </c>
      <c r="G936" t="s">
        <v>20</v>
      </c>
      <c r="H936">
        <v>105</v>
      </c>
      <c r="I936" s="8">
        <f>E936/H936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4">
        <f>(((L936/60)/60)/24)+DATE(1970,1,1)</f>
        <v>42422.25</v>
      </c>
      <c r="O936" s="14">
        <f>(((M936/60)/60)/24)+DATE(1970,1,1)</f>
        <v>42428.25</v>
      </c>
      <c r="P936" t="b">
        <v>0</v>
      </c>
      <c r="Q936" t="b">
        <v>0</v>
      </c>
      <c r="R936" t="s">
        <v>33</v>
      </c>
      <c r="S936" t="str">
        <f>LEFT(R936,FIND("/",R936)-1)</f>
        <v>theater</v>
      </c>
      <c r="T936" t="str">
        <f>RIGHT(R936,LEN(R936)-FIND("/",R936))</f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>(E937/D937)*100</f>
        <v>164.13114754098362</v>
      </c>
      <c r="G937" t="s">
        <v>20</v>
      </c>
      <c r="H937">
        <v>132</v>
      </c>
      <c r="I937" s="8">
        <f>E937/H937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4">
        <f>(((L937/60)/60)/24)+DATE(1970,1,1)</f>
        <v>42209.208333333328</v>
      </c>
      <c r="O937" s="14">
        <f>(((M937/60)/60)/24)+DATE(1970,1,1)</f>
        <v>42216.208333333328</v>
      </c>
      <c r="P937" t="b">
        <v>0</v>
      </c>
      <c r="Q937" t="b">
        <v>0</v>
      </c>
      <c r="R937" t="s">
        <v>33</v>
      </c>
      <c r="S937" t="str">
        <f>LEFT(R937,FIND("/",R937)-1)</f>
        <v>theater</v>
      </c>
      <c r="T937" t="str">
        <f>RIGHT(R937,LEN(R937)-FIND("/",R937))</f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>(E938/D938)*100</f>
        <v>1.6375968992248062</v>
      </c>
      <c r="G938" t="s">
        <v>14</v>
      </c>
      <c r="H938">
        <v>21</v>
      </c>
      <c r="I938" s="8">
        <f>E938/H938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4">
        <f>(((L938/60)/60)/24)+DATE(1970,1,1)</f>
        <v>43668.208333333328</v>
      </c>
      <c r="O938" s="14">
        <f>(((M938/60)/60)/24)+DATE(1970,1,1)</f>
        <v>43671.208333333328</v>
      </c>
      <c r="P938" t="b">
        <v>1</v>
      </c>
      <c r="Q938" t="b">
        <v>0</v>
      </c>
      <c r="R938" t="s">
        <v>33</v>
      </c>
      <c r="S938" t="str">
        <f>LEFT(R938,FIND("/",R938)-1)</f>
        <v>theater</v>
      </c>
      <c r="T938" t="str">
        <f>RIGHT(R938,LEN(R938)-FIND("/",R938))</f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>(E939/D939)*100</f>
        <v>49.64385964912281</v>
      </c>
      <c r="G939" t="s">
        <v>74</v>
      </c>
      <c r="H939">
        <v>976</v>
      </c>
      <c r="I939" s="8">
        <f>E939/H939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4">
        <f>(((L939/60)/60)/24)+DATE(1970,1,1)</f>
        <v>42334.25</v>
      </c>
      <c r="O939" s="14">
        <f>(((M939/60)/60)/24)+DATE(1970,1,1)</f>
        <v>42343.25</v>
      </c>
      <c r="P939" t="b">
        <v>0</v>
      </c>
      <c r="Q939" t="b">
        <v>0</v>
      </c>
      <c r="R939" t="s">
        <v>42</v>
      </c>
      <c r="S939" t="str">
        <f>LEFT(R939,FIND("/",R939)-1)</f>
        <v>film &amp; video</v>
      </c>
      <c r="T939" t="str">
        <f>RIGHT(R939,LEN(R939)-FIND("/",R939))</f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>(E940/D940)*100</f>
        <v>109.70652173913042</v>
      </c>
      <c r="G940" t="s">
        <v>20</v>
      </c>
      <c r="H940">
        <v>96</v>
      </c>
      <c r="I940" s="8">
        <f>E940/H940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4">
        <f>(((L940/60)/60)/24)+DATE(1970,1,1)</f>
        <v>43263.208333333328</v>
      </c>
      <c r="O940" s="14">
        <f>(((M940/60)/60)/24)+DATE(1970,1,1)</f>
        <v>43299.208333333328</v>
      </c>
      <c r="P940" t="b">
        <v>0</v>
      </c>
      <c r="Q940" t="b">
        <v>1</v>
      </c>
      <c r="R940" t="s">
        <v>119</v>
      </c>
      <c r="S940" t="str">
        <f>LEFT(R940,FIND("/",R940)-1)</f>
        <v>publishing</v>
      </c>
      <c r="T940" t="str">
        <f>RIGHT(R940,LEN(R940)-FIND("/",R940))</f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>(E941/D941)*100</f>
        <v>49.217948717948715</v>
      </c>
      <c r="G941" t="s">
        <v>14</v>
      </c>
      <c r="H941">
        <v>67</v>
      </c>
      <c r="I941" s="8">
        <f>E941/H941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4">
        <f>(((L941/60)/60)/24)+DATE(1970,1,1)</f>
        <v>40670.208333333336</v>
      </c>
      <c r="O941" s="14">
        <f>(((M941/60)/60)/24)+DATE(1970,1,1)</f>
        <v>40687.208333333336</v>
      </c>
      <c r="P941" t="b">
        <v>0</v>
      </c>
      <c r="Q941" t="b">
        <v>1</v>
      </c>
      <c r="R941" t="s">
        <v>89</v>
      </c>
      <c r="S941" t="str">
        <f>LEFT(R941,FIND("/",R941)-1)</f>
        <v>games</v>
      </c>
      <c r="T941" t="str">
        <f>RIGHT(R941,LEN(R941)-FIND("/",R941))</f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>(E942/D942)*100</f>
        <v>62.232323232323225</v>
      </c>
      <c r="G942" t="s">
        <v>47</v>
      </c>
      <c r="H942">
        <v>66</v>
      </c>
      <c r="I942" s="8">
        <f>E942/H942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4">
        <f>(((L942/60)/60)/24)+DATE(1970,1,1)</f>
        <v>41244.25</v>
      </c>
      <c r="O942" s="14">
        <f>(((M942/60)/60)/24)+DATE(1970,1,1)</f>
        <v>41266.25</v>
      </c>
      <c r="P942" t="b">
        <v>0</v>
      </c>
      <c r="Q942" t="b">
        <v>0</v>
      </c>
      <c r="R942" t="s">
        <v>28</v>
      </c>
      <c r="S942" t="str">
        <f>LEFT(R942,FIND("/",R942)-1)</f>
        <v>technology</v>
      </c>
      <c r="T942" t="str">
        <f>RIGHT(R942,LEN(R942)-FIND("/",R942))</f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>(E943/D943)*100</f>
        <v>13.05813953488372</v>
      </c>
      <c r="G943" t="s">
        <v>14</v>
      </c>
      <c r="H943">
        <v>78</v>
      </c>
      <c r="I943" s="8">
        <f>E943/H943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4">
        <f>(((L943/60)/60)/24)+DATE(1970,1,1)</f>
        <v>40552.25</v>
      </c>
      <c r="O943" s="14">
        <f>(((M943/60)/60)/24)+DATE(1970,1,1)</f>
        <v>40587.25</v>
      </c>
      <c r="P943" t="b">
        <v>1</v>
      </c>
      <c r="Q943" t="b">
        <v>0</v>
      </c>
      <c r="R943" t="s">
        <v>33</v>
      </c>
      <c r="S943" t="str">
        <f>LEFT(R943,FIND("/",R943)-1)</f>
        <v>theater</v>
      </c>
      <c r="T943" t="str">
        <f>RIGHT(R943,LEN(R943)-FIND("/",R943))</f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>(E944/D944)*100</f>
        <v>64.635416666666671</v>
      </c>
      <c r="G944" t="s">
        <v>14</v>
      </c>
      <c r="H944">
        <v>67</v>
      </c>
      <c r="I944" s="8">
        <f>E944/H944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4">
        <f>(((L944/60)/60)/24)+DATE(1970,1,1)</f>
        <v>40568.25</v>
      </c>
      <c r="O944" s="14">
        <f>(((M944/60)/60)/24)+DATE(1970,1,1)</f>
        <v>40571.25</v>
      </c>
      <c r="P944" t="b">
        <v>0</v>
      </c>
      <c r="Q944" t="b">
        <v>0</v>
      </c>
      <c r="R944" t="s">
        <v>33</v>
      </c>
      <c r="S944" t="str">
        <f>LEFT(R944,FIND("/",R944)-1)</f>
        <v>theater</v>
      </c>
      <c r="T944" t="str">
        <f>RIGHT(R944,LEN(R944)-FIND("/",R944))</f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>(E945/D945)*100</f>
        <v>159.58666666666667</v>
      </c>
      <c r="G945" t="s">
        <v>20</v>
      </c>
      <c r="H945">
        <v>114</v>
      </c>
      <c r="I945" s="8">
        <f>E945/H945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4">
        <f>(((L945/60)/60)/24)+DATE(1970,1,1)</f>
        <v>41906.208333333336</v>
      </c>
      <c r="O945" s="14">
        <f>(((M945/60)/60)/24)+DATE(1970,1,1)</f>
        <v>41941.208333333336</v>
      </c>
      <c r="P945" t="b">
        <v>0</v>
      </c>
      <c r="Q945" t="b">
        <v>0</v>
      </c>
      <c r="R945" t="s">
        <v>17</v>
      </c>
      <c r="S945" t="str">
        <f>LEFT(R945,FIND("/",R945)-1)</f>
        <v>food</v>
      </c>
      <c r="T945" t="str">
        <f>RIGHT(R945,LEN(R945)-FIND("/",R945))</f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>(E946/D946)*100</f>
        <v>81.42</v>
      </c>
      <c r="G946" t="s">
        <v>14</v>
      </c>
      <c r="H946">
        <v>263</v>
      </c>
      <c r="I946" s="8">
        <f>E946/H946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4">
        <f>(((L946/60)/60)/24)+DATE(1970,1,1)</f>
        <v>42776.25</v>
      </c>
      <c r="O946" s="14">
        <f>(((M946/60)/60)/24)+DATE(1970,1,1)</f>
        <v>42795.25</v>
      </c>
      <c r="P946" t="b">
        <v>0</v>
      </c>
      <c r="Q946" t="b">
        <v>0</v>
      </c>
      <c r="R946" t="s">
        <v>122</v>
      </c>
      <c r="S946" t="str">
        <f>LEFT(R946,FIND("/",R946)-1)</f>
        <v>photography</v>
      </c>
      <c r="T946" t="str">
        <f>RIGHT(R946,LEN(R946)-FIND("/",R946))</f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>(E947/D947)*100</f>
        <v>32.444767441860463</v>
      </c>
      <c r="G947" t="s">
        <v>14</v>
      </c>
      <c r="H947">
        <v>1691</v>
      </c>
      <c r="I947" s="8">
        <f>E947/H947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4">
        <f>(((L947/60)/60)/24)+DATE(1970,1,1)</f>
        <v>41004.208333333336</v>
      </c>
      <c r="O947" s="14">
        <f>(((M947/60)/60)/24)+DATE(1970,1,1)</f>
        <v>41019.208333333336</v>
      </c>
      <c r="P947" t="b">
        <v>1</v>
      </c>
      <c r="Q947" t="b">
        <v>0</v>
      </c>
      <c r="R947" t="s">
        <v>122</v>
      </c>
      <c r="S947" t="str">
        <f>LEFT(R947,FIND("/",R947)-1)</f>
        <v>photography</v>
      </c>
      <c r="T947" t="str">
        <f>RIGHT(R947,LEN(R947)-FIND("/",R947))</f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>(E948/D948)*100</f>
        <v>9.9141184124918666</v>
      </c>
      <c r="G948" t="s">
        <v>14</v>
      </c>
      <c r="H948">
        <v>181</v>
      </c>
      <c r="I948" s="8">
        <f>E948/H948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4">
        <f>(((L948/60)/60)/24)+DATE(1970,1,1)</f>
        <v>40710.208333333336</v>
      </c>
      <c r="O948" s="14">
        <f>(((M948/60)/60)/24)+DATE(1970,1,1)</f>
        <v>40712.208333333336</v>
      </c>
      <c r="P948" t="b">
        <v>0</v>
      </c>
      <c r="Q948" t="b">
        <v>0</v>
      </c>
      <c r="R948" t="s">
        <v>33</v>
      </c>
      <c r="S948" t="str">
        <f>LEFT(R948,FIND("/",R948)-1)</f>
        <v>theater</v>
      </c>
      <c r="T948" t="str">
        <f>RIGHT(R948,LEN(R948)-FIND("/",R948))</f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>(E949/D949)*100</f>
        <v>26.694444444444443</v>
      </c>
      <c r="G949" t="s">
        <v>14</v>
      </c>
      <c r="H949">
        <v>13</v>
      </c>
      <c r="I949" s="8">
        <f>E949/H949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4">
        <f>(((L949/60)/60)/24)+DATE(1970,1,1)</f>
        <v>41908.208333333336</v>
      </c>
      <c r="O949" s="14">
        <f>(((M949/60)/60)/24)+DATE(1970,1,1)</f>
        <v>41915.208333333336</v>
      </c>
      <c r="P949" t="b">
        <v>0</v>
      </c>
      <c r="Q949" t="b">
        <v>0</v>
      </c>
      <c r="R949" t="s">
        <v>33</v>
      </c>
      <c r="S949" t="str">
        <f>LEFT(R949,FIND("/",R949)-1)</f>
        <v>theater</v>
      </c>
      <c r="T949" t="str">
        <f>RIGHT(R949,LEN(R949)-FIND("/",R949))</f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>(E950/D950)*100</f>
        <v>62.957446808510639</v>
      </c>
      <c r="G950" t="s">
        <v>74</v>
      </c>
      <c r="H950">
        <v>160</v>
      </c>
      <c r="I950" s="8">
        <f>E950/H950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4">
        <f>(((L950/60)/60)/24)+DATE(1970,1,1)</f>
        <v>41985.25</v>
      </c>
      <c r="O950" s="14">
        <f>(((M950/60)/60)/24)+DATE(1970,1,1)</f>
        <v>41995.25</v>
      </c>
      <c r="P950" t="b">
        <v>1</v>
      </c>
      <c r="Q950" t="b">
        <v>1</v>
      </c>
      <c r="R950" t="s">
        <v>42</v>
      </c>
      <c r="S950" t="str">
        <f>LEFT(R950,FIND("/",R950)-1)</f>
        <v>film &amp; video</v>
      </c>
      <c r="T950" t="str">
        <f>RIGHT(R950,LEN(R950)-FIND("/",R950))</f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>(E951/D951)*100</f>
        <v>161.35593220338984</v>
      </c>
      <c r="G951" t="s">
        <v>20</v>
      </c>
      <c r="H951">
        <v>203</v>
      </c>
      <c r="I951" s="8">
        <f>E951/H951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4">
        <f>(((L951/60)/60)/24)+DATE(1970,1,1)</f>
        <v>42112.208333333328</v>
      </c>
      <c r="O951" s="14">
        <f>(((M951/60)/60)/24)+DATE(1970,1,1)</f>
        <v>42131.208333333328</v>
      </c>
      <c r="P951" t="b">
        <v>0</v>
      </c>
      <c r="Q951" t="b">
        <v>0</v>
      </c>
      <c r="R951" t="s">
        <v>28</v>
      </c>
      <c r="S951" t="str">
        <f>LEFT(R951,FIND("/",R951)-1)</f>
        <v>technology</v>
      </c>
      <c r="T951" t="str">
        <f>RIGHT(R951,LEN(R951)-FIND("/",R951))</f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>(E952/D952)*100</f>
        <v>5</v>
      </c>
      <c r="G952" t="s">
        <v>14</v>
      </c>
      <c r="H952">
        <v>1</v>
      </c>
      <c r="I952" s="8">
        <f>E952/H952</f>
        <v>5</v>
      </c>
      <c r="J952" t="s">
        <v>21</v>
      </c>
      <c r="K952" t="s">
        <v>22</v>
      </c>
      <c r="L952">
        <v>1555390800</v>
      </c>
      <c r="M952">
        <v>1555822800</v>
      </c>
      <c r="N952" s="14">
        <f>(((L952/60)/60)/24)+DATE(1970,1,1)</f>
        <v>43571.208333333328</v>
      </c>
      <c r="O952" s="14">
        <f>(((M952/60)/60)/24)+DATE(1970,1,1)</f>
        <v>43576.208333333328</v>
      </c>
      <c r="P952" t="b">
        <v>0</v>
      </c>
      <c r="Q952" t="b">
        <v>1</v>
      </c>
      <c r="R952" t="s">
        <v>33</v>
      </c>
      <c r="S952" t="str">
        <f>LEFT(R952,FIND("/",R952)-1)</f>
        <v>theater</v>
      </c>
      <c r="T952" t="str">
        <f>RIGHT(R952,LEN(R952)-FIND("/",R952))</f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>(E953/D953)*100</f>
        <v>1096.9379310344827</v>
      </c>
      <c r="G953" t="s">
        <v>20</v>
      </c>
      <c r="H953">
        <v>1559</v>
      </c>
      <c r="I953" s="8">
        <f>E953/H953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4">
        <f>(((L953/60)/60)/24)+DATE(1970,1,1)</f>
        <v>42730.25</v>
      </c>
      <c r="O953" s="14">
        <f>(((M953/60)/60)/24)+DATE(1970,1,1)</f>
        <v>42731.25</v>
      </c>
      <c r="P953" t="b">
        <v>0</v>
      </c>
      <c r="Q953" t="b">
        <v>1</v>
      </c>
      <c r="R953" t="s">
        <v>23</v>
      </c>
      <c r="S953" t="str">
        <f>LEFT(R953,FIND("/",R953)-1)</f>
        <v>music</v>
      </c>
      <c r="T953" t="str">
        <f>RIGHT(R953,LEN(R953)-FIND("/",R953))</f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>(E954/D954)*100</f>
        <v>70.094158075601371</v>
      </c>
      <c r="G954" t="s">
        <v>74</v>
      </c>
      <c r="H954">
        <v>2266</v>
      </c>
      <c r="I954" s="8">
        <f>E954/H954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4">
        <f>(((L954/60)/60)/24)+DATE(1970,1,1)</f>
        <v>42591.208333333328</v>
      </c>
      <c r="O954" s="14">
        <f>(((M954/60)/60)/24)+DATE(1970,1,1)</f>
        <v>42605.208333333328</v>
      </c>
      <c r="P954" t="b">
        <v>0</v>
      </c>
      <c r="Q954" t="b">
        <v>0</v>
      </c>
      <c r="R954" t="s">
        <v>42</v>
      </c>
      <c r="S954" t="str">
        <f>LEFT(R954,FIND("/",R954)-1)</f>
        <v>film &amp; video</v>
      </c>
      <c r="T954" t="str">
        <f>RIGHT(R954,LEN(R954)-FIND("/",R954))</f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>(E955/D955)*100</f>
        <v>60</v>
      </c>
      <c r="G955" t="s">
        <v>14</v>
      </c>
      <c r="H955">
        <v>21</v>
      </c>
      <c r="I955" s="8">
        <f>E955/H955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4">
        <f>(((L955/60)/60)/24)+DATE(1970,1,1)</f>
        <v>42358.25</v>
      </c>
      <c r="O955" s="14">
        <f>(((M955/60)/60)/24)+DATE(1970,1,1)</f>
        <v>42394.25</v>
      </c>
      <c r="P955" t="b">
        <v>0</v>
      </c>
      <c r="Q955" t="b">
        <v>1</v>
      </c>
      <c r="R955" t="s">
        <v>474</v>
      </c>
      <c r="S955" t="str">
        <f>LEFT(R955,FIND("/",R955)-1)</f>
        <v>film &amp; video</v>
      </c>
      <c r="T955" t="str">
        <f>RIGHT(R955,LEN(R955)-FIND("/",R955))</f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>(E956/D956)*100</f>
        <v>367.0985915492958</v>
      </c>
      <c r="G956" t="s">
        <v>20</v>
      </c>
      <c r="H956">
        <v>1548</v>
      </c>
      <c r="I956" s="8">
        <f>E956/H956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4">
        <f>(((L956/60)/60)/24)+DATE(1970,1,1)</f>
        <v>41174.208333333336</v>
      </c>
      <c r="O956" s="14">
        <f>(((M956/60)/60)/24)+DATE(1970,1,1)</f>
        <v>41198.208333333336</v>
      </c>
      <c r="P956" t="b">
        <v>0</v>
      </c>
      <c r="Q956" t="b">
        <v>0</v>
      </c>
      <c r="R956" t="s">
        <v>28</v>
      </c>
      <c r="S956" t="str">
        <f>LEFT(R956,FIND("/",R956)-1)</f>
        <v>technology</v>
      </c>
      <c r="T956" t="str">
        <f>RIGHT(R956,LEN(R956)-FIND("/",R956))</f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>(E957/D957)*100</f>
        <v>1109</v>
      </c>
      <c r="G957" t="s">
        <v>20</v>
      </c>
      <c r="H957">
        <v>80</v>
      </c>
      <c r="I957" s="8">
        <f>E957/H957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4">
        <f>(((L957/60)/60)/24)+DATE(1970,1,1)</f>
        <v>41238.25</v>
      </c>
      <c r="O957" s="14">
        <f>(((M957/60)/60)/24)+DATE(1970,1,1)</f>
        <v>41240.25</v>
      </c>
      <c r="P957" t="b">
        <v>0</v>
      </c>
      <c r="Q957" t="b">
        <v>0</v>
      </c>
      <c r="R957" t="s">
        <v>33</v>
      </c>
      <c r="S957" t="str">
        <f>LEFT(R957,FIND("/",R957)-1)</f>
        <v>theater</v>
      </c>
      <c r="T957" t="str">
        <f>RIGHT(R957,LEN(R957)-FIND("/",R957))</f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>(E958/D958)*100</f>
        <v>19.028784648187631</v>
      </c>
      <c r="G958" t="s">
        <v>14</v>
      </c>
      <c r="H958">
        <v>830</v>
      </c>
      <c r="I958" s="8">
        <f>E958/H958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4">
        <f>(((L958/60)/60)/24)+DATE(1970,1,1)</f>
        <v>42360.25</v>
      </c>
      <c r="O958" s="14">
        <f>(((M958/60)/60)/24)+DATE(1970,1,1)</f>
        <v>42364.25</v>
      </c>
      <c r="P958" t="b">
        <v>0</v>
      </c>
      <c r="Q958" t="b">
        <v>0</v>
      </c>
      <c r="R958" t="s">
        <v>474</v>
      </c>
      <c r="S958" t="str">
        <f>LEFT(R958,FIND("/",R958)-1)</f>
        <v>film &amp; video</v>
      </c>
      <c r="T958" t="str">
        <f>RIGHT(R958,LEN(R958)-FIND("/",R958))</f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>(E959/D959)*100</f>
        <v>126.87755102040816</v>
      </c>
      <c r="G959" t="s">
        <v>20</v>
      </c>
      <c r="H959">
        <v>131</v>
      </c>
      <c r="I959" s="8">
        <f>E959/H959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4">
        <f>(((L959/60)/60)/24)+DATE(1970,1,1)</f>
        <v>40955.25</v>
      </c>
      <c r="O959" s="14">
        <f>(((M959/60)/60)/24)+DATE(1970,1,1)</f>
        <v>40958.25</v>
      </c>
      <c r="P959" t="b">
        <v>0</v>
      </c>
      <c r="Q959" t="b">
        <v>0</v>
      </c>
      <c r="R959" t="s">
        <v>33</v>
      </c>
      <c r="S959" t="str">
        <f>LEFT(R959,FIND("/",R959)-1)</f>
        <v>theater</v>
      </c>
      <c r="T959" t="str">
        <f>RIGHT(R959,LEN(R959)-FIND("/",R959))</f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>(E960/D960)*100</f>
        <v>734.63636363636363</v>
      </c>
      <c r="G960" t="s">
        <v>20</v>
      </c>
      <c r="H960">
        <v>112</v>
      </c>
      <c r="I960" s="8">
        <f>E960/H960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4">
        <f>(((L960/60)/60)/24)+DATE(1970,1,1)</f>
        <v>40350.208333333336</v>
      </c>
      <c r="O960" s="14">
        <f>(((M960/60)/60)/24)+DATE(1970,1,1)</f>
        <v>40372.208333333336</v>
      </c>
      <c r="P960" t="b">
        <v>0</v>
      </c>
      <c r="Q960" t="b">
        <v>0</v>
      </c>
      <c r="R960" t="s">
        <v>71</v>
      </c>
      <c r="S960" t="str">
        <f>LEFT(R960,FIND("/",R960)-1)</f>
        <v>film &amp; video</v>
      </c>
      <c r="T960" t="str">
        <f>RIGHT(R960,LEN(R960)-FIND("/",R960))</f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>(E961/D961)*100</f>
        <v>4.5731034482758623</v>
      </c>
      <c r="G961" t="s">
        <v>14</v>
      </c>
      <c r="H961">
        <v>130</v>
      </c>
      <c r="I961" s="8">
        <f>E961/H961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4">
        <f>(((L961/60)/60)/24)+DATE(1970,1,1)</f>
        <v>40357.208333333336</v>
      </c>
      <c r="O961" s="14">
        <f>(((M961/60)/60)/24)+DATE(1970,1,1)</f>
        <v>40385.208333333336</v>
      </c>
      <c r="P961" t="b">
        <v>0</v>
      </c>
      <c r="Q961" t="b">
        <v>0</v>
      </c>
      <c r="R961" t="s">
        <v>206</v>
      </c>
      <c r="S961" t="str">
        <f>LEFT(R961,FIND("/",R961)-1)</f>
        <v>publishing</v>
      </c>
      <c r="T961" t="str">
        <f>RIGHT(R961,LEN(R961)-FIND("/",R961))</f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>(E962/D962)*100</f>
        <v>85.054545454545448</v>
      </c>
      <c r="G962" t="s">
        <v>14</v>
      </c>
      <c r="H962">
        <v>55</v>
      </c>
      <c r="I962" s="8">
        <f>E962/H962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4">
        <f>(((L962/60)/60)/24)+DATE(1970,1,1)</f>
        <v>42408.25</v>
      </c>
      <c r="O962" s="14">
        <f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>LEFT(R962,FIND("/",R962)-1)</f>
        <v>technology</v>
      </c>
      <c r="T962" t="str">
        <f>RIGHT(R962,LEN(R962)-FIND("/",R962))</f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>(E963/D963)*100</f>
        <v>119.29824561403508</v>
      </c>
      <c r="G963" t="s">
        <v>20</v>
      </c>
      <c r="H963">
        <v>155</v>
      </c>
      <c r="I963" s="8">
        <f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4">
        <f>(((L963/60)/60)/24)+DATE(1970,1,1)</f>
        <v>40591.25</v>
      </c>
      <c r="O963" s="14">
        <f>(((M963/60)/60)/24)+DATE(1970,1,1)</f>
        <v>40595.25</v>
      </c>
      <c r="P963" t="b">
        <v>0</v>
      </c>
      <c r="Q963" t="b">
        <v>0</v>
      </c>
      <c r="R963" t="s">
        <v>206</v>
      </c>
      <c r="S963" t="str">
        <f>LEFT(R963,FIND("/",R963)-1)</f>
        <v>publishing</v>
      </c>
      <c r="T963" t="str">
        <f>RIGHT(R963,LEN(R963)-FIND("/",R963))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>(E964/D964)*100</f>
        <v>296.02777777777777</v>
      </c>
      <c r="G964" t="s">
        <v>20</v>
      </c>
      <c r="H964">
        <v>266</v>
      </c>
      <c r="I964" s="8">
        <f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4">
        <f>(((L964/60)/60)/24)+DATE(1970,1,1)</f>
        <v>41592.25</v>
      </c>
      <c r="O964" s="14">
        <f>(((M964/60)/60)/24)+DATE(1970,1,1)</f>
        <v>41613.25</v>
      </c>
      <c r="P964" t="b">
        <v>0</v>
      </c>
      <c r="Q964" t="b">
        <v>0</v>
      </c>
      <c r="R964" t="s">
        <v>17</v>
      </c>
      <c r="S964" t="str">
        <f>LEFT(R964,FIND("/",R964)-1)</f>
        <v>food</v>
      </c>
      <c r="T964" t="str">
        <f>RIGHT(R964,LEN(R964)-FIND("/",R964))</f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>(E965/D965)*100</f>
        <v>84.694915254237287</v>
      </c>
      <c r="G965" t="s">
        <v>14</v>
      </c>
      <c r="H965">
        <v>114</v>
      </c>
      <c r="I965" s="8">
        <f>E965/H965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4">
        <f>(((L965/60)/60)/24)+DATE(1970,1,1)</f>
        <v>40607.25</v>
      </c>
      <c r="O965" s="14">
        <f>(((M965/60)/60)/24)+DATE(1970,1,1)</f>
        <v>40613.25</v>
      </c>
      <c r="P965" t="b">
        <v>0</v>
      </c>
      <c r="Q965" t="b">
        <v>1</v>
      </c>
      <c r="R965" t="s">
        <v>122</v>
      </c>
      <c r="S965" t="str">
        <f>LEFT(R965,FIND("/",R965)-1)</f>
        <v>photography</v>
      </c>
      <c r="T965" t="str">
        <f>RIGHT(R965,LEN(R965)-FIND("/",R965))</f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>(E966/D966)*100</f>
        <v>355.7837837837838</v>
      </c>
      <c r="G966" t="s">
        <v>20</v>
      </c>
      <c r="H966">
        <v>155</v>
      </c>
      <c r="I966" s="8">
        <f>E966/H966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4">
        <f>(((L966/60)/60)/24)+DATE(1970,1,1)</f>
        <v>42135.208333333328</v>
      </c>
      <c r="O966" s="14">
        <f>(((M966/60)/60)/24)+DATE(1970,1,1)</f>
        <v>42140.208333333328</v>
      </c>
      <c r="P966" t="b">
        <v>0</v>
      </c>
      <c r="Q966" t="b">
        <v>0</v>
      </c>
      <c r="R966" t="s">
        <v>33</v>
      </c>
      <c r="S966" t="str">
        <f>LEFT(R966,FIND("/",R966)-1)</f>
        <v>theater</v>
      </c>
      <c r="T966" t="str">
        <f>RIGHT(R966,LEN(R966)-FIND("/",R966))</f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>(E967/D967)*100</f>
        <v>386.40909090909093</v>
      </c>
      <c r="G967" t="s">
        <v>20</v>
      </c>
      <c r="H967">
        <v>207</v>
      </c>
      <c r="I967" s="8">
        <f>E967/H967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4">
        <f>(((L967/60)/60)/24)+DATE(1970,1,1)</f>
        <v>40203.25</v>
      </c>
      <c r="O967" s="14">
        <f>(((M967/60)/60)/24)+DATE(1970,1,1)</f>
        <v>40243.25</v>
      </c>
      <c r="P967" t="b">
        <v>0</v>
      </c>
      <c r="Q967" t="b">
        <v>0</v>
      </c>
      <c r="R967" t="s">
        <v>23</v>
      </c>
      <c r="S967" t="str">
        <f>LEFT(R967,FIND("/",R967)-1)</f>
        <v>music</v>
      </c>
      <c r="T967" t="str">
        <f>RIGHT(R967,LEN(R967)-FIND("/",R967))</f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>(E968/D968)*100</f>
        <v>792.23529411764707</v>
      </c>
      <c r="G968" t="s">
        <v>20</v>
      </c>
      <c r="H968">
        <v>245</v>
      </c>
      <c r="I968" s="8">
        <f>E968/H968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4">
        <f>(((L968/60)/60)/24)+DATE(1970,1,1)</f>
        <v>42901.208333333328</v>
      </c>
      <c r="O968" s="14">
        <f>(((M968/60)/60)/24)+DATE(1970,1,1)</f>
        <v>42903.208333333328</v>
      </c>
      <c r="P968" t="b">
        <v>0</v>
      </c>
      <c r="Q968" t="b">
        <v>0</v>
      </c>
      <c r="R968" t="s">
        <v>33</v>
      </c>
      <c r="S968" t="str">
        <f>LEFT(R968,FIND("/",R968)-1)</f>
        <v>theater</v>
      </c>
      <c r="T968" t="str">
        <f>RIGHT(R968,LEN(R968)-FIND("/",R968))</f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>(E969/D969)*100</f>
        <v>137.03393665158373</v>
      </c>
      <c r="G969" t="s">
        <v>20</v>
      </c>
      <c r="H969">
        <v>1573</v>
      </c>
      <c r="I969" s="8">
        <f>E969/H969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4">
        <f>(((L969/60)/60)/24)+DATE(1970,1,1)</f>
        <v>41005.208333333336</v>
      </c>
      <c r="O969" s="14">
        <f>(((M969/60)/60)/24)+DATE(1970,1,1)</f>
        <v>41042.208333333336</v>
      </c>
      <c r="P969" t="b">
        <v>0</v>
      </c>
      <c r="Q969" t="b">
        <v>0</v>
      </c>
      <c r="R969" t="s">
        <v>319</v>
      </c>
      <c r="S969" t="str">
        <f>LEFT(R969,FIND("/",R969)-1)</f>
        <v>music</v>
      </c>
      <c r="T969" t="str">
        <f>RIGHT(R969,LEN(R969)-FIND("/",R969))</f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>(E970/D970)*100</f>
        <v>338.20833333333337</v>
      </c>
      <c r="G970" t="s">
        <v>20</v>
      </c>
      <c r="H970">
        <v>114</v>
      </c>
      <c r="I970" s="8">
        <f>E970/H970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4">
        <f>(((L970/60)/60)/24)+DATE(1970,1,1)</f>
        <v>40544.25</v>
      </c>
      <c r="O970" s="14">
        <f>(((M970/60)/60)/24)+DATE(1970,1,1)</f>
        <v>40559.25</v>
      </c>
      <c r="P970" t="b">
        <v>0</v>
      </c>
      <c r="Q970" t="b">
        <v>0</v>
      </c>
      <c r="R970" t="s">
        <v>17</v>
      </c>
      <c r="S970" t="str">
        <f>LEFT(R970,FIND("/",R970)-1)</f>
        <v>food</v>
      </c>
      <c r="T970" t="str">
        <f>RIGHT(R970,LEN(R970)-FIND("/",R970))</f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>(E971/D971)*100</f>
        <v>108.22784810126582</v>
      </c>
      <c r="G971" t="s">
        <v>20</v>
      </c>
      <c r="H971">
        <v>93</v>
      </c>
      <c r="I971" s="8">
        <f>E971/H971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4">
        <f>(((L971/60)/60)/24)+DATE(1970,1,1)</f>
        <v>43821.25</v>
      </c>
      <c r="O971" s="14">
        <f>(((M971/60)/60)/24)+DATE(1970,1,1)</f>
        <v>43828.25</v>
      </c>
      <c r="P971" t="b">
        <v>0</v>
      </c>
      <c r="Q971" t="b">
        <v>0</v>
      </c>
      <c r="R971" t="s">
        <v>33</v>
      </c>
      <c r="S971" t="str">
        <f>LEFT(R971,FIND("/",R971)-1)</f>
        <v>theater</v>
      </c>
      <c r="T971" t="str">
        <f>RIGHT(R971,LEN(R971)-FIND("/",R971))</f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>(E972/D972)*100</f>
        <v>60.757639620653315</v>
      </c>
      <c r="G972" t="s">
        <v>14</v>
      </c>
      <c r="H972">
        <v>594</v>
      </c>
      <c r="I972" s="8">
        <f>E972/H972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4">
        <f>(((L972/60)/60)/24)+DATE(1970,1,1)</f>
        <v>40672.208333333336</v>
      </c>
      <c r="O972" s="14">
        <f>(((M972/60)/60)/24)+DATE(1970,1,1)</f>
        <v>40673.208333333336</v>
      </c>
      <c r="P972" t="b">
        <v>0</v>
      </c>
      <c r="Q972" t="b">
        <v>0</v>
      </c>
      <c r="R972" t="s">
        <v>33</v>
      </c>
      <c r="S972" t="str">
        <f>LEFT(R972,FIND("/",R972)-1)</f>
        <v>theater</v>
      </c>
      <c r="T972" t="str">
        <f>RIGHT(R972,LEN(R972)-FIND("/",R972))</f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>(E973/D973)*100</f>
        <v>27.725490196078432</v>
      </c>
      <c r="G973" t="s">
        <v>14</v>
      </c>
      <c r="H973">
        <v>24</v>
      </c>
      <c r="I973" s="8">
        <f>E973/H973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4">
        <f>(((L973/60)/60)/24)+DATE(1970,1,1)</f>
        <v>41555.208333333336</v>
      </c>
      <c r="O973" s="14">
        <f>(((M973/60)/60)/24)+DATE(1970,1,1)</f>
        <v>41561.208333333336</v>
      </c>
      <c r="P973" t="b">
        <v>0</v>
      </c>
      <c r="Q973" t="b">
        <v>0</v>
      </c>
      <c r="R973" t="s">
        <v>269</v>
      </c>
      <c r="S973" t="str">
        <f>LEFT(R973,FIND("/",R973)-1)</f>
        <v>film &amp; video</v>
      </c>
      <c r="T973" t="str">
        <f>RIGHT(R973,LEN(R973)-FIND("/",R973))</f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>(E974/D974)*100</f>
        <v>228.3934426229508</v>
      </c>
      <c r="G974" t="s">
        <v>20</v>
      </c>
      <c r="H974">
        <v>1681</v>
      </c>
      <c r="I974" s="8">
        <f>E974/H974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4">
        <f>(((L974/60)/60)/24)+DATE(1970,1,1)</f>
        <v>41792.208333333336</v>
      </c>
      <c r="O974" s="14">
        <f>(((M974/60)/60)/24)+DATE(1970,1,1)</f>
        <v>41801.208333333336</v>
      </c>
      <c r="P974" t="b">
        <v>0</v>
      </c>
      <c r="Q974" t="b">
        <v>1</v>
      </c>
      <c r="R974" t="s">
        <v>28</v>
      </c>
      <c r="S974" t="str">
        <f>LEFT(R974,FIND("/",R974)-1)</f>
        <v>technology</v>
      </c>
      <c r="T974" t="str">
        <f>RIGHT(R974,LEN(R974)-FIND("/",R974))</f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>(E975/D975)*100</f>
        <v>21.615194054500414</v>
      </c>
      <c r="G975" t="s">
        <v>14</v>
      </c>
      <c r="H975">
        <v>252</v>
      </c>
      <c r="I975" s="8">
        <f>E975/H975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4">
        <f>(((L975/60)/60)/24)+DATE(1970,1,1)</f>
        <v>40522.25</v>
      </c>
      <c r="O975" s="14">
        <f>(((M975/60)/60)/24)+DATE(1970,1,1)</f>
        <v>40524.25</v>
      </c>
      <c r="P975" t="b">
        <v>0</v>
      </c>
      <c r="Q975" t="b">
        <v>1</v>
      </c>
      <c r="R975" t="s">
        <v>33</v>
      </c>
      <c r="S975" t="str">
        <f>LEFT(R975,FIND("/",R975)-1)</f>
        <v>theater</v>
      </c>
      <c r="T975" t="str">
        <f>RIGHT(R975,LEN(R975)-FIND("/",R975))</f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>(E976/D976)*100</f>
        <v>373.875</v>
      </c>
      <c r="G976" t="s">
        <v>20</v>
      </c>
      <c r="H976">
        <v>32</v>
      </c>
      <c r="I976" s="8">
        <f>E976/H976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4">
        <f>(((L976/60)/60)/24)+DATE(1970,1,1)</f>
        <v>41412.208333333336</v>
      </c>
      <c r="O976" s="14">
        <f>(((M976/60)/60)/24)+DATE(1970,1,1)</f>
        <v>41413.208333333336</v>
      </c>
      <c r="P976" t="b">
        <v>0</v>
      </c>
      <c r="Q976" t="b">
        <v>0</v>
      </c>
      <c r="R976" t="s">
        <v>60</v>
      </c>
      <c r="S976" t="str">
        <f>LEFT(R976,FIND("/",R976)-1)</f>
        <v>music</v>
      </c>
      <c r="T976" t="str">
        <f>RIGHT(R976,LEN(R976)-FIND("/",R976))</f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>(E977/D977)*100</f>
        <v>154.92592592592592</v>
      </c>
      <c r="G977" t="s">
        <v>20</v>
      </c>
      <c r="H977">
        <v>135</v>
      </c>
      <c r="I977" s="8">
        <f>E977/H977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4">
        <f>(((L977/60)/60)/24)+DATE(1970,1,1)</f>
        <v>42337.25</v>
      </c>
      <c r="O977" s="14">
        <f>(((M977/60)/60)/24)+DATE(1970,1,1)</f>
        <v>42376.25</v>
      </c>
      <c r="P977" t="b">
        <v>0</v>
      </c>
      <c r="Q977" t="b">
        <v>1</v>
      </c>
      <c r="R977" t="s">
        <v>33</v>
      </c>
      <c r="S977" t="str">
        <f>LEFT(R977,FIND("/",R977)-1)</f>
        <v>theater</v>
      </c>
      <c r="T977" t="str">
        <f>RIGHT(R977,LEN(R977)-FIND("/",R977))</f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>(E978/D978)*100</f>
        <v>322.14999999999998</v>
      </c>
      <c r="G978" t="s">
        <v>20</v>
      </c>
      <c r="H978">
        <v>140</v>
      </c>
      <c r="I978" s="8">
        <f>E978/H978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4">
        <f>(((L978/60)/60)/24)+DATE(1970,1,1)</f>
        <v>40571.25</v>
      </c>
      <c r="O978" s="14">
        <f>(((M978/60)/60)/24)+DATE(1970,1,1)</f>
        <v>40577.25</v>
      </c>
      <c r="P978" t="b">
        <v>0</v>
      </c>
      <c r="Q978" t="b">
        <v>1</v>
      </c>
      <c r="R978" t="s">
        <v>33</v>
      </c>
      <c r="S978" t="str">
        <f>LEFT(R978,FIND("/",R978)-1)</f>
        <v>theater</v>
      </c>
      <c r="T978" t="str">
        <f>RIGHT(R978,LEN(R978)-FIND("/",R978))</f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>(E979/D979)*100</f>
        <v>73.957142857142856</v>
      </c>
      <c r="G979" t="s">
        <v>14</v>
      </c>
      <c r="H979">
        <v>67</v>
      </c>
      <c r="I979" s="8">
        <f>E979/H979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4">
        <f>(((L979/60)/60)/24)+DATE(1970,1,1)</f>
        <v>43138.25</v>
      </c>
      <c r="O979" s="14">
        <f>(((M979/60)/60)/24)+DATE(1970,1,1)</f>
        <v>43170.25</v>
      </c>
      <c r="P979" t="b">
        <v>0</v>
      </c>
      <c r="Q979" t="b">
        <v>0</v>
      </c>
      <c r="R979" t="s">
        <v>17</v>
      </c>
      <c r="S979" t="str">
        <f>LEFT(R979,FIND("/",R979)-1)</f>
        <v>food</v>
      </c>
      <c r="T979" t="str">
        <f>RIGHT(R979,LEN(R979)-FIND("/",R979))</f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>(E980/D980)*100</f>
        <v>864.1</v>
      </c>
      <c r="G980" t="s">
        <v>20</v>
      </c>
      <c r="H980">
        <v>92</v>
      </c>
      <c r="I980" s="8">
        <f>E980/H980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4">
        <f>(((L980/60)/60)/24)+DATE(1970,1,1)</f>
        <v>42686.25</v>
      </c>
      <c r="O980" s="14">
        <f>(((M980/60)/60)/24)+DATE(1970,1,1)</f>
        <v>42708.25</v>
      </c>
      <c r="P980" t="b">
        <v>0</v>
      </c>
      <c r="Q980" t="b">
        <v>0</v>
      </c>
      <c r="R980" t="s">
        <v>89</v>
      </c>
      <c r="S980" t="str">
        <f>LEFT(R980,FIND("/",R980)-1)</f>
        <v>games</v>
      </c>
      <c r="T980" t="str">
        <f>RIGHT(R980,LEN(R980)-FIND("/",R980))</f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>(E981/D981)*100</f>
        <v>143.26245847176079</v>
      </c>
      <c r="G981" t="s">
        <v>20</v>
      </c>
      <c r="H981">
        <v>1015</v>
      </c>
      <c r="I981" s="8">
        <f>E981/H981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4">
        <f>(((L981/60)/60)/24)+DATE(1970,1,1)</f>
        <v>42078.208333333328</v>
      </c>
      <c r="O981" s="14">
        <f>(((M981/60)/60)/24)+DATE(1970,1,1)</f>
        <v>42084.208333333328</v>
      </c>
      <c r="P981" t="b">
        <v>0</v>
      </c>
      <c r="Q981" t="b">
        <v>0</v>
      </c>
      <c r="R981" t="s">
        <v>33</v>
      </c>
      <c r="S981" t="str">
        <f>LEFT(R981,FIND("/",R981)-1)</f>
        <v>theater</v>
      </c>
      <c r="T981" t="str">
        <f>RIGHT(R981,LEN(R981)-FIND("/",R981))</f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>(E982/D982)*100</f>
        <v>40.281762295081968</v>
      </c>
      <c r="G982" t="s">
        <v>14</v>
      </c>
      <c r="H982">
        <v>742</v>
      </c>
      <c r="I982" s="8">
        <f>E982/H982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4">
        <f>(((L982/60)/60)/24)+DATE(1970,1,1)</f>
        <v>42307.208333333328</v>
      </c>
      <c r="O982" s="14">
        <f>(((M982/60)/60)/24)+DATE(1970,1,1)</f>
        <v>42312.25</v>
      </c>
      <c r="P982" t="b">
        <v>1</v>
      </c>
      <c r="Q982" t="b">
        <v>0</v>
      </c>
      <c r="R982" t="s">
        <v>68</v>
      </c>
      <c r="S982" t="str">
        <f>LEFT(R982,FIND("/",R982)-1)</f>
        <v>publishing</v>
      </c>
      <c r="T982" t="str">
        <f>RIGHT(R982,LEN(R982)-FIND("/",R982))</f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>(E983/D983)*100</f>
        <v>178.22388059701493</v>
      </c>
      <c r="G983" t="s">
        <v>20</v>
      </c>
      <c r="H983">
        <v>323</v>
      </c>
      <c r="I983" s="8">
        <f>E983/H983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4">
        <f>(((L983/60)/60)/24)+DATE(1970,1,1)</f>
        <v>43094.25</v>
      </c>
      <c r="O983" s="14">
        <f>(((M983/60)/60)/24)+DATE(1970,1,1)</f>
        <v>43127.25</v>
      </c>
      <c r="P983" t="b">
        <v>0</v>
      </c>
      <c r="Q983" t="b">
        <v>0</v>
      </c>
      <c r="R983" t="s">
        <v>28</v>
      </c>
      <c r="S983" t="str">
        <f>LEFT(R983,FIND("/",R983)-1)</f>
        <v>technology</v>
      </c>
      <c r="T983" t="str">
        <f>RIGHT(R983,LEN(R983)-FIND("/",R983))</f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>(E984/D984)*100</f>
        <v>84.930555555555557</v>
      </c>
      <c r="G984" t="s">
        <v>14</v>
      </c>
      <c r="H984">
        <v>75</v>
      </c>
      <c r="I984" s="8">
        <f>E984/H984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4">
        <f>(((L984/60)/60)/24)+DATE(1970,1,1)</f>
        <v>40743.208333333336</v>
      </c>
      <c r="O984" s="14">
        <f>(((M984/60)/60)/24)+DATE(1970,1,1)</f>
        <v>40745.208333333336</v>
      </c>
      <c r="P984" t="b">
        <v>0</v>
      </c>
      <c r="Q984" t="b">
        <v>1</v>
      </c>
      <c r="R984" t="s">
        <v>42</v>
      </c>
      <c r="S984" t="str">
        <f>LEFT(R984,FIND("/",R984)-1)</f>
        <v>film &amp; video</v>
      </c>
      <c r="T984" t="str">
        <f>RIGHT(R984,LEN(R984)-FIND("/",R984))</f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>(E985/D985)*100</f>
        <v>145.93648334624322</v>
      </c>
      <c r="G985" t="s">
        <v>20</v>
      </c>
      <c r="H985">
        <v>2326</v>
      </c>
      <c r="I985" s="8">
        <f>E985/H985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4">
        <f>(((L985/60)/60)/24)+DATE(1970,1,1)</f>
        <v>43681.208333333328</v>
      </c>
      <c r="O985" s="14">
        <f>(((M985/60)/60)/24)+DATE(1970,1,1)</f>
        <v>43696.208333333328</v>
      </c>
      <c r="P985" t="b">
        <v>0</v>
      </c>
      <c r="Q985" t="b">
        <v>0</v>
      </c>
      <c r="R985" t="s">
        <v>42</v>
      </c>
      <c r="S985" t="str">
        <f>LEFT(R985,FIND("/",R985)-1)</f>
        <v>film &amp; video</v>
      </c>
      <c r="T985" t="str">
        <f>RIGHT(R985,LEN(R985)-FIND("/",R985))</f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>(E986/D986)*100</f>
        <v>152.46153846153848</v>
      </c>
      <c r="G986" t="s">
        <v>20</v>
      </c>
      <c r="H986">
        <v>381</v>
      </c>
      <c r="I986" s="8">
        <f>E986/H986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4">
        <f>(((L986/60)/60)/24)+DATE(1970,1,1)</f>
        <v>43716.208333333328</v>
      </c>
      <c r="O986" s="14">
        <f>(((M986/60)/60)/24)+DATE(1970,1,1)</f>
        <v>43742.208333333328</v>
      </c>
      <c r="P986" t="b">
        <v>0</v>
      </c>
      <c r="Q986" t="b">
        <v>0</v>
      </c>
      <c r="R986" t="s">
        <v>33</v>
      </c>
      <c r="S986" t="str">
        <f>LEFT(R986,FIND("/",R986)-1)</f>
        <v>theater</v>
      </c>
      <c r="T986" t="str">
        <f>RIGHT(R986,LEN(R986)-FIND("/",R986))</f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>(E987/D987)*100</f>
        <v>67.129542790152414</v>
      </c>
      <c r="G987" t="s">
        <v>14</v>
      </c>
      <c r="H987">
        <v>4405</v>
      </c>
      <c r="I987" s="8">
        <f>E987/H987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4">
        <f>(((L987/60)/60)/24)+DATE(1970,1,1)</f>
        <v>41614.25</v>
      </c>
      <c r="O987" s="14">
        <f>(((M987/60)/60)/24)+DATE(1970,1,1)</f>
        <v>41640.25</v>
      </c>
      <c r="P987" t="b">
        <v>0</v>
      </c>
      <c r="Q987" t="b">
        <v>1</v>
      </c>
      <c r="R987" t="s">
        <v>23</v>
      </c>
      <c r="S987" t="str">
        <f>LEFT(R987,FIND("/",R987)-1)</f>
        <v>music</v>
      </c>
      <c r="T987" t="str">
        <f>RIGHT(R987,LEN(R987)-FIND("/",R987))</f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>(E988/D988)*100</f>
        <v>40.307692307692307</v>
      </c>
      <c r="G988" t="s">
        <v>14</v>
      </c>
      <c r="H988">
        <v>92</v>
      </c>
      <c r="I988" s="8">
        <f>E988/H988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4">
        <f>(((L988/60)/60)/24)+DATE(1970,1,1)</f>
        <v>40638.208333333336</v>
      </c>
      <c r="O988" s="14">
        <f>(((M988/60)/60)/24)+DATE(1970,1,1)</f>
        <v>40652.208333333336</v>
      </c>
      <c r="P988" t="b">
        <v>0</v>
      </c>
      <c r="Q988" t="b">
        <v>0</v>
      </c>
      <c r="R988" t="s">
        <v>23</v>
      </c>
      <c r="S988" t="str">
        <f>LEFT(R988,FIND("/",R988)-1)</f>
        <v>music</v>
      </c>
      <c r="T988" t="str">
        <f>RIGHT(R988,LEN(R988)-FIND("/",R988))</f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>(E989/D989)*100</f>
        <v>216.79032258064518</v>
      </c>
      <c r="G989" t="s">
        <v>20</v>
      </c>
      <c r="H989">
        <v>480</v>
      </c>
      <c r="I989" s="8">
        <f>E989/H989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4">
        <f>(((L989/60)/60)/24)+DATE(1970,1,1)</f>
        <v>42852.208333333328</v>
      </c>
      <c r="O989" s="14">
        <f>(((M989/60)/60)/24)+DATE(1970,1,1)</f>
        <v>42866.208333333328</v>
      </c>
      <c r="P989" t="b">
        <v>0</v>
      </c>
      <c r="Q989" t="b">
        <v>0</v>
      </c>
      <c r="R989" t="s">
        <v>42</v>
      </c>
      <c r="S989" t="str">
        <f>LEFT(R989,FIND("/",R989)-1)</f>
        <v>film &amp; video</v>
      </c>
      <c r="T989" t="str">
        <f>RIGHT(R989,LEN(R989)-FIND("/",R989))</f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>(E990/D990)*100</f>
        <v>52.117021276595743</v>
      </c>
      <c r="G990" t="s">
        <v>14</v>
      </c>
      <c r="H990">
        <v>64</v>
      </c>
      <c r="I990" s="8">
        <f>E990/H990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4">
        <f>(((L990/60)/60)/24)+DATE(1970,1,1)</f>
        <v>42686.25</v>
      </c>
      <c r="O990" s="14">
        <f>(((M990/60)/60)/24)+DATE(1970,1,1)</f>
        <v>42707.25</v>
      </c>
      <c r="P990" t="b">
        <v>0</v>
      </c>
      <c r="Q990" t="b">
        <v>0</v>
      </c>
      <c r="R990" t="s">
        <v>133</v>
      </c>
      <c r="S990" t="str">
        <f>LEFT(R990,FIND("/",R990)-1)</f>
        <v>publishing</v>
      </c>
      <c r="T990" t="str">
        <f>RIGHT(R990,LEN(R990)-FIND("/",R990))</f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>(E991/D991)*100</f>
        <v>499.58333333333337</v>
      </c>
      <c r="G991" t="s">
        <v>20</v>
      </c>
      <c r="H991">
        <v>226</v>
      </c>
      <c r="I991" s="8">
        <f>E991/H991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4">
        <f>(((L991/60)/60)/24)+DATE(1970,1,1)</f>
        <v>43571.208333333328</v>
      </c>
      <c r="O991" s="14">
        <f>(((M991/60)/60)/24)+DATE(1970,1,1)</f>
        <v>43576.208333333328</v>
      </c>
      <c r="P991" t="b">
        <v>0</v>
      </c>
      <c r="Q991" t="b">
        <v>0</v>
      </c>
      <c r="R991" t="s">
        <v>206</v>
      </c>
      <c r="S991" t="str">
        <f>LEFT(R991,FIND("/",R991)-1)</f>
        <v>publishing</v>
      </c>
      <c r="T991" t="str">
        <f>RIGHT(R991,LEN(R991)-FIND("/",R991))</f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>(E992/D992)*100</f>
        <v>87.679487179487182</v>
      </c>
      <c r="G992" t="s">
        <v>14</v>
      </c>
      <c r="H992">
        <v>64</v>
      </c>
      <c r="I992" s="8">
        <f>E992/H992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4">
        <f>(((L992/60)/60)/24)+DATE(1970,1,1)</f>
        <v>42432.25</v>
      </c>
      <c r="O992" s="14">
        <f>(((M992/60)/60)/24)+DATE(1970,1,1)</f>
        <v>42454.208333333328</v>
      </c>
      <c r="P992" t="b">
        <v>0</v>
      </c>
      <c r="Q992" t="b">
        <v>1</v>
      </c>
      <c r="R992" t="s">
        <v>53</v>
      </c>
      <c r="S992" t="str">
        <f>LEFT(R992,FIND("/",R992)-1)</f>
        <v>film &amp; video</v>
      </c>
      <c r="T992" t="str">
        <f>RIGHT(R992,LEN(R992)-FIND("/",R992))</f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>(E993/D993)*100</f>
        <v>113.17346938775511</v>
      </c>
      <c r="G993" t="s">
        <v>20</v>
      </c>
      <c r="H993">
        <v>241</v>
      </c>
      <c r="I993" s="8">
        <f>E993/H993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4">
        <f>(((L993/60)/60)/24)+DATE(1970,1,1)</f>
        <v>41907.208333333336</v>
      </c>
      <c r="O993" s="14">
        <f>(((M993/60)/60)/24)+DATE(1970,1,1)</f>
        <v>41911.208333333336</v>
      </c>
      <c r="P993" t="b">
        <v>0</v>
      </c>
      <c r="Q993" t="b">
        <v>1</v>
      </c>
      <c r="R993" t="s">
        <v>23</v>
      </c>
      <c r="S993" t="str">
        <f>LEFT(R993,FIND("/",R993)-1)</f>
        <v>music</v>
      </c>
      <c r="T993" t="str">
        <f>RIGHT(R993,LEN(R993)-FIND("/",R993))</f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>(E994/D994)*100</f>
        <v>426.54838709677421</v>
      </c>
      <c r="G994" t="s">
        <v>20</v>
      </c>
      <c r="H994">
        <v>132</v>
      </c>
      <c r="I994" s="8">
        <f>E994/H994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4">
        <f>(((L994/60)/60)/24)+DATE(1970,1,1)</f>
        <v>43227.208333333328</v>
      </c>
      <c r="O994" s="14">
        <f>(((M994/60)/60)/24)+DATE(1970,1,1)</f>
        <v>43241.208333333328</v>
      </c>
      <c r="P994" t="b">
        <v>0</v>
      </c>
      <c r="Q994" t="b">
        <v>1</v>
      </c>
      <c r="R994" t="s">
        <v>53</v>
      </c>
      <c r="S994" t="str">
        <f>LEFT(R994,FIND("/",R994)-1)</f>
        <v>film &amp; video</v>
      </c>
      <c r="T994" t="str">
        <f>RIGHT(R994,LEN(R994)-FIND("/",R994))</f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>(E995/D995)*100</f>
        <v>77.632653061224488</v>
      </c>
      <c r="G995" t="s">
        <v>74</v>
      </c>
      <c r="H995">
        <v>75</v>
      </c>
      <c r="I995" s="8">
        <f>E995/H995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4">
        <f>(((L995/60)/60)/24)+DATE(1970,1,1)</f>
        <v>42362.25</v>
      </c>
      <c r="O995" s="14">
        <f>(((M995/60)/60)/24)+DATE(1970,1,1)</f>
        <v>42379.25</v>
      </c>
      <c r="P995" t="b">
        <v>0</v>
      </c>
      <c r="Q995" t="b">
        <v>1</v>
      </c>
      <c r="R995" t="s">
        <v>122</v>
      </c>
      <c r="S995" t="str">
        <f>LEFT(R995,FIND("/",R995)-1)</f>
        <v>photography</v>
      </c>
      <c r="T995" t="str">
        <f>RIGHT(R995,LEN(R995)-FIND("/",R995))</f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>(E996/D996)*100</f>
        <v>52.496810772501767</v>
      </c>
      <c r="G996" t="s">
        <v>14</v>
      </c>
      <c r="H996">
        <v>842</v>
      </c>
      <c r="I996" s="8">
        <f>E996/H996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4">
        <f>(((L996/60)/60)/24)+DATE(1970,1,1)</f>
        <v>41929.208333333336</v>
      </c>
      <c r="O996" s="14">
        <f>(((M996/60)/60)/24)+DATE(1970,1,1)</f>
        <v>41935.208333333336</v>
      </c>
      <c r="P996" t="b">
        <v>0</v>
      </c>
      <c r="Q996" t="b">
        <v>1</v>
      </c>
      <c r="R996" t="s">
        <v>206</v>
      </c>
      <c r="S996" t="str">
        <f>LEFT(R996,FIND("/",R996)-1)</f>
        <v>publishing</v>
      </c>
      <c r="T996" t="str">
        <f>RIGHT(R996,LEN(R996)-FIND("/",R996))</f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>(E997/D997)*100</f>
        <v>157.46762589928059</v>
      </c>
      <c r="G997" t="s">
        <v>20</v>
      </c>
      <c r="H997">
        <v>2043</v>
      </c>
      <c r="I997" s="8">
        <f>E997/H997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4">
        <f>(((L997/60)/60)/24)+DATE(1970,1,1)</f>
        <v>43408.208333333328</v>
      </c>
      <c r="O997" s="14">
        <f>(((M997/60)/60)/24)+DATE(1970,1,1)</f>
        <v>43437.25</v>
      </c>
      <c r="P997" t="b">
        <v>0</v>
      </c>
      <c r="Q997" t="b">
        <v>1</v>
      </c>
      <c r="R997" t="s">
        <v>17</v>
      </c>
      <c r="S997" t="str">
        <f>LEFT(R997,FIND("/",R997)-1)</f>
        <v>food</v>
      </c>
      <c r="T997" t="str">
        <f>RIGHT(R997,LEN(R997)-FIND("/",R997))</f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>(E998/D998)*100</f>
        <v>72.939393939393938</v>
      </c>
      <c r="G998" t="s">
        <v>14</v>
      </c>
      <c r="H998">
        <v>112</v>
      </c>
      <c r="I998" s="8">
        <f>E998/H998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4">
        <f>(((L998/60)/60)/24)+DATE(1970,1,1)</f>
        <v>41276.25</v>
      </c>
      <c r="O998" s="14">
        <f>(((M998/60)/60)/24)+DATE(1970,1,1)</f>
        <v>41306.25</v>
      </c>
      <c r="P998" t="b">
        <v>0</v>
      </c>
      <c r="Q998" t="b">
        <v>0</v>
      </c>
      <c r="R998" t="s">
        <v>33</v>
      </c>
      <c r="S998" t="str">
        <f>LEFT(R998,FIND("/",R998)-1)</f>
        <v>theater</v>
      </c>
      <c r="T998" t="str">
        <f>RIGHT(R998,LEN(R998)-FIND("/",R998))</f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>(E999/D999)*100</f>
        <v>60.565789473684205</v>
      </c>
      <c r="G999" t="s">
        <v>74</v>
      </c>
      <c r="H999">
        <v>139</v>
      </c>
      <c r="I999" s="8">
        <f>E999/H999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4">
        <f>(((L999/60)/60)/24)+DATE(1970,1,1)</f>
        <v>41659.25</v>
      </c>
      <c r="O999" s="14">
        <f>(((M999/60)/60)/24)+DATE(1970,1,1)</f>
        <v>41664.25</v>
      </c>
      <c r="P999" t="b">
        <v>0</v>
      </c>
      <c r="Q999" t="b">
        <v>0</v>
      </c>
      <c r="R999" t="s">
        <v>33</v>
      </c>
      <c r="S999" t="str">
        <f>LEFT(R999,FIND("/",R999)-1)</f>
        <v>theater</v>
      </c>
      <c r="T999" t="str">
        <f>RIGHT(R999,LEN(R999)-FIND("/",R999))</f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>(E1000/D1000)*100</f>
        <v>56.791291291291287</v>
      </c>
      <c r="G1000" t="s">
        <v>14</v>
      </c>
      <c r="H1000">
        <v>374</v>
      </c>
      <c r="I1000" s="8">
        <f>E1000/H1000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4">
        <f>(((L1000/60)/60)/24)+DATE(1970,1,1)</f>
        <v>40220.25</v>
      </c>
      <c r="O1000" s="14">
        <f>(((M1000/60)/60)/24)+DATE(1970,1,1)</f>
        <v>40234.25</v>
      </c>
      <c r="P1000" t="b">
        <v>0</v>
      </c>
      <c r="Q1000" t="b">
        <v>1</v>
      </c>
      <c r="R1000" t="s">
        <v>60</v>
      </c>
      <c r="S1000" t="str">
        <f>LEFT(R1000,FIND("/",R1000)-1)</f>
        <v>music</v>
      </c>
      <c r="T1000" t="str">
        <f>RIGHT(R1000,LEN(R1000)-FIND("/",R1000))</f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>(E1001/D1001)*100</f>
        <v>56.542754275427541</v>
      </c>
      <c r="G1001" t="s">
        <v>74</v>
      </c>
      <c r="H1001">
        <v>1122</v>
      </c>
      <c r="I1001" s="8">
        <f>E1001/H1001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4">
        <f>(((L1001/60)/60)/24)+DATE(1970,1,1)</f>
        <v>42550.208333333328</v>
      </c>
      <c r="O1001" s="14">
        <f>(((M1001/60)/60)/24)+DATE(1970,1,1)</f>
        <v>42557.208333333328</v>
      </c>
      <c r="P1001" t="b">
        <v>0</v>
      </c>
      <c r="Q1001" t="b">
        <v>0</v>
      </c>
      <c r="R1001" t="s">
        <v>17</v>
      </c>
      <c r="S1001" t="str">
        <f>LEFT(R1001,FIND("/",R1001)-1)</f>
        <v>food</v>
      </c>
      <c r="T1001" t="str">
        <f>RIGHT(R1001,LEN(R1001)-FIND("/",R1001))</f>
        <v>food trucks</v>
      </c>
    </row>
  </sheetData>
  <autoFilter ref="A1:T1001" xr:uid="{00000000-0001-0000-0000-000000000000}">
    <sortState xmlns:xlrd2="http://schemas.microsoft.com/office/spreadsheetml/2017/richdata2" ref="A2:T1001">
      <sortCondition ref="A1"/>
    </sortState>
  </autoFilter>
  <conditionalFormatting sqref="G1:G1048576">
    <cfRule type="cellIs" dxfId="21" priority="2" operator="equal">
      <formula>"successful"</formula>
    </cfRule>
    <cfRule type="cellIs" dxfId="20" priority="3" operator="equal">
      <formula>"canceled"</formula>
    </cfRule>
    <cfRule type="cellIs" dxfId="19" priority="4" operator="equal">
      <formula>"failed"</formula>
    </cfRule>
    <cfRule type="cellIs" dxfId="18" priority="5" operator="equal">
      <formula>"live"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EF695F"/>
        <color theme="9" tint="0.39997558519241921"/>
        <color theme="8" tint="-0.249977111117893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9D5D-4982-4F8A-B8A9-C19A9F577C1B}">
  <dimension ref="A1:H13"/>
  <sheetViews>
    <sheetView workbookViewId="0">
      <selection activeCell="K21" sqref="K21"/>
    </sheetView>
  </sheetViews>
  <sheetFormatPr defaultRowHeight="15.75" x14ac:dyDescent="0.25"/>
  <cols>
    <col min="1" max="1" width="27.5" bestFit="1" customWidth="1"/>
    <col min="2" max="2" width="19.25" bestFit="1" customWidth="1"/>
    <col min="3" max="3" width="15.5" bestFit="1" customWidth="1"/>
    <col min="4" max="4" width="18.125" bestFit="1" customWidth="1"/>
    <col min="5" max="5" width="14.625" bestFit="1" customWidth="1"/>
    <col min="6" max="6" width="21.875" style="4" bestFit="1" customWidth="1"/>
    <col min="7" max="7" width="18.125" style="4" bestFit="1" customWidth="1"/>
    <col min="8" max="8" width="21.375" style="4" bestFit="1" customWidth="1"/>
  </cols>
  <sheetData>
    <row r="1" spans="1:8" x14ac:dyDescent="0.25">
      <c r="A1" s="15" t="s">
        <v>2086</v>
      </c>
      <c r="B1" s="15" t="s">
        <v>2087</v>
      </c>
      <c r="C1" s="15" t="s">
        <v>2088</v>
      </c>
      <c r="D1" s="15" t="s">
        <v>2089</v>
      </c>
      <c r="E1" s="15" t="s">
        <v>2090</v>
      </c>
      <c r="F1" s="16" t="s">
        <v>2091</v>
      </c>
      <c r="G1" s="16" t="s">
        <v>2092</v>
      </c>
      <c r="H1" s="16" t="s">
        <v>2093</v>
      </c>
    </row>
    <row r="2" spans="1:8" x14ac:dyDescent="0.25">
      <c r="A2" t="s">
        <v>2094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17">
        <f>(B2/E2)*100%</f>
        <v>0.58823529411764708</v>
      </c>
      <c r="G2" s="17">
        <f>(C2/E2)*100%</f>
        <v>0.39215686274509803</v>
      </c>
      <c r="H2" s="17">
        <f>(D2/E2)*100%</f>
        <v>1.9607843137254902E-2</v>
      </c>
    </row>
    <row r="3" spans="1:8" x14ac:dyDescent="0.25">
      <c r="A3" t="s">
        <v>2095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COUNTIFS(Crowdfunding!D:D,"&gt;=1000",Crowdfunding!D:D,"&lt;=4999",Crowdfunding!G:G,"canceled")</f>
        <v>2</v>
      </c>
      <c r="E3">
        <f t="shared" ref="E3:E13" si="0">SUM(B3:D3)</f>
        <v>231</v>
      </c>
      <c r="F3" s="17">
        <f t="shared" ref="F3:F13" si="1">(B3/E3)*100%</f>
        <v>0.82683982683982682</v>
      </c>
      <c r="G3" s="17">
        <f t="shared" ref="G3:G13" si="2">(C3/E3)*100%</f>
        <v>0.16450216450216451</v>
      </c>
      <c r="H3" s="17">
        <f t="shared" ref="H3:H13" si="3">(D3/E3)*100%</f>
        <v>8.658008658008658E-3</v>
      </c>
    </row>
    <row r="4" spans="1:8" x14ac:dyDescent="0.25">
      <c r="A4" t="s">
        <v>2096</v>
      </c>
      <c r="B4">
        <f>COUNTIFS(Crowdfunding!D:D,"&gt;=5000",Crowdfunding!D:D,"&lt;=9999",Crowdfunding!G:G,"successful")</f>
        <v>164</v>
      </c>
      <c r="C4">
        <f>COUNTIFS(Crowdfunding!D:D,"&gt;=5000",Crowdfunding!D:D,"&lt;=9999",Crowdfunding!G:G,"failed")</f>
        <v>126</v>
      </c>
      <c r="D4">
        <f>COUNTIFS(Crowdfunding!D:D,"&gt;=5000",Crowdfunding!D:D,"&lt;=9999",Crowdfunding!G:G,"canceled")</f>
        <v>25</v>
      </c>
      <c r="E4">
        <f t="shared" si="0"/>
        <v>315</v>
      </c>
      <c r="F4" s="17">
        <f t="shared" si="1"/>
        <v>0.52063492063492067</v>
      </c>
      <c r="G4" s="17">
        <f t="shared" si="2"/>
        <v>0.4</v>
      </c>
      <c r="H4" s="17">
        <f t="shared" si="3"/>
        <v>7.9365079365079361E-2</v>
      </c>
    </row>
    <row r="5" spans="1:8" x14ac:dyDescent="0.25">
      <c r="A5" t="s">
        <v>2097</v>
      </c>
      <c r="B5">
        <f>COUNTIFS(Crowdfunding!D:D,"&gt;=10000",Crowdfunding!D:D,"&lt;=14999",Crowdfunding!G:G,"successful")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COUNTIFS(Crowdfunding!D:D,"&gt;=10000",Crowdfunding!D:D,"&lt;=14999",Crowdfunding!G:G,"canceled")</f>
        <v>0</v>
      </c>
      <c r="E5">
        <f t="shared" si="0"/>
        <v>9</v>
      </c>
      <c r="F5" s="17">
        <f t="shared" si="1"/>
        <v>0.44444444444444442</v>
      </c>
      <c r="G5" s="17">
        <f t="shared" si="2"/>
        <v>0.55555555555555558</v>
      </c>
      <c r="H5" s="17">
        <f t="shared" si="3"/>
        <v>0</v>
      </c>
    </row>
    <row r="6" spans="1:8" x14ac:dyDescent="0.25">
      <c r="A6" t="s">
        <v>2098</v>
      </c>
      <c r="B6">
        <f>COUNTIFS(Crowdfunding!D:D,"&gt;=15000",Crowdfunding!D:D,"&lt;=19999",Crowdfunding!G:G,"successful")</f>
        <v>10</v>
      </c>
      <c r="C6">
        <f>COUNTIFS(Crowdfunding!D:D,"&gt;=15000",Crowdfunding!D:D,"&lt;=19999",Crowdfunding!G:G,"failed")</f>
        <v>0</v>
      </c>
      <c r="D6">
        <f>COUNTIFS(Crowdfunding!D:D,"&gt;=15000",Crowdfunding!D:D,"&lt;=19999",Crowdfunding!G:G,"canceled")</f>
        <v>0</v>
      </c>
      <c r="E6">
        <f t="shared" si="0"/>
        <v>10</v>
      </c>
      <c r="F6" s="17">
        <f t="shared" si="1"/>
        <v>1</v>
      </c>
      <c r="G6" s="17">
        <f t="shared" si="2"/>
        <v>0</v>
      </c>
      <c r="H6" s="17">
        <f t="shared" si="3"/>
        <v>0</v>
      </c>
    </row>
    <row r="7" spans="1:8" x14ac:dyDescent="0.25">
      <c r="A7" t="s">
        <v>2099</v>
      </c>
      <c r="B7">
        <f>COUNTIFS(Crowdfunding!D:D,"&gt;=20000",Crowdfunding!D:D,"&lt;=24999",Crowdfunding!G:G,"successful")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COUNTIFS(Crowdfunding!D:D,"&gt;=20000",Crowdfunding!D:D,"&lt;=24999",Crowdfunding!G:G,"canceled")</f>
        <v>0</v>
      </c>
      <c r="E7">
        <f t="shared" si="0"/>
        <v>7</v>
      </c>
      <c r="F7" s="17">
        <f t="shared" si="1"/>
        <v>1</v>
      </c>
      <c r="G7" s="17">
        <f t="shared" si="2"/>
        <v>0</v>
      </c>
      <c r="H7" s="17">
        <f t="shared" si="3"/>
        <v>0</v>
      </c>
    </row>
    <row r="8" spans="1:8" x14ac:dyDescent="0.25">
      <c r="A8" t="s">
        <v>2100</v>
      </c>
      <c r="B8">
        <f>COUNTIFS(Crowdfunding!D:D,"&gt;=25000",Crowdfunding!D:D,"&lt;=29999",Crowdfunding!G:G,"successful")</f>
        <v>11</v>
      </c>
      <c r="C8">
        <f>COUNTIFS(Crowdfunding!D:D,"&gt;=25000",Crowdfunding!D:D,"&lt;=29999",Crowdfunding!G:G,"failed")</f>
        <v>3</v>
      </c>
      <c r="D8">
        <f>COUNTIFS(Crowdfunding!D:D,"&gt;=25000",Crowdfunding!D:D,"&lt;=29999",Crowdfunding!G:G,"canceled")</f>
        <v>0</v>
      </c>
      <c r="E8">
        <f t="shared" si="0"/>
        <v>14</v>
      </c>
      <c r="F8" s="17">
        <f t="shared" si="1"/>
        <v>0.7857142857142857</v>
      </c>
      <c r="G8" s="17">
        <f t="shared" si="2"/>
        <v>0.21428571428571427</v>
      </c>
      <c r="H8" s="17">
        <f t="shared" si="3"/>
        <v>0</v>
      </c>
    </row>
    <row r="9" spans="1:8" x14ac:dyDescent="0.25">
      <c r="A9" t="s">
        <v>2101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COUNTIFS(Crowdfunding!D:D,"&gt;=30000",Crowdfunding!D:D,"&lt;=34999",Crowdfunding!G:G,"canceled")</f>
        <v>0</v>
      </c>
      <c r="E9">
        <f t="shared" si="0"/>
        <v>7</v>
      </c>
      <c r="F9" s="17">
        <f t="shared" si="1"/>
        <v>1</v>
      </c>
      <c r="G9" s="17">
        <f t="shared" si="2"/>
        <v>0</v>
      </c>
      <c r="H9" s="17">
        <f t="shared" si="3"/>
        <v>0</v>
      </c>
    </row>
    <row r="10" spans="1:8" x14ac:dyDescent="0.25">
      <c r="A10" t="s">
        <v>2102</v>
      </c>
      <c r="B10">
        <f>COUNTIFS(Crowdfunding!D:D,"&gt;=35000",Crowdfunding!D:D,"&lt;=39999",Crowdfunding!G:G,"successful")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COUNTIFS(Crowdfunding!D:D,"&gt;=35000",Crowdfunding!D:D,"&lt;=39999",Crowdfunding!G:G,"canceled")</f>
        <v>1</v>
      </c>
      <c r="E10">
        <f t="shared" si="0"/>
        <v>12</v>
      </c>
      <c r="F10" s="17">
        <f t="shared" si="1"/>
        <v>0.66666666666666663</v>
      </c>
      <c r="G10" s="17">
        <f t="shared" si="2"/>
        <v>0.25</v>
      </c>
      <c r="H10" s="17">
        <f t="shared" si="3"/>
        <v>8.3333333333333329E-2</v>
      </c>
    </row>
    <row r="11" spans="1:8" x14ac:dyDescent="0.25">
      <c r="A11" t="s">
        <v>2103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COUNTIFS(Crowdfunding!D:D,"&gt;=40000",Crowdfunding!D:D,"&lt;=44999",Crowdfunding!G:G,"canceled")</f>
        <v>0</v>
      </c>
      <c r="E11">
        <f t="shared" si="0"/>
        <v>14</v>
      </c>
      <c r="F11" s="17">
        <f t="shared" si="1"/>
        <v>0.7857142857142857</v>
      </c>
      <c r="G11" s="17">
        <f t="shared" si="2"/>
        <v>0.21428571428571427</v>
      </c>
      <c r="H11" s="17">
        <f t="shared" si="3"/>
        <v>0</v>
      </c>
    </row>
    <row r="12" spans="1:8" x14ac:dyDescent="0.25">
      <c r="A12" t="s">
        <v>2104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COUNTIFS(Crowdfunding!D:D,"&gt;=45000",Crowdfunding!D:D,"&lt;=49999",Crowdfunding!G:G,"canceled")</f>
        <v>0</v>
      </c>
      <c r="E12">
        <f t="shared" si="0"/>
        <v>11</v>
      </c>
      <c r="F12" s="17">
        <f t="shared" si="1"/>
        <v>0.72727272727272729</v>
      </c>
      <c r="G12" s="17">
        <f t="shared" si="2"/>
        <v>0.27272727272727271</v>
      </c>
      <c r="H12" s="17">
        <f t="shared" si="3"/>
        <v>0</v>
      </c>
    </row>
    <row r="13" spans="1:8" x14ac:dyDescent="0.25">
      <c r="A13" t="s">
        <v>2105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17">
        <f t="shared" si="1"/>
        <v>0.3737704918032787</v>
      </c>
      <c r="G13" s="17">
        <f t="shared" si="2"/>
        <v>0.53442622950819674</v>
      </c>
      <c r="H13" s="17">
        <f t="shared" si="3"/>
        <v>9.1803278688524587E-2</v>
      </c>
    </row>
  </sheetData>
  <autoFilter ref="A1:H1" xr:uid="{D6449D5D-4982-4F8A-B8A9-C19A9F577C1B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81010-F392-4A4A-8223-DD8019B3E8A7}">
  <dimension ref="A1:M566"/>
  <sheetViews>
    <sheetView tabSelected="1" workbookViewId="0">
      <selection activeCell="K27" sqref="K27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  <col min="6" max="6" width="4.625" style="18" customWidth="1"/>
    <col min="7" max="7" width="11.875" bestFit="1" customWidth="1"/>
    <col min="8" max="8" width="7.375" bestFit="1" customWidth="1"/>
    <col min="11" max="11" width="11.875" bestFit="1" customWidth="1"/>
    <col min="12" max="12" width="17.75" bestFit="1" customWidth="1"/>
  </cols>
  <sheetData>
    <row r="1" spans="1:13" x14ac:dyDescent="0.25">
      <c r="A1" s="12" t="s">
        <v>4</v>
      </c>
      <c r="B1" s="12" t="s">
        <v>5</v>
      </c>
      <c r="C1" s="12"/>
      <c r="D1" s="12" t="s">
        <v>4</v>
      </c>
      <c r="E1" s="12" t="s">
        <v>5</v>
      </c>
      <c r="G1" s="19" t="s">
        <v>20</v>
      </c>
      <c r="H1" s="19"/>
      <c r="I1" s="19"/>
      <c r="J1" s="19"/>
      <c r="K1" s="19"/>
      <c r="L1" s="19"/>
      <c r="M1" s="19"/>
    </row>
    <row r="2" spans="1:13" x14ac:dyDescent="0.25">
      <c r="A2" t="s">
        <v>20</v>
      </c>
      <c r="B2">
        <v>158</v>
      </c>
      <c r="D2" t="s">
        <v>14</v>
      </c>
      <c r="E2">
        <v>0</v>
      </c>
      <c r="G2" s="12" t="s">
        <v>2107</v>
      </c>
      <c r="H2" s="12" t="s">
        <v>2108</v>
      </c>
      <c r="I2" s="12" t="s">
        <v>2109</v>
      </c>
      <c r="J2" s="12" t="s">
        <v>2110</v>
      </c>
      <c r="K2" s="12" t="s">
        <v>2111</v>
      </c>
      <c r="L2" s="12" t="s">
        <v>2112</v>
      </c>
    </row>
    <row r="3" spans="1:13" x14ac:dyDescent="0.25">
      <c r="A3" t="s">
        <v>20</v>
      </c>
      <c r="B3">
        <v>1425</v>
      </c>
      <c r="D3" t="s">
        <v>14</v>
      </c>
      <c r="E3">
        <v>24</v>
      </c>
      <c r="G3" s="20">
        <f>AVERAGE(B:B)</f>
        <v>851.14690265486729</v>
      </c>
      <c r="H3" s="20">
        <f>MEDIAN(B:B)</f>
        <v>201</v>
      </c>
      <c r="I3" s="20">
        <f>MIN(B:B)</f>
        <v>16</v>
      </c>
      <c r="J3" s="20">
        <f>MAX(B:B)</f>
        <v>7295</v>
      </c>
      <c r="K3" s="20">
        <f>VAR(B:B)</f>
        <v>1606216.5936295739</v>
      </c>
      <c r="L3" s="20">
        <f>STDEV(B:B)</f>
        <v>1267.366006183523</v>
      </c>
    </row>
    <row r="4" spans="1:13" x14ac:dyDescent="0.25">
      <c r="A4" t="s">
        <v>20</v>
      </c>
      <c r="B4">
        <v>174</v>
      </c>
      <c r="D4" t="s">
        <v>14</v>
      </c>
      <c r="E4">
        <v>53</v>
      </c>
    </row>
    <row r="5" spans="1:13" x14ac:dyDescent="0.25">
      <c r="A5" t="s">
        <v>20</v>
      </c>
      <c r="B5">
        <v>227</v>
      </c>
      <c r="D5" t="s">
        <v>14</v>
      </c>
      <c r="E5">
        <v>18</v>
      </c>
    </row>
    <row r="6" spans="1:13" x14ac:dyDescent="0.25">
      <c r="A6" t="s">
        <v>20</v>
      </c>
      <c r="B6">
        <v>220</v>
      </c>
      <c r="D6" t="s">
        <v>14</v>
      </c>
      <c r="E6">
        <v>44</v>
      </c>
      <c r="G6" s="19" t="s">
        <v>14</v>
      </c>
      <c r="H6" s="19"/>
      <c r="I6" s="19"/>
      <c r="J6" s="19"/>
      <c r="K6" s="19"/>
      <c r="L6" s="19"/>
      <c r="M6" s="19"/>
    </row>
    <row r="7" spans="1:13" x14ac:dyDescent="0.25">
      <c r="A7" t="s">
        <v>20</v>
      </c>
      <c r="B7">
        <v>98</v>
      </c>
      <c r="D7" t="s">
        <v>14</v>
      </c>
      <c r="E7">
        <v>27</v>
      </c>
      <c r="G7" s="12" t="s">
        <v>2107</v>
      </c>
      <c r="H7" s="12" t="s">
        <v>2108</v>
      </c>
      <c r="I7" s="12" t="s">
        <v>2109</v>
      </c>
      <c r="J7" s="12" t="s">
        <v>2110</v>
      </c>
      <c r="K7" s="12" t="s">
        <v>2111</v>
      </c>
      <c r="L7" s="12" t="s">
        <v>2112</v>
      </c>
    </row>
    <row r="8" spans="1:13" x14ac:dyDescent="0.25">
      <c r="A8" t="s">
        <v>20</v>
      </c>
      <c r="B8">
        <v>100</v>
      </c>
      <c r="D8" t="s">
        <v>14</v>
      </c>
      <c r="E8">
        <v>55</v>
      </c>
      <c r="G8" s="20">
        <f>AVERAGE(E:E)</f>
        <v>585.61538461538464</v>
      </c>
      <c r="H8" s="20">
        <f>MEDIAN(E:E)</f>
        <v>114.5</v>
      </c>
      <c r="I8" s="20">
        <f>MIN(E:E)</f>
        <v>0</v>
      </c>
      <c r="J8" s="20">
        <f>MAX(E:E)</f>
        <v>6080</v>
      </c>
      <c r="K8" s="20">
        <f>VAR(E:E)</f>
        <v>924113.45496927318</v>
      </c>
      <c r="L8" s="20">
        <f>STDEV(E:E)</f>
        <v>961.30819978260524</v>
      </c>
    </row>
    <row r="9" spans="1:13" x14ac:dyDescent="0.25">
      <c r="A9" t="s">
        <v>20</v>
      </c>
      <c r="B9">
        <v>1249</v>
      </c>
      <c r="D9" t="s">
        <v>14</v>
      </c>
      <c r="E9">
        <v>200</v>
      </c>
    </row>
    <row r="10" spans="1:13" x14ac:dyDescent="0.25">
      <c r="A10" t="s">
        <v>20</v>
      </c>
      <c r="B10">
        <v>1396</v>
      </c>
      <c r="D10" t="s">
        <v>14</v>
      </c>
      <c r="E10">
        <v>452</v>
      </c>
    </row>
    <row r="11" spans="1:13" x14ac:dyDescent="0.25">
      <c r="A11" t="s">
        <v>20</v>
      </c>
      <c r="B11">
        <v>890</v>
      </c>
      <c r="D11" t="s">
        <v>14</v>
      </c>
      <c r="E11">
        <v>674</v>
      </c>
    </row>
    <row r="12" spans="1:13" x14ac:dyDescent="0.25">
      <c r="A12" t="s">
        <v>20</v>
      </c>
      <c r="B12">
        <v>142</v>
      </c>
      <c r="D12" t="s">
        <v>14</v>
      </c>
      <c r="E12">
        <v>558</v>
      </c>
    </row>
    <row r="13" spans="1:13" x14ac:dyDescent="0.25">
      <c r="A13" t="s">
        <v>20</v>
      </c>
      <c r="B13">
        <v>2673</v>
      </c>
      <c r="D13" t="s">
        <v>14</v>
      </c>
      <c r="E13">
        <v>15</v>
      </c>
    </row>
    <row r="14" spans="1:13" x14ac:dyDescent="0.25">
      <c r="A14" t="s">
        <v>20</v>
      </c>
      <c r="B14">
        <v>163</v>
      </c>
      <c r="D14" t="s">
        <v>14</v>
      </c>
      <c r="E14">
        <v>2307</v>
      </c>
    </row>
    <row r="15" spans="1:13" x14ac:dyDescent="0.25">
      <c r="A15" t="s">
        <v>20</v>
      </c>
      <c r="B15">
        <v>2220</v>
      </c>
      <c r="D15" t="s">
        <v>14</v>
      </c>
      <c r="E15">
        <v>88</v>
      </c>
    </row>
    <row r="16" spans="1:13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mergeCells count="2">
    <mergeCell ref="G6:M6"/>
    <mergeCell ref="G1:M1"/>
  </mergeCells>
  <conditionalFormatting sqref="A1 A567:A1048576">
    <cfRule type="cellIs" dxfId="17" priority="10" operator="equal">
      <formula>"successful"</formula>
    </cfRule>
  </conditionalFormatting>
  <conditionalFormatting sqref="D1 D366:D1048576">
    <cfRule type="cellIs" dxfId="16" priority="9" operator="equal">
      <formula>"failed"</formula>
    </cfRule>
  </conditionalFormatting>
  <conditionalFormatting sqref="A2:A566">
    <cfRule type="cellIs" dxfId="11" priority="5" operator="equal">
      <formula>"successful"</formula>
    </cfRule>
    <cfRule type="cellIs" dxfId="10" priority="6" operator="equal">
      <formula>"canceled"</formula>
    </cfRule>
    <cfRule type="cellIs" dxfId="9" priority="7" operator="equal">
      <formula>"failed"</formula>
    </cfRule>
    <cfRule type="cellIs" dxfId="8" priority="8" operator="equal">
      <formula>"live"</formula>
    </cfRule>
  </conditionalFormatting>
  <conditionalFormatting sqref="D2:D365">
    <cfRule type="cellIs" dxfId="3" priority="1" operator="equal">
      <formula>"successful"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3789-8E3F-4DDD-9AF2-3A39712D821B}">
  <sheetPr codeName="Sheet2"/>
  <dimension ref="A2:F15"/>
  <sheetViews>
    <sheetView workbookViewId="0">
      <selection activeCell="E19" sqref="E19"/>
    </sheetView>
  </sheetViews>
  <sheetFormatPr defaultRowHeight="15.75" x14ac:dyDescent="0.25"/>
  <cols>
    <col min="1" max="1" width="16.875" bestFit="1" customWidth="1"/>
    <col min="2" max="5" width="10.5" bestFit="1" customWidth="1"/>
    <col min="6" max="7" width="11" bestFit="1" customWidth="1"/>
  </cols>
  <sheetData>
    <row r="2" spans="1:6" x14ac:dyDescent="0.25">
      <c r="A2" s="10" t="s">
        <v>6</v>
      </c>
      <c r="B2" t="s">
        <v>2035</v>
      </c>
    </row>
    <row r="4" spans="1:6" x14ac:dyDescent="0.25">
      <c r="A4" s="10" t="s">
        <v>2036</v>
      </c>
      <c r="B4" s="10" t="s">
        <v>4</v>
      </c>
    </row>
    <row r="5" spans="1:6" x14ac:dyDescent="0.25">
      <c r="A5" s="10" t="s">
        <v>2030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t="s">
        <v>2038</v>
      </c>
      <c r="B6" s="9">
        <v>11</v>
      </c>
      <c r="C6" s="9">
        <v>60</v>
      </c>
      <c r="D6" s="9">
        <v>5</v>
      </c>
      <c r="E6" s="9">
        <v>102</v>
      </c>
      <c r="F6" s="9">
        <v>178</v>
      </c>
    </row>
    <row r="7" spans="1:6" x14ac:dyDescent="0.25">
      <c r="A7" t="s">
        <v>2039</v>
      </c>
      <c r="B7" s="9">
        <v>4</v>
      </c>
      <c r="C7" s="9">
        <v>20</v>
      </c>
      <c r="D7" s="9"/>
      <c r="E7" s="9">
        <v>22</v>
      </c>
      <c r="F7" s="9">
        <v>46</v>
      </c>
    </row>
    <row r="8" spans="1:6" x14ac:dyDescent="0.25">
      <c r="A8" t="s">
        <v>2040</v>
      </c>
      <c r="B8" s="9">
        <v>1</v>
      </c>
      <c r="C8" s="9">
        <v>23</v>
      </c>
      <c r="D8" s="9">
        <v>3</v>
      </c>
      <c r="E8" s="9">
        <v>21</v>
      </c>
      <c r="F8" s="9">
        <v>48</v>
      </c>
    </row>
    <row r="9" spans="1:6" x14ac:dyDescent="0.25">
      <c r="A9" t="s">
        <v>2041</v>
      </c>
      <c r="B9" s="9"/>
      <c r="C9" s="9"/>
      <c r="D9" s="9"/>
      <c r="E9" s="9">
        <v>4</v>
      </c>
      <c r="F9" s="9">
        <v>4</v>
      </c>
    </row>
    <row r="10" spans="1:6" x14ac:dyDescent="0.25">
      <c r="A10" t="s">
        <v>2042</v>
      </c>
      <c r="B10" s="9">
        <v>10</v>
      </c>
      <c r="C10" s="9">
        <v>66</v>
      </c>
      <c r="D10" s="9"/>
      <c r="E10" s="9">
        <v>99</v>
      </c>
      <c r="F10" s="9">
        <v>175</v>
      </c>
    </row>
    <row r="11" spans="1:6" x14ac:dyDescent="0.25">
      <c r="A11" t="s">
        <v>2043</v>
      </c>
      <c r="B11" s="9">
        <v>4</v>
      </c>
      <c r="C11" s="9">
        <v>11</v>
      </c>
      <c r="D11" s="9">
        <v>1</v>
      </c>
      <c r="E11" s="9">
        <v>26</v>
      </c>
      <c r="F11" s="9">
        <v>42</v>
      </c>
    </row>
    <row r="12" spans="1:6" x14ac:dyDescent="0.25">
      <c r="A12" t="s">
        <v>2044</v>
      </c>
      <c r="B12" s="9">
        <v>2</v>
      </c>
      <c r="C12" s="9">
        <v>24</v>
      </c>
      <c r="D12" s="9">
        <v>1</v>
      </c>
      <c r="E12" s="9">
        <v>40</v>
      </c>
      <c r="F12" s="9">
        <v>67</v>
      </c>
    </row>
    <row r="13" spans="1:6" x14ac:dyDescent="0.25">
      <c r="A13" t="s">
        <v>2045</v>
      </c>
      <c r="B13" s="9">
        <v>2</v>
      </c>
      <c r="C13" s="9">
        <v>28</v>
      </c>
      <c r="D13" s="9">
        <v>2</v>
      </c>
      <c r="E13" s="9">
        <v>64</v>
      </c>
      <c r="F13" s="9">
        <v>96</v>
      </c>
    </row>
    <row r="14" spans="1:6" x14ac:dyDescent="0.25">
      <c r="A14" t="s">
        <v>2046</v>
      </c>
      <c r="B14" s="9">
        <v>23</v>
      </c>
      <c r="C14" s="9">
        <v>132</v>
      </c>
      <c r="D14" s="9">
        <v>2</v>
      </c>
      <c r="E14" s="9">
        <v>187</v>
      </c>
      <c r="F14" s="9">
        <v>344</v>
      </c>
    </row>
    <row r="15" spans="1:6" x14ac:dyDescent="0.25">
      <c r="A15" t="s">
        <v>2034</v>
      </c>
      <c r="B15" s="9">
        <v>57</v>
      </c>
      <c r="C15" s="9">
        <v>364</v>
      </c>
      <c r="D15" s="9">
        <v>14</v>
      </c>
      <c r="E15" s="9">
        <v>565</v>
      </c>
      <c r="F15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EAE33-E249-4DCB-AA43-3C0F59D2C696}">
  <sheetPr codeName="Sheet3"/>
  <dimension ref="A1:F30"/>
  <sheetViews>
    <sheetView workbookViewId="0">
      <selection activeCell="G39" sqref="G3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10" t="s">
        <v>6</v>
      </c>
      <c r="B1" t="s">
        <v>2035</v>
      </c>
    </row>
    <row r="2" spans="1:6" x14ac:dyDescent="0.25">
      <c r="A2" s="10" t="s">
        <v>2030</v>
      </c>
      <c r="B2" t="s">
        <v>2035</v>
      </c>
    </row>
    <row r="4" spans="1:6" x14ac:dyDescent="0.25">
      <c r="A4" s="10" t="s">
        <v>2036</v>
      </c>
      <c r="B4" s="10" t="s">
        <v>2037</v>
      </c>
    </row>
    <row r="5" spans="1:6" x14ac:dyDescent="0.25">
      <c r="A5" s="10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11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11" t="s">
        <v>2056</v>
      </c>
      <c r="B7" s="9"/>
      <c r="C7" s="9"/>
      <c r="D7" s="9"/>
      <c r="E7" s="9">
        <v>4</v>
      </c>
      <c r="F7" s="9">
        <v>4</v>
      </c>
    </row>
    <row r="8" spans="1:6" x14ac:dyDescent="0.25">
      <c r="A8" s="11" t="s">
        <v>2048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11" t="s">
        <v>2049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11" t="s">
        <v>2057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11" t="s">
        <v>2064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11" t="s">
        <v>2053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11" t="s">
        <v>2058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11" t="s">
        <v>2059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11" t="s">
        <v>2060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11" t="s">
        <v>2054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11" t="s">
        <v>2065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11" t="s">
        <v>2063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11" t="s">
        <v>2070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11" t="s">
        <v>2066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11" t="s">
        <v>2061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11" t="s">
        <v>2050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11" t="s">
        <v>2051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11" t="s">
        <v>2052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11" t="s">
        <v>2067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11" t="s">
        <v>2055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11" t="s">
        <v>2068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11" t="s">
        <v>2069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11" t="s">
        <v>2062</v>
      </c>
      <c r="B29" s="9"/>
      <c r="C29" s="9"/>
      <c r="D29" s="9"/>
      <c r="E29" s="9">
        <v>3</v>
      </c>
      <c r="F29" s="9">
        <v>3</v>
      </c>
    </row>
    <row r="30" spans="1:6" x14ac:dyDescent="0.25">
      <c r="A30" s="11" t="s">
        <v>2034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B1BBD-66D1-4FC4-9302-67919A1B5C9D}">
  <dimension ref="A1:E18"/>
  <sheetViews>
    <sheetView workbookViewId="0">
      <selection activeCell="D22" sqref="D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10" t="s">
        <v>2030</v>
      </c>
      <c r="B1" t="s">
        <v>2035</v>
      </c>
    </row>
    <row r="2" spans="1:5" x14ac:dyDescent="0.25">
      <c r="A2" s="10" t="s">
        <v>2085</v>
      </c>
      <c r="B2" t="s">
        <v>2035</v>
      </c>
    </row>
    <row r="4" spans="1:5" x14ac:dyDescent="0.25">
      <c r="A4" s="10" t="s">
        <v>2036</v>
      </c>
      <c r="B4" s="10" t="s">
        <v>2037</v>
      </c>
    </row>
    <row r="5" spans="1:5" x14ac:dyDescent="0.25">
      <c r="A5" s="10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11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11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11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11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11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11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11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11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11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11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11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11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11" t="s">
        <v>2034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Crowdfunding Goal Analysis</vt:lpstr>
      <vt:lpstr>Summary Statistics Table</vt:lpstr>
      <vt:lpstr>Pivot Table - Main Category</vt:lpstr>
      <vt:lpstr>Pivot Table - Sub Category </vt:lpstr>
      <vt:lpstr>Pivot Table -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Joseph Sirko</cp:lastModifiedBy>
  <dcterms:created xsi:type="dcterms:W3CDTF">2021-09-29T18:52:28Z</dcterms:created>
  <dcterms:modified xsi:type="dcterms:W3CDTF">2023-03-09T18:55:32Z</dcterms:modified>
</cp:coreProperties>
</file>