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\Documents\GitHub\TSTE93_Slutsteget\Electronics\MF\"/>
    </mc:Choice>
  </mc:AlternateContent>
  <xr:revisionPtr revIDLastSave="0" documentId="13_ncr:1_{7EC1DFDE-A277-4B1F-8DC4-B24BFF79429B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Slutstegbomhejhop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7" i="1" l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2" i="1"/>
  <c r="K36" i="1"/>
  <c r="H36" i="1"/>
  <c r="A45" i="1"/>
  <c r="K35" i="1"/>
  <c r="H35" i="1"/>
  <c r="K33" i="1"/>
  <c r="K34" i="1"/>
  <c r="H33" i="1"/>
  <c r="H34" i="1"/>
  <c r="H32" i="1"/>
  <c r="K2" i="1"/>
  <c r="H2" i="1"/>
  <c r="H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45" i="1" l="1"/>
  <c r="L46" i="1"/>
  <c r="K45" i="1"/>
  <c r="K46" i="1"/>
  <c r="L45" i="1"/>
  <c r="K47" i="1" l="1"/>
  <c r="L47" i="1"/>
</calcChain>
</file>

<file path=xl/sharedStrings.xml><?xml version="1.0" encoding="utf-8"?>
<sst xmlns="http://schemas.openxmlformats.org/spreadsheetml/2006/main" count="246" uniqueCount="198">
  <si>
    <t>Qty</t>
  </si>
  <si>
    <t>Value</t>
  </si>
  <si>
    <t>Device</t>
  </si>
  <si>
    <t>Package</t>
  </si>
  <si>
    <t>Parts</t>
  </si>
  <si>
    <t>Description</t>
  </si>
  <si>
    <t>J1</t>
  </si>
  <si>
    <t>1.25mm Pitch PicoBlade Header, Surface Mount</t>
  </si>
  <si>
    <t>100K/5%/0.1W</t>
  </si>
  <si>
    <t>R-EU_R0603</t>
  </si>
  <si>
    <t>R0603</t>
  </si>
  <si>
    <t>RESISTOR, European symbol</t>
  </si>
  <si>
    <t>100nF/50V</t>
  </si>
  <si>
    <t>C-EUC0603</t>
  </si>
  <si>
    <t>C0603</t>
  </si>
  <si>
    <t>CAPACITOR, European symbol</t>
  </si>
  <si>
    <t>10K/5%/0.1W</t>
  </si>
  <si>
    <t>10nF/50V</t>
  </si>
  <si>
    <t>10uF/16V</t>
  </si>
  <si>
    <t>C-EUC0805</t>
  </si>
  <si>
    <t>C0805</t>
  </si>
  <si>
    <t>150nF/50V</t>
  </si>
  <si>
    <t>C73</t>
  </si>
  <si>
    <t>16PK470MEFC8X11.5</t>
  </si>
  <si>
    <t>CAPPRD350W60D825H1300</t>
  </si>
  <si>
    <t>Rubycon 470uF 16 V dc Aluminium Electrolytic</t>
  </si>
  <si>
    <t>18K/5%/0.1W</t>
  </si>
  <si>
    <t>R31, R33</t>
  </si>
  <si>
    <t>1K/5%/0.1W</t>
  </si>
  <si>
    <t>R28, R29</t>
  </si>
  <si>
    <t>1nF/50V</t>
  </si>
  <si>
    <t>1uF/50V</t>
  </si>
  <si>
    <t>20K/5%/0.1W</t>
  </si>
  <si>
    <t>3.3R/5%/0.1W</t>
  </si>
  <si>
    <t>33nF/50V</t>
  </si>
  <si>
    <t>48100SC</t>
  </si>
  <si>
    <t>INDPM122122X600N</t>
  </si>
  <si>
    <t>L1, L2, L3, L4</t>
  </si>
  <si>
    <t>Murata Shielded Wire-wound SMD Inductor 10 u</t>
  </si>
  <si>
    <t>WE-PD_1260/1245/1280/121054</t>
  </si>
  <si>
    <t>L5, L6, L7, L8</t>
  </si>
  <si>
    <t>SMD-Shielded Power Inductors WE-PD</t>
  </si>
  <si>
    <t>B32652A3684J</t>
  </si>
  <si>
    <t>C65, C66</t>
  </si>
  <si>
    <t>Film Capacitors 0.68uF 250volts 5%</t>
  </si>
  <si>
    <t>ECA-1HM102B</t>
  </si>
  <si>
    <t>UVY1H102MHD</t>
  </si>
  <si>
    <t>CAPPRD500W60D1300H2650</t>
  </si>
  <si>
    <t>C30, C31, C63, C64</t>
  </si>
  <si>
    <t>Al Cap Radial VY series 1000uF 50V Nichicon</t>
  </si>
  <si>
    <t>ESP32-WROVER-IE-4MB</t>
  </si>
  <si>
    <t>ESP32-WROVER-IE__16MB_</t>
  </si>
  <si>
    <t>ESP32WROVERE8MB</t>
  </si>
  <si>
    <t>IC3</t>
  </si>
  <si>
    <t>WiFi Modules (802.11) IPEX antenna</t>
  </si>
  <si>
    <t>JW-PJ-307-4H</t>
  </si>
  <si>
    <t>J2</t>
  </si>
  <si>
    <t>L78M12ABDT-TR</t>
  </si>
  <si>
    <t>TO228P972X240-3N</t>
  </si>
  <si>
    <t>IC11</t>
  </si>
  <si>
    <t>L78M12ABDT-TR, Voltage Regulator, 0.5A 12 V,</t>
  </si>
  <si>
    <t>LM324D</t>
  </si>
  <si>
    <t>SOIC127P600X175-14N</t>
  </si>
  <si>
    <t>IC8, IC9, IC10</t>
  </si>
  <si>
    <t>LM324D, Quad Operational Amplifier 1.3MHz 5</t>
  </si>
  <si>
    <t>OSTYK33102030-2</t>
  </si>
  <si>
    <t>OSTYK33108030-2</t>
  </si>
  <si>
    <t>CN1, CN2, CN3</t>
  </si>
  <si>
    <t>PDB181-K420F-103A2</t>
  </si>
  <si>
    <t>SW_420F-103A2_BRN</t>
  </si>
  <si>
    <t>SW1, SW2, SW3</t>
  </si>
  <si>
    <t>PHE426HB7100JR06</t>
  </si>
  <si>
    <t>C33, C34, C35, C36</t>
  </si>
  <si>
    <t>Cap Film 1uF 250V PP 5% (18 X 9.5 X 17.5mm)</t>
  </si>
  <si>
    <t>SPX1117M3-L-3-3_TR</t>
  </si>
  <si>
    <t>SOT230P700X180-4N</t>
  </si>
  <si>
    <t>IC1</t>
  </si>
  <si>
    <t>LDO Regulator 3.3V 800mA 2.6-15V TO263-3</t>
  </si>
  <si>
    <t>STPS0520Z</t>
  </si>
  <si>
    <t>SOD3816X145N</t>
  </si>
  <si>
    <t>D1</t>
  </si>
  <si>
    <t>Schottky Diodes &amp; Rectifiers 0.5 Amp 20 Volt</t>
  </si>
  <si>
    <t>TM8211</t>
  </si>
  <si>
    <t>SOIC127P600X196-8N</t>
  </si>
  <si>
    <t>IC4</t>
  </si>
  <si>
    <t>16 2 SOP-8_150mil Digital To Analog Converte</t>
  </si>
  <si>
    <t>TPA3244DDWR</t>
  </si>
  <si>
    <t>SOP64P810X120-45N</t>
  </si>
  <si>
    <t>IC6</t>
  </si>
  <si>
    <t>60W Stereo / 110W Peak PurePath Ultra-HD Ana</t>
  </si>
  <si>
    <t>TPA3251D2DDVR</t>
  </si>
  <si>
    <t>SOP64P810X120-45N@1</t>
  </si>
  <si>
    <t>IC7</t>
  </si>
  <si>
    <t>175W Stereo / 350W Mono PurePath Ultra-HD, A</t>
  </si>
  <si>
    <t>R36, R37, R39, R40, R42, R43</t>
  </si>
  <si>
    <t>C1, C2, C15, C16, C19, C26, C51, C52, C53, C54, C71, C72, C74, C77, C80, C81</t>
  </si>
  <si>
    <t>C17, C41, C42, C43,C44, C49, C69, C70</t>
  </si>
  <si>
    <t>C9, C10, C11, C12,C13, C14, C37, C38, C39,C40, C67, C68</t>
  </si>
  <si>
    <t>C20, C23, C25, C45,C48, C56, C57, C59, C60,C78, C79</t>
  </si>
  <si>
    <t>R12, R13, R14, R16,R17, R25</t>
  </si>
  <si>
    <t>R15, R18, R19, R20,R21, R22, R23, R24, R26,R27</t>
  </si>
  <si>
    <t>C27, C28, C29, C32,C55, C58, C61, C62, C75</t>
  </si>
  <si>
    <t>Inköps-länk</t>
  </si>
  <si>
    <t>https://www.elfa.se/en/smd-resistor-100mw-100kohm-0603-vishay-crcw0603100kfkea/p/16059753?q=0603&amp;pos=1&amp;origPos=8&amp;origPageSize=50&amp;track=true</t>
  </si>
  <si>
    <t>https://www.elfa.se/en/ceramic-capacitor-100nf-50vdc-0603-10-kemet-c0603x104k5rac3316/p/30151488?q=c0603&amp;pos=2&amp;origPos=4&amp;origPageSize=50&amp;track=true</t>
  </si>
  <si>
    <t>https://www.elfa.se/en/smd-resistor-100mw-10kohm-0603-vishay-crcw060310k0fkea/p/16059729?q=0603&amp;pos=2&amp;origPos=7&amp;origPageSize=50&amp;track=true</t>
  </si>
  <si>
    <t>Styckpris</t>
  </si>
  <si>
    <t>https://www.elfa.se/en/ceramic-capacitor-10nf-50vdc-0603-rnd-components-rnd-1500603b103j500nt/p/30086421?q=c0603&amp;pos=20&amp;origPos=643&amp;origPageSize=50&amp;track=true</t>
  </si>
  <si>
    <t>https://www.elfa.se/en/ceramic-capacitor-10uf-16vdc-0805-10-kemet-c0805c106k4pactu/p/30031719?q=c0805&amp;pos=1&amp;origPos=3&amp;origPageSize=50&amp;track=true</t>
  </si>
  <si>
    <t>https://se.rs-online.com/web/p/mlccs-multilayer-ceramic-capacitors/8015353</t>
  </si>
  <si>
    <t>C18,C47</t>
  </si>
  <si>
    <t>https://www.digikey.se/products/en?keywords=16PK470MEFC8X11.5</t>
  </si>
  <si>
    <t>https://www.elfa.se/en/pulse-proof-high-power-thick-film-resistor-18kohm-0603-vishay-crcw060318k0fkeahp/p/30167967?q=0603&amp;pos=5&amp;origPos=1024&amp;origPageSize=50&amp;track=true</t>
  </si>
  <si>
    <t>https://www.elfa.se/en/smd-resistor-100mw-1kohm-0603-vishay-crcw06031k00fkea/p/16059705?q=0603&amp;pos=2&amp;origPos=103&amp;origPageSize=50&amp;track=true</t>
  </si>
  <si>
    <t>https://www.elfa.se/en/ceramic-capacitor-1nf-50vdc-0603-rnd-components-rnd-1500603b102j500nt/p/30086416?q=c0603&amp;pos=17&amp;origPos=645&amp;origPageSize=50&amp;track=true</t>
  </si>
  <si>
    <t>https://se.rs-online.com/web/p/mlccs-multilayer-ceramic-capacitors/7883054</t>
  </si>
  <si>
    <t>https://www.elfa.se/en/smd-resistor-100mw-20kohm-0603-vishay-crcw060320k0fkea/p/16059736?q=0603&amp;pos=6&amp;origPos=1287&amp;origPageSize=50&amp;track=true</t>
  </si>
  <si>
    <t>https://www.elfa.se/en/smd-resistor-100mw-3ohm-0603-vishay-crcw06033r30fkea/p/30181579?q=0603&amp;pos=1&amp;origPos=45&amp;origPageSize=50&amp;track=true</t>
  </si>
  <si>
    <t>https://www.elfa.se/en/ceramic-capacitor-33nf-50vdc-0603-10-rnd-components-rnd-1500603b333k500nt/p/30086471?q=c0603&amp;pos=7&amp;origPos=629&amp;origPageSize=50&amp;track=true</t>
  </si>
  <si>
    <t>https://www.digikey.se/product-detail/en/w%C3%BCrth-elektronik/74477010/732-1223-1-ND/1639284</t>
  </si>
  <si>
    <t>https://www.digikey.se/product-detail/en/murata-power-solutions-inc/48100SC/811-3835-1-ND/9693300</t>
  </si>
  <si>
    <t>https://www.digikey.se/product-detail/en/epcos-tdk-electronics/B32652A3684J000/495-1299-ND/592875</t>
  </si>
  <si>
    <t>https://www.digikey.se/product-detail/en/nichicon/UVY1H102MHD/UVY1H102MHD-ND/2428007</t>
  </si>
  <si>
    <t>https://se.rs-online.com/web/p/jack-plugs-sockets/9131009</t>
  </si>
  <si>
    <t>https://www.elfa.se/en/linear-fixed-voltage-regulator-12v-500ma-dpak-st-l78m12abdt-tr/p/30018763?track=true&amp;no-cache=true&amp;marketingPopup=false</t>
  </si>
  <si>
    <t>https://www.elfa.se/en/operational-amplifier-3mhz-20na-soic-st-lm324d/p/17346232?q=%09LM324D&amp;pos=1&amp;origPos=1&amp;origPageSize=50&amp;track=true</t>
  </si>
  <si>
    <t>https://www.digikey.se/product-detail/en/on-shore-technology-inc/OSTYK33102030/ED2963-ND/1588785</t>
  </si>
  <si>
    <t>https://www.digikey.se/product-detail/en/bourns-inc/PDB181-K420K-503A2/PDB181-K420K-503A2-ND/699764</t>
  </si>
  <si>
    <t>https://www.elfa.se/en/capacitor-radial-1uf-160vac-250vdc-kemet-phe426hb7100jr06/p/16557664?track=true&amp;no-cache=true&amp;marketingPopup=false</t>
  </si>
  <si>
    <t>https://www.digikey.se/product-detail/en/maxlinear-inc/SPX1117M3-L-3-3-TR/1016-1848-1-ND/3586565</t>
  </si>
  <si>
    <t>https://www.digikey.se/product-detail/en/stmicroelectronics/STPS0520Z/497-3205-1-ND/654548</t>
  </si>
  <si>
    <t>https://www.digikey.se/product-detail/en/texas-instruments/TPA3244DDWR/296-45175-1-ND/6579551</t>
  </si>
  <si>
    <t>https://www.digikey.se/product-detail/en/texas-instruments/TPA3251D2DDVR/296-47860-1-ND/8133209</t>
  </si>
  <si>
    <t>Extended pris</t>
  </si>
  <si>
    <t>MOQ</t>
  </si>
  <si>
    <t>R30, R32, R34, R35,R38, R41, R44, R45,R1, R2, R3, R4, R5,R6, R7, R8, R9, R10, R11</t>
  </si>
  <si>
    <t>MOQ-ext</t>
  </si>
  <si>
    <t>Allt som allt:</t>
  </si>
  <si>
    <t>Skolan pyntar:</t>
  </si>
  <si>
    <t>Vi pyntar:</t>
  </si>
  <si>
    <t>C3, C4, C5, C6, C7,C8, C21, C22, C24, C82,C46, C50</t>
  </si>
  <si>
    <t>https://www.elfa.se/en/picoblade-surface-mount-pcb-header-right-angle-contacts-rows-25mm-pitch-molex-53261-0671/p/14354312?track=true&amp;no-cache=true&amp;marketingPopup=false</t>
  </si>
  <si>
    <t>RND 465-00787</t>
  </si>
  <si>
    <t>https://www.elfa.se/en/inlet-combi-module-c14-rnd-connect-rnd-465-00787/p/30122457?origPos=14&amp;q=ac%20connector&amp;pos=14&amp;origPageSize=50&amp;track=true</t>
  </si>
  <si>
    <t>VGS-350C-36</t>
  </si>
  <si>
    <t>https://www.digikey.se/product-detail/en/cui-inc/VGS-350C-36/102-VGS-350C-36-ND/13538473</t>
  </si>
  <si>
    <t>connector</t>
  </si>
  <si>
    <t>power supply</t>
  </si>
  <si>
    <t>143-54-312</t>
  </si>
  <si>
    <t>160-59-753</t>
  </si>
  <si>
    <t>301-51-488</t>
  </si>
  <si>
    <t>160-59-729</t>
  </si>
  <si>
    <t>300-86-421</t>
  </si>
  <si>
    <t>300-31-719</t>
  </si>
  <si>
    <t>801-5353</t>
  </si>
  <si>
    <t xml:space="preserve">ELFA/RS Art-nr </t>
  </si>
  <si>
    <t>301-67-967</t>
  </si>
  <si>
    <t>160-59-705</t>
  </si>
  <si>
    <t>300-86-416</t>
  </si>
  <si>
    <t>788-3054</t>
  </si>
  <si>
    <t>160-59-736</t>
  </si>
  <si>
    <t>301-81-579</t>
  </si>
  <si>
    <t>300-86-471</t>
  </si>
  <si>
    <t>913-1009</t>
  </si>
  <si>
    <t>300-18-763</t>
  </si>
  <si>
    <t>173-46-232</t>
  </si>
  <si>
    <t>301-22-457</t>
  </si>
  <si>
    <t>165-57-664</t>
  </si>
  <si>
    <t xml:space="preserve">MOQ + marginal </t>
  </si>
  <si>
    <t>PDB182-K430K-503A</t>
  </si>
  <si>
    <t>https://www.digikey.se/products/en?keywords=PDB182-K430K-503A</t>
  </si>
  <si>
    <t>DUAL POT 50K OHM 0.06W CARBON LOG</t>
  </si>
  <si>
    <t>MOQ-ext-Marginal</t>
  </si>
  <si>
    <t>3.5mm 3pole audio connector</t>
  </si>
  <si>
    <t>POT 50K OHM 0.06W CARBON LOG</t>
  </si>
  <si>
    <t>FERRIT</t>
  </si>
  <si>
    <t>https://www.digikey.se/product-detail/en/jst-sales-america-inc/VHR-4M/455-3990-ND/9924201?cur=SEK&amp;lang=en</t>
  </si>
  <si>
    <t>PVDD connector Hona</t>
  </si>
  <si>
    <t>VHR-4M</t>
  </si>
  <si>
    <t>B4P-VH(LF)(SN)</t>
  </si>
  <si>
    <t>PVDD connector Hane</t>
  </si>
  <si>
    <t>https://www.digikey.se/product-detail/en/jst-sales-america-inc/B4P-VH-LF-SN/455-1641-ND/926549?cur=SEK&amp;lang=en</t>
  </si>
  <si>
    <t>https://www.digikey.se/products/en?keywords=ASVHSVH16K152</t>
  </si>
  <si>
    <t xml:space="preserve">	Black 16 AWG Jumper Lead Socket to Socket Tin 6.00" </t>
  </si>
  <si>
    <t>https://www.digikey.se/products/en?keywords=TG-A6200-10-5-0.5</t>
  </si>
  <si>
    <t>TG-A6200-10-5-0.5</t>
  </si>
  <si>
    <t>Thermal Pad</t>
  </si>
  <si>
    <t>HA40101V4-1000U-A99</t>
  </si>
  <si>
    <t>https://www.digikey.se/products/en?keywords=HA40101V4-1000U-A99</t>
  </si>
  <si>
    <t>Fan Tubeaxial 12VDC Square - 40mm L x 40mm</t>
  </si>
  <si>
    <t>V5618C</t>
  </si>
  <si>
    <t>HEATSINK ALUM ANOD</t>
  </si>
  <si>
    <t>https://www.digikey.se/products/en?keywords=V5618C</t>
  </si>
  <si>
    <t>Crimpade PVDD kablar</t>
  </si>
  <si>
    <t>SW?</t>
  </si>
  <si>
    <t>APT15DQ60KG</t>
  </si>
  <si>
    <t>https://www.digikey.se/products/sv?keywords=APT15DQ60KG</t>
  </si>
  <si>
    <t>Värm-upp-huset-Dioder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</si>
</sst>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8"/>
      <color rgb="FF979797"/>
      <name val="Arial"/>
      <family val="2"/>
    </font>
    <font>
      <b/>
      <sz val="14"/>
      <color rgb="FF333333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0">
    <xf numFmtId="0" fontId="0" fillId="0" borderId="0" xfId="0"/>
    <xf numFmtId="0" fontId="18" fillId="6" borderId="5" xfId="10" applyFont="1"/>
    <xf numFmtId="0" fontId="19" fillId="0" borderId="0" xfId="42"/>
    <xf numFmtId="0" fontId="20" fillId="6" borderId="5" xfId="10" applyFont="1"/>
    <xf numFmtId="0" fontId="21" fillId="0" borderId="0" xfId="0" applyFont="1"/>
    <xf numFmtId="0" fontId="22" fillId="0" borderId="0" xfId="0" applyFont="1"/>
    <xf numFmtId="0" fontId="0" fillId="33" borderId="0" xfId="0" applyFill="1"/>
    <xf numFmtId="0" fontId="19" fillId="33" borderId="0" xfId="42" applyFill="1"/>
    <xf numFmtId="0" fontId="0" fillId="34" borderId="0" xfId="0" applyFill="1"/>
    <xf numFmtId="0" fontId="0" fillId="35" borderId="0" xfId="0" applyFill="1"/>
  </cellXfs>
  <cellStyles count="43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Hyperlänk" xfId="42" builtinId="8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e.rs-online.com/web/p/mlccs-multilayer-ceramic-capacitors/7883054" TargetMode="External"/><Relationship Id="rId18" Type="http://schemas.openxmlformats.org/officeDocument/2006/relationships/hyperlink" Target="https://www.digikey.se/product-detail/en/nichicon/UVY1H102MHD/UVY1H102MHD-ND/2428007" TargetMode="External"/><Relationship Id="rId26" Type="http://schemas.openxmlformats.org/officeDocument/2006/relationships/hyperlink" Target="https://www.digikey.se/product-detail/en/stmicroelectronics/STPS0520Z/497-3205-1-ND/654548" TargetMode="External"/><Relationship Id="rId21" Type="http://schemas.openxmlformats.org/officeDocument/2006/relationships/hyperlink" Target="https://www.elfa.se/en/operational-amplifier-3mhz-20na-soic-st-lm324d/p/17346232?q=%09LM324D&amp;pos=1&amp;origPos=1&amp;origPageSize=50&amp;track=true" TargetMode="External"/><Relationship Id="rId34" Type="http://schemas.openxmlformats.org/officeDocument/2006/relationships/hyperlink" Target="https://www.digikey.se/products/en?keywords=HA40101V4-1000U-A99" TargetMode="External"/><Relationship Id="rId7" Type="http://schemas.openxmlformats.org/officeDocument/2006/relationships/hyperlink" Target="https://www.digikey.se/product-detail/en/murata-power-solutions-inc/48100SC/811-3835-1-ND/9693300" TargetMode="External"/><Relationship Id="rId12" Type="http://schemas.openxmlformats.org/officeDocument/2006/relationships/hyperlink" Target="https://www.elfa.se/en/ceramic-capacitor-1nf-50vdc-0603-rnd-components-rnd-1500603b102j500nt/p/30086416?q=c0603&amp;pos=17&amp;origPos=645&amp;origPageSize=50&amp;track=true" TargetMode="External"/><Relationship Id="rId17" Type="http://schemas.openxmlformats.org/officeDocument/2006/relationships/hyperlink" Target="https://www.digikey.se/product-detail/en/epcos-tdk-electronics/B32652A3684J000/495-1299-ND/592875" TargetMode="External"/><Relationship Id="rId25" Type="http://schemas.openxmlformats.org/officeDocument/2006/relationships/hyperlink" Target="https://www.digikey.se/product-detail/en/maxlinear-inc/SPX1117M3-L-3-3-TR/1016-1848-1-ND/3586565" TargetMode="External"/><Relationship Id="rId33" Type="http://schemas.openxmlformats.org/officeDocument/2006/relationships/hyperlink" Target="https://www.digikey.se/products/en?keywords=TG-A6200-10-5-0.5" TargetMode="External"/><Relationship Id="rId2" Type="http://schemas.openxmlformats.org/officeDocument/2006/relationships/hyperlink" Target="https://www.elfa.se/en/ceramic-capacitor-100nf-50vdc-0603-10-kemet-c0603x104k5rac3316/p/30151488?q=c0603&amp;pos=2&amp;origPos=4&amp;origPageSize=50&amp;track=true" TargetMode="External"/><Relationship Id="rId16" Type="http://schemas.openxmlformats.org/officeDocument/2006/relationships/hyperlink" Target="https://www.elfa.se/en/ceramic-capacitor-33nf-50vdc-0603-10-rnd-components-rnd-1500603b333k500nt/p/30086471?q=c0603&amp;pos=7&amp;origPos=629&amp;origPageSize=50&amp;track=true" TargetMode="External"/><Relationship Id="rId20" Type="http://schemas.openxmlformats.org/officeDocument/2006/relationships/hyperlink" Target="https://www.elfa.se/en/linear-fixed-voltage-regulator-12v-500ma-dpak-st-l78m12abdt-tr/p/30018763?track=true&amp;no-cache=true&amp;marketingPopup=false" TargetMode="External"/><Relationship Id="rId29" Type="http://schemas.openxmlformats.org/officeDocument/2006/relationships/hyperlink" Target="https://www.elfa.se/en/inlet-combi-module-c14-rnd-connect-rnd-465-00787/p/30122457?origPos=14&amp;q=ac%20connector&amp;pos=14&amp;origPageSize=50&amp;track=true" TargetMode="External"/><Relationship Id="rId1" Type="http://schemas.openxmlformats.org/officeDocument/2006/relationships/hyperlink" Target="https://www.elfa.se/en/smd-resistor-100mw-100kohm-0603-vishay-crcw0603100kfkea/p/16059753?q=0603&amp;pos=1&amp;origPos=8&amp;origPageSize=50&amp;track=true" TargetMode="External"/><Relationship Id="rId6" Type="http://schemas.openxmlformats.org/officeDocument/2006/relationships/hyperlink" Target="https://www.digikey.se/product-detail/en/w%C3%BCrth-elektronik/74477010/732-1223-1-ND/1639284" TargetMode="External"/><Relationship Id="rId11" Type="http://schemas.openxmlformats.org/officeDocument/2006/relationships/hyperlink" Target="https://www.elfa.se/en/smd-resistor-100mw-1kohm-0603-vishay-crcw06031k00fkea/p/16059705?q=0603&amp;pos=2&amp;origPos=103&amp;origPageSize=50&amp;track=true" TargetMode="External"/><Relationship Id="rId24" Type="http://schemas.openxmlformats.org/officeDocument/2006/relationships/hyperlink" Target="https://www.elfa.se/en/capacitor-radial-1uf-160vac-250vdc-kemet-phe426hb7100jr06/p/16557664?track=true&amp;no-cache=true&amp;marketingPopup=false" TargetMode="External"/><Relationship Id="rId32" Type="http://schemas.openxmlformats.org/officeDocument/2006/relationships/hyperlink" Target="https://www.digikey.se/product-detail/en/jst-sales-america-inc/VHR-4M/455-3990-ND/9924201?cur=SEK&amp;lang=en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www.digikey.se/products/en?keywords=16PK470MEFC8X11.5" TargetMode="External"/><Relationship Id="rId15" Type="http://schemas.openxmlformats.org/officeDocument/2006/relationships/hyperlink" Target="https://www.elfa.se/en/smd-resistor-100mw-3ohm-0603-vishay-crcw06033r30fkea/p/30181579?q=0603&amp;pos=1&amp;origPos=45&amp;origPageSize=50&amp;track=true" TargetMode="External"/><Relationship Id="rId23" Type="http://schemas.openxmlformats.org/officeDocument/2006/relationships/hyperlink" Target="https://www.digikey.se/product-detail/en/bourns-inc/PDB181-K420K-503A2/PDB181-K420K-503A2-ND/699764" TargetMode="External"/><Relationship Id="rId28" Type="http://schemas.openxmlformats.org/officeDocument/2006/relationships/hyperlink" Target="https://www.digikey.se/product-detail/en/texas-instruments/TPA3251D2DDVR/296-47860-1-ND/8133209" TargetMode="External"/><Relationship Id="rId36" Type="http://schemas.openxmlformats.org/officeDocument/2006/relationships/hyperlink" Target="https://www.digikey.se/products/sv?keywords=APT15DQ60KG" TargetMode="External"/><Relationship Id="rId10" Type="http://schemas.openxmlformats.org/officeDocument/2006/relationships/hyperlink" Target="https://www.elfa.se/en/pulse-proof-high-power-thick-film-resistor-18kohm-0603-vishay-crcw060318k0fkeahp/p/30167967?q=0603&amp;pos=5&amp;origPos=1024&amp;origPageSize=50&amp;track=true" TargetMode="External"/><Relationship Id="rId19" Type="http://schemas.openxmlformats.org/officeDocument/2006/relationships/hyperlink" Target="https://se.rs-online.com/web/p/jack-plugs-sockets/9131009" TargetMode="External"/><Relationship Id="rId31" Type="http://schemas.openxmlformats.org/officeDocument/2006/relationships/hyperlink" Target="https://www.digikey.se/products/en?keywords=PDB182-K430K-503A" TargetMode="External"/><Relationship Id="rId4" Type="http://schemas.openxmlformats.org/officeDocument/2006/relationships/hyperlink" Target="https://se.rs-online.com/web/p/mlccs-multilayer-ceramic-capacitors/8015353" TargetMode="External"/><Relationship Id="rId9" Type="http://schemas.openxmlformats.org/officeDocument/2006/relationships/hyperlink" Target="https://www.elfa.se/en/ceramic-capacitor-10uf-16vdc-0805-10-kemet-c0805c106k4pactu/p/30031719?q=c0805&amp;pos=1&amp;origPos=3&amp;origPageSize=50&amp;track=true" TargetMode="External"/><Relationship Id="rId14" Type="http://schemas.openxmlformats.org/officeDocument/2006/relationships/hyperlink" Target="https://www.elfa.se/en/smd-resistor-100mw-20kohm-0603-vishay-crcw060320k0fkea/p/16059736?q=0603&amp;pos=6&amp;origPos=1287&amp;origPageSize=50&amp;track=true" TargetMode="External"/><Relationship Id="rId22" Type="http://schemas.openxmlformats.org/officeDocument/2006/relationships/hyperlink" Target="https://www.digikey.se/product-detail/en/on-shore-technology-inc/OSTYK33102030/ED2963-ND/1588785" TargetMode="External"/><Relationship Id="rId27" Type="http://schemas.openxmlformats.org/officeDocument/2006/relationships/hyperlink" Target="https://www.digikey.se/product-detail/en/texas-instruments/TPA3244DDWR/296-45175-1-ND/6579551" TargetMode="External"/><Relationship Id="rId30" Type="http://schemas.openxmlformats.org/officeDocument/2006/relationships/hyperlink" Target="https://www.elfa.se/en/picoblade-surface-mount-pcb-header-right-angle-contacts-rows-25mm-pitch-molex-53261-0671/p/14354312?track=true&amp;no-cache=true&amp;marketingPopup=false" TargetMode="External"/><Relationship Id="rId35" Type="http://schemas.openxmlformats.org/officeDocument/2006/relationships/hyperlink" Target="https://www.digikey.se/products/en?keywords=V5618C" TargetMode="External"/><Relationship Id="rId8" Type="http://schemas.openxmlformats.org/officeDocument/2006/relationships/hyperlink" Target="https://www.elfa.se/en/ceramic-capacitor-10nf-50vdc-0603-rnd-components-rnd-1500603b103j500nt/p/30086421?q=c0603&amp;pos=20&amp;origPos=643&amp;origPageSize=50&amp;track=true" TargetMode="External"/><Relationship Id="rId3" Type="http://schemas.openxmlformats.org/officeDocument/2006/relationships/hyperlink" Target="https://www.elfa.se/en/smd-resistor-100mw-10kohm-0603-vishay-crcw060310k0fkea/p/16059729?q=0603&amp;pos=2&amp;origPos=7&amp;origPageSize=50&amp;track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"/>
  <sheetViews>
    <sheetView tabSelected="1" zoomScale="80" zoomScaleNormal="80" workbookViewId="0">
      <selection activeCell="F46" sqref="F46"/>
    </sheetView>
  </sheetViews>
  <sheetFormatPr defaultRowHeight="14.4" x14ac:dyDescent="0.3"/>
  <cols>
    <col min="2" max="2" width="70.44140625" bestFit="1" customWidth="1"/>
    <col min="3" max="3" width="22" bestFit="1" customWidth="1"/>
    <col min="4" max="4" width="25.33203125" bestFit="1" customWidth="1"/>
    <col min="5" max="5" width="29.109375" bestFit="1" customWidth="1"/>
    <col min="6" max="6" width="44.5546875" bestFit="1" customWidth="1"/>
    <col min="7" max="7" width="12.33203125" bestFit="1" customWidth="1"/>
    <col min="8" max="8" width="18.44140625" bestFit="1" customWidth="1"/>
    <col min="9" max="9" width="18.44140625" customWidth="1"/>
    <col min="10" max="10" width="19.6640625" customWidth="1"/>
    <col min="11" max="11" width="18.44140625" customWidth="1"/>
    <col min="12" max="12" width="23.5546875" customWidth="1"/>
    <col min="13" max="13" width="18.44140625" customWidth="1"/>
    <col min="14" max="14" width="148.33203125" bestFit="1" customWidth="1"/>
  </cols>
  <sheetData>
    <row r="1" spans="1:14" ht="21" x14ac:dyDescent="0.4">
      <c r="A1" s="1" t="s">
        <v>0</v>
      </c>
      <c r="B1" s="1" t="s">
        <v>4</v>
      </c>
      <c r="C1" s="1" t="s">
        <v>1</v>
      </c>
      <c r="D1" s="3" t="s">
        <v>2</v>
      </c>
      <c r="E1" s="3" t="s">
        <v>3</v>
      </c>
      <c r="F1" s="3" t="s">
        <v>5</v>
      </c>
      <c r="G1" s="3" t="s">
        <v>106</v>
      </c>
      <c r="H1" s="3" t="s">
        <v>133</v>
      </c>
      <c r="I1" s="3" t="s">
        <v>134</v>
      </c>
      <c r="J1" s="3" t="s">
        <v>168</v>
      </c>
      <c r="K1" s="3" t="s">
        <v>136</v>
      </c>
      <c r="L1" s="3" t="s">
        <v>172</v>
      </c>
      <c r="M1" s="3" t="s">
        <v>155</v>
      </c>
      <c r="N1" s="3" t="s">
        <v>102</v>
      </c>
    </row>
    <row r="2" spans="1:14" x14ac:dyDescent="0.3">
      <c r="A2">
        <v>1</v>
      </c>
      <c r="B2" t="s">
        <v>6</v>
      </c>
      <c r="C2">
        <v>532610671</v>
      </c>
      <c r="D2">
        <v>532610671</v>
      </c>
      <c r="E2">
        <v>532610671</v>
      </c>
      <c r="F2" t="s">
        <v>7</v>
      </c>
      <c r="G2">
        <v>9.7899999999999991</v>
      </c>
      <c r="H2">
        <f t="shared" ref="H2:H37" si="0">G2*A2</f>
        <v>9.7899999999999991</v>
      </c>
      <c r="I2">
        <v>1</v>
      </c>
      <c r="J2">
        <v>1</v>
      </c>
      <c r="K2">
        <f t="shared" ref="K2:K36" si="1">I2*G2</f>
        <v>9.7899999999999991</v>
      </c>
      <c r="L2">
        <f t="shared" ref="L2:L36" si="2">J2*G2</f>
        <v>9.7899999999999991</v>
      </c>
      <c r="M2" s="4" t="s">
        <v>148</v>
      </c>
      <c r="N2" s="2" t="s">
        <v>141</v>
      </c>
    </row>
    <row r="3" spans="1:14" x14ac:dyDescent="0.3">
      <c r="A3">
        <v>6</v>
      </c>
      <c r="B3" t="s">
        <v>94</v>
      </c>
      <c r="C3" t="s">
        <v>8</v>
      </c>
      <c r="D3" t="s">
        <v>9</v>
      </c>
      <c r="E3" t="s">
        <v>10</v>
      </c>
      <c r="F3" t="s">
        <v>11</v>
      </c>
      <c r="G3">
        <v>0.11269999999999999</v>
      </c>
      <c r="H3">
        <f t="shared" si="0"/>
        <v>0.67619999999999991</v>
      </c>
      <c r="I3">
        <v>100</v>
      </c>
      <c r="J3">
        <v>100</v>
      </c>
      <c r="K3">
        <f t="shared" si="1"/>
        <v>11.27</v>
      </c>
      <c r="L3">
        <f t="shared" si="2"/>
        <v>11.27</v>
      </c>
      <c r="M3" s="4" t="s">
        <v>149</v>
      </c>
      <c r="N3" s="2" t="s">
        <v>103</v>
      </c>
    </row>
    <row r="4" spans="1:14" x14ac:dyDescent="0.3">
      <c r="A4">
        <v>16</v>
      </c>
      <c r="B4" t="s">
        <v>95</v>
      </c>
      <c r="C4" t="s">
        <v>12</v>
      </c>
      <c r="D4" t="s">
        <v>13</v>
      </c>
      <c r="E4" t="s">
        <v>14</v>
      </c>
      <c r="F4" t="s">
        <v>15</v>
      </c>
      <c r="G4">
        <v>0.65920000000000001</v>
      </c>
      <c r="H4">
        <f t="shared" si="0"/>
        <v>10.5472</v>
      </c>
      <c r="I4">
        <v>25</v>
      </c>
      <c r="J4">
        <v>25</v>
      </c>
      <c r="K4">
        <f t="shared" si="1"/>
        <v>16.48</v>
      </c>
      <c r="L4">
        <f t="shared" si="2"/>
        <v>16.48</v>
      </c>
      <c r="M4" s="4" t="s">
        <v>150</v>
      </c>
      <c r="N4" s="2" t="s">
        <v>104</v>
      </c>
    </row>
    <row r="5" spans="1:14" x14ac:dyDescent="0.3">
      <c r="A5">
        <v>19</v>
      </c>
      <c r="B5" t="s">
        <v>135</v>
      </c>
      <c r="C5" t="s">
        <v>16</v>
      </c>
      <c r="D5" t="s">
        <v>9</v>
      </c>
      <c r="E5" t="s">
        <v>10</v>
      </c>
      <c r="F5" t="s">
        <v>11</v>
      </c>
      <c r="G5">
        <v>0.11269999999999999</v>
      </c>
      <c r="H5">
        <f t="shared" si="0"/>
        <v>2.1412999999999998</v>
      </c>
      <c r="I5">
        <v>100</v>
      </c>
      <c r="J5">
        <v>100</v>
      </c>
      <c r="K5">
        <f t="shared" si="1"/>
        <v>11.27</v>
      </c>
      <c r="L5">
        <f t="shared" si="2"/>
        <v>11.27</v>
      </c>
      <c r="M5" s="4" t="s">
        <v>151</v>
      </c>
      <c r="N5" s="2" t="s">
        <v>105</v>
      </c>
    </row>
    <row r="6" spans="1:14" x14ac:dyDescent="0.3">
      <c r="A6">
        <v>8</v>
      </c>
      <c r="B6" t="s">
        <v>96</v>
      </c>
      <c r="C6" t="s">
        <v>17</v>
      </c>
      <c r="D6" t="s">
        <v>13</v>
      </c>
      <c r="E6" t="s">
        <v>14</v>
      </c>
      <c r="F6" t="s">
        <v>15</v>
      </c>
      <c r="G6">
        <v>0.14680000000000001</v>
      </c>
      <c r="H6">
        <f t="shared" si="0"/>
        <v>1.1744000000000001</v>
      </c>
      <c r="I6">
        <v>100</v>
      </c>
      <c r="J6">
        <v>100</v>
      </c>
      <c r="K6">
        <f t="shared" si="1"/>
        <v>14.680000000000001</v>
      </c>
      <c r="L6">
        <f t="shared" si="2"/>
        <v>14.680000000000001</v>
      </c>
      <c r="M6" s="4" t="s">
        <v>152</v>
      </c>
      <c r="N6" s="2" t="s">
        <v>107</v>
      </c>
    </row>
    <row r="7" spans="1:14" x14ac:dyDescent="0.3">
      <c r="A7">
        <v>12</v>
      </c>
      <c r="B7" t="s">
        <v>140</v>
      </c>
      <c r="C7" t="s">
        <v>18</v>
      </c>
      <c r="D7" t="s">
        <v>19</v>
      </c>
      <c r="E7" t="s">
        <v>20</v>
      </c>
      <c r="F7" t="s">
        <v>15</v>
      </c>
      <c r="G7">
        <v>1.96</v>
      </c>
      <c r="H7">
        <f t="shared" si="0"/>
        <v>23.52</v>
      </c>
      <c r="I7">
        <v>12</v>
      </c>
      <c r="J7">
        <v>15</v>
      </c>
      <c r="K7">
        <f t="shared" si="1"/>
        <v>23.52</v>
      </c>
      <c r="L7">
        <f t="shared" si="2"/>
        <v>29.4</v>
      </c>
      <c r="M7" s="4" t="s">
        <v>153</v>
      </c>
      <c r="N7" s="2" t="s">
        <v>108</v>
      </c>
    </row>
    <row r="8" spans="1:14" ht="17.399999999999999" x14ac:dyDescent="0.3">
      <c r="A8">
        <v>1</v>
      </c>
      <c r="B8" t="s">
        <v>22</v>
      </c>
      <c r="C8" t="s">
        <v>21</v>
      </c>
      <c r="D8" t="s">
        <v>13</v>
      </c>
      <c r="E8" t="s">
        <v>14</v>
      </c>
      <c r="F8" t="s">
        <v>15</v>
      </c>
      <c r="G8">
        <v>1.319</v>
      </c>
      <c r="H8">
        <f t="shared" si="0"/>
        <v>1.319</v>
      </c>
      <c r="I8">
        <v>25</v>
      </c>
      <c r="J8">
        <v>25</v>
      </c>
      <c r="K8">
        <f t="shared" si="1"/>
        <v>32.975000000000001</v>
      </c>
      <c r="L8">
        <f t="shared" si="2"/>
        <v>32.975000000000001</v>
      </c>
      <c r="M8" s="5" t="s">
        <v>154</v>
      </c>
      <c r="N8" s="2" t="s">
        <v>109</v>
      </c>
    </row>
    <row r="9" spans="1:14" s="6" customFormat="1" x14ac:dyDescent="0.3">
      <c r="A9" s="6">
        <v>2</v>
      </c>
      <c r="B9" s="6" t="s">
        <v>110</v>
      </c>
      <c r="C9" s="6" t="s">
        <v>23</v>
      </c>
      <c r="D9" s="6" t="s">
        <v>23</v>
      </c>
      <c r="E9" s="6" t="s">
        <v>24</v>
      </c>
      <c r="F9" s="6" t="s">
        <v>25</v>
      </c>
      <c r="G9" s="6">
        <v>2.91</v>
      </c>
      <c r="H9" s="6">
        <f t="shared" si="0"/>
        <v>5.82</v>
      </c>
      <c r="I9" s="6">
        <v>2</v>
      </c>
      <c r="J9" s="6">
        <v>4</v>
      </c>
      <c r="K9" s="6">
        <f t="shared" si="1"/>
        <v>5.82</v>
      </c>
      <c r="L9" s="6">
        <f t="shared" si="2"/>
        <v>11.64</v>
      </c>
      <c r="N9" s="7" t="s">
        <v>111</v>
      </c>
    </row>
    <row r="10" spans="1:14" x14ac:dyDescent="0.3">
      <c r="A10">
        <v>2</v>
      </c>
      <c r="B10" t="s">
        <v>27</v>
      </c>
      <c r="C10" t="s">
        <v>26</v>
      </c>
      <c r="D10" t="s">
        <v>9</v>
      </c>
      <c r="E10" t="s">
        <v>10</v>
      </c>
      <c r="F10" t="s">
        <v>11</v>
      </c>
      <c r="G10">
        <v>1.04</v>
      </c>
      <c r="H10">
        <f t="shared" si="0"/>
        <v>2.08</v>
      </c>
      <c r="I10">
        <v>10</v>
      </c>
      <c r="J10">
        <v>10</v>
      </c>
      <c r="K10">
        <f t="shared" si="1"/>
        <v>10.4</v>
      </c>
      <c r="L10">
        <f t="shared" si="2"/>
        <v>10.4</v>
      </c>
      <c r="M10" s="4" t="s">
        <v>156</v>
      </c>
      <c r="N10" s="2" t="s">
        <v>112</v>
      </c>
    </row>
    <row r="11" spans="1:14" x14ac:dyDescent="0.3">
      <c r="A11">
        <v>2</v>
      </c>
      <c r="B11" t="s">
        <v>29</v>
      </c>
      <c r="C11" t="s">
        <v>28</v>
      </c>
      <c r="D11" t="s">
        <v>9</v>
      </c>
      <c r="E11" t="s">
        <v>10</v>
      </c>
      <c r="F11" t="s">
        <v>11</v>
      </c>
      <c r="G11">
        <v>0.1106</v>
      </c>
      <c r="H11">
        <f t="shared" si="0"/>
        <v>0.22120000000000001</v>
      </c>
      <c r="I11">
        <v>2</v>
      </c>
      <c r="J11">
        <v>5</v>
      </c>
      <c r="K11">
        <f t="shared" si="1"/>
        <v>0.22120000000000001</v>
      </c>
      <c r="L11">
        <f t="shared" si="2"/>
        <v>0.55300000000000005</v>
      </c>
      <c r="M11" s="4" t="s">
        <v>157</v>
      </c>
      <c r="N11" s="2" t="s">
        <v>113</v>
      </c>
    </row>
    <row r="12" spans="1:14" x14ac:dyDescent="0.3">
      <c r="A12">
        <v>12</v>
      </c>
      <c r="B12" t="s">
        <v>97</v>
      </c>
      <c r="C12" t="s">
        <v>30</v>
      </c>
      <c r="D12" t="s">
        <v>13</v>
      </c>
      <c r="E12" t="s">
        <v>14</v>
      </c>
      <c r="F12" t="s">
        <v>15</v>
      </c>
      <c r="G12">
        <v>0.1411</v>
      </c>
      <c r="H12">
        <f t="shared" si="0"/>
        <v>1.6932</v>
      </c>
      <c r="I12">
        <v>100</v>
      </c>
      <c r="J12">
        <v>100</v>
      </c>
      <c r="K12">
        <f t="shared" si="1"/>
        <v>14.11</v>
      </c>
      <c r="L12">
        <f t="shared" si="2"/>
        <v>14.11</v>
      </c>
      <c r="M12" s="4" t="s">
        <v>158</v>
      </c>
      <c r="N12" s="2" t="s">
        <v>114</v>
      </c>
    </row>
    <row r="13" spans="1:14" ht="17.399999999999999" x14ac:dyDescent="0.3">
      <c r="A13">
        <v>11</v>
      </c>
      <c r="B13" t="s">
        <v>98</v>
      </c>
      <c r="C13" t="s">
        <v>31</v>
      </c>
      <c r="D13" t="s">
        <v>19</v>
      </c>
      <c r="E13" t="s">
        <v>20</v>
      </c>
      <c r="F13" t="s">
        <v>15</v>
      </c>
      <c r="G13">
        <v>2.1429999999999998</v>
      </c>
      <c r="H13">
        <f t="shared" si="0"/>
        <v>23.572999999999997</v>
      </c>
      <c r="I13">
        <v>11</v>
      </c>
      <c r="J13">
        <v>14</v>
      </c>
      <c r="K13">
        <f t="shared" si="1"/>
        <v>23.572999999999997</v>
      </c>
      <c r="L13">
        <f t="shared" si="2"/>
        <v>30.001999999999995</v>
      </c>
      <c r="M13" s="5" t="s">
        <v>159</v>
      </c>
      <c r="N13" s="2" t="s">
        <v>115</v>
      </c>
    </row>
    <row r="14" spans="1:14" x14ac:dyDescent="0.3">
      <c r="A14">
        <v>6</v>
      </c>
      <c r="B14" t="s">
        <v>99</v>
      </c>
      <c r="C14" t="s">
        <v>32</v>
      </c>
      <c r="D14" t="s">
        <v>9</v>
      </c>
      <c r="E14" t="s">
        <v>10</v>
      </c>
      <c r="F14" t="s">
        <v>11</v>
      </c>
      <c r="G14">
        <v>0.11269999999999999</v>
      </c>
      <c r="H14">
        <f t="shared" si="0"/>
        <v>0.67619999999999991</v>
      </c>
      <c r="I14">
        <v>100</v>
      </c>
      <c r="J14">
        <v>100</v>
      </c>
      <c r="K14">
        <f t="shared" si="1"/>
        <v>11.27</v>
      </c>
      <c r="L14">
        <f t="shared" si="2"/>
        <v>11.27</v>
      </c>
      <c r="M14" s="4" t="s">
        <v>160</v>
      </c>
      <c r="N14" s="2" t="s">
        <v>116</v>
      </c>
    </row>
    <row r="15" spans="1:14" x14ac:dyDescent="0.3">
      <c r="A15">
        <v>10</v>
      </c>
      <c r="B15" t="s">
        <v>100</v>
      </c>
      <c r="C15" t="s">
        <v>33</v>
      </c>
      <c r="D15" t="s">
        <v>9</v>
      </c>
      <c r="E15" t="s">
        <v>10</v>
      </c>
      <c r="F15" t="s">
        <v>11</v>
      </c>
      <c r="G15">
        <v>0.26040000000000002</v>
      </c>
      <c r="H15">
        <f t="shared" si="0"/>
        <v>2.6040000000000001</v>
      </c>
      <c r="I15">
        <v>50</v>
      </c>
      <c r="J15">
        <v>50</v>
      </c>
      <c r="K15">
        <f t="shared" si="1"/>
        <v>13.020000000000001</v>
      </c>
      <c r="L15">
        <f t="shared" si="2"/>
        <v>13.020000000000001</v>
      </c>
      <c r="M15" s="4" t="s">
        <v>161</v>
      </c>
      <c r="N15" s="2" t="s">
        <v>117</v>
      </c>
    </row>
    <row r="16" spans="1:14" x14ac:dyDescent="0.3">
      <c r="A16">
        <v>9</v>
      </c>
      <c r="B16" t="s">
        <v>101</v>
      </c>
      <c r="C16" t="s">
        <v>34</v>
      </c>
      <c r="D16" t="s">
        <v>13</v>
      </c>
      <c r="E16" t="s">
        <v>14</v>
      </c>
      <c r="F16" t="s">
        <v>15</v>
      </c>
      <c r="G16">
        <v>9.98E-2</v>
      </c>
      <c r="H16">
        <f t="shared" si="0"/>
        <v>0.8982</v>
      </c>
      <c r="I16">
        <v>100</v>
      </c>
      <c r="J16">
        <v>100</v>
      </c>
      <c r="K16">
        <f t="shared" si="1"/>
        <v>9.98</v>
      </c>
      <c r="L16">
        <f t="shared" si="2"/>
        <v>9.98</v>
      </c>
      <c r="M16" s="4" t="s">
        <v>162</v>
      </c>
      <c r="N16" s="2" t="s">
        <v>118</v>
      </c>
    </row>
    <row r="17" spans="1:14" s="6" customFormat="1" x14ac:dyDescent="0.3">
      <c r="A17" s="6">
        <v>4</v>
      </c>
      <c r="B17" s="6" t="s">
        <v>37</v>
      </c>
      <c r="C17" s="6" t="s">
        <v>35</v>
      </c>
      <c r="D17" s="6" t="s">
        <v>35</v>
      </c>
      <c r="E17" s="6" t="s">
        <v>36</v>
      </c>
      <c r="F17" s="6" t="s">
        <v>38</v>
      </c>
      <c r="G17" s="6">
        <v>4.32</v>
      </c>
      <c r="H17" s="6">
        <f t="shared" si="0"/>
        <v>17.28</v>
      </c>
      <c r="I17" s="6">
        <v>4</v>
      </c>
      <c r="J17" s="6">
        <v>5</v>
      </c>
      <c r="K17" s="6">
        <f t="shared" si="1"/>
        <v>17.28</v>
      </c>
      <c r="L17" s="6">
        <f t="shared" si="2"/>
        <v>21.6</v>
      </c>
      <c r="N17" s="7" t="s">
        <v>120</v>
      </c>
    </row>
    <row r="18" spans="1:14" s="6" customFormat="1" x14ac:dyDescent="0.3">
      <c r="A18" s="6">
        <v>4</v>
      </c>
      <c r="B18" s="6" t="s">
        <v>40</v>
      </c>
      <c r="C18" s="6">
        <v>74477010</v>
      </c>
      <c r="D18" s="6">
        <v>74477010</v>
      </c>
      <c r="E18" s="6" t="s">
        <v>39</v>
      </c>
      <c r="F18" s="6" t="s">
        <v>41</v>
      </c>
      <c r="G18" s="6">
        <v>18.7</v>
      </c>
      <c r="H18" s="6">
        <f t="shared" si="0"/>
        <v>74.8</v>
      </c>
      <c r="I18" s="6">
        <v>4</v>
      </c>
      <c r="J18" s="6">
        <v>5</v>
      </c>
      <c r="K18" s="6">
        <f t="shared" si="1"/>
        <v>74.8</v>
      </c>
      <c r="L18" s="6">
        <f t="shared" si="2"/>
        <v>93.5</v>
      </c>
      <c r="N18" s="7" t="s">
        <v>119</v>
      </c>
    </row>
    <row r="19" spans="1:14" s="6" customFormat="1" x14ac:dyDescent="0.3">
      <c r="A19" s="6">
        <v>2</v>
      </c>
      <c r="B19" s="6" t="s">
        <v>43</v>
      </c>
      <c r="C19" s="6" t="s">
        <v>42</v>
      </c>
      <c r="D19" s="6" t="s">
        <v>42</v>
      </c>
      <c r="E19" s="6" t="s">
        <v>42</v>
      </c>
      <c r="F19" s="6" t="s">
        <v>44</v>
      </c>
      <c r="G19" s="6">
        <v>8.06</v>
      </c>
      <c r="H19" s="6">
        <f t="shared" si="0"/>
        <v>16.12</v>
      </c>
      <c r="I19" s="6">
        <v>2</v>
      </c>
      <c r="J19" s="6">
        <v>4</v>
      </c>
      <c r="K19" s="6">
        <f t="shared" si="1"/>
        <v>16.12</v>
      </c>
      <c r="L19" s="6">
        <f t="shared" si="2"/>
        <v>32.24</v>
      </c>
      <c r="N19" s="7" t="s">
        <v>121</v>
      </c>
    </row>
    <row r="20" spans="1:14" s="6" customFormat="1" x14ac:dyDescent="0.3">
      <c r="A20" s="6">
        <v>4</v>
      </c>
      <c r="B20" s="6" t="s">
        <v>48</v>
      </c>
      <c r="C20" s="6" t="s">
        <v>45</v>
      </c>
      <c r="D20" s="6" t="s">
        <v>46</v>
      </c>
      <c r="E20" s="6" t="s">
        <v>47</v>
      </c>
      <c r="F20" s="6" t="s">
        <v>49</v>
      </c>
      <c r="G20" s="6">
        <v>7.81</v>
      </c>
      <c r="H20" s="6">
        <f t="shared" si="0"/>
        <v>31.24</v>
      </c>
      <c r="I20" s="6">
        <v>4</v>
      </c>
      <c r="J20" s="6">
        <v>5</v>
      </c>
      <c r="K20" s="6">
        <f t="shared" si="1"/>
        <v>31.24</v>
      </c>
      <c r="L20" s="6">
        <f t="shared" si="2"/>
        <v>39.049999999999997</v>
      </c>
      <c r="N20" s="7" t="s">
        <v>122</v>
      </c>
    </row>
    <row r="21" spans="1:14" s="6" customFormat="1" x14ac:dyDescent="0.3">
      <c r="A21" s="6">
        <v>1</v>
      </c>
      <c r="B21" s="6" t="s">
        <v>53</v>
      </c>
      <c r="C21" s="6" t="s">
        <v>50</v>
      </c>
      <c r="D21" s="6" t="s">
        <v>51</v>
      </c>
      <c r="E21" s="6" t="s">
        <v>52</v>
      </c>
      <c r="F21" s="6" t="s">
        <v>54</v>
      </c>
      <c r="H21" s="6">
        <f t="shared" si="0"/>
        <v>0</v>
      </c>
      <c r="J21" s="6">
        <v>0</v>
      </c>
      <c r="K21" s="6">
        <f t="shared" si="1"/>
        <v>0</v>
      </c>
      <c r="L21" s="6">
        <f t="shared" si="2"/>
        <v>0</v>
      </c>
      <c r="N21" s="7"/>
    </row>
    <row r="22" spans="1:14" ht="17.399999999999999" x14ac:dyDescent="0.3">
      <c r="A22">
        <v>1</v>
      </c>
      <c r="B22" t="s">
        <v>56</v>
      </c>
      <c r="C22" t="s">
        <v>55</v>
      </c>
      <c r="D22" t="s">
        <v>55</v>
      </c>
      <c r="E22" t="s">
        <v>55</v>
      </c>
      <c r="F22" s="6" t="s">
        <v>173</v>
      </c>
      <c r="G22">
        <v>10.022</v>
      </c>
      <c r="H22">
        <f t="shared" si="0"/>
        <v>10.022</v>
      </c>
      <c r="I22">
        <v>5</v>
      </c>
      <c r="J22">
        <v>5</v>
      </c>
      <c r="K22">
        <f t="shared" si="1"/>
        <v>50.11</v>
      </c>
      <c r="L22">
        <f t="shared" si="2"/>
        <v>50.11</v>
      </c>
      <c r="M22" s="5" t="s">
        <v>163</v>
      </c>
      <c r="N22" s="2" t="s">
        <v>123</v>
      </c>
    </row>
    <row r="23" spans="1:14" x14ac:dyDescent="0.3">
      <c r="A23">
        <v>1</v>
      </c>
      <c r="B23" t="s">
        <v>59</v>
      </c>
      <c r="C23" t="s">
        <v>57</v>
      </c>
      <c r="D23" t="s">
        <v>57</v>
      </c>
      <c r="E23" t="s">
        <v>58</v>
      </c>
      <c r="F23" t="s">
        <v>60</v>
      </c>
      <c r="G23">
        <v>6.15</v>
      </c>
      <c r="H23">
        <f t="shared" si="0"/>
        <v>6.15</v>
      </c>
      <c r="I23">
        <v>5</v>
      </c>
      <c r="J23">
        <v>5</v>
      </c>
      <c r="K23">
        <f t="shared" si="1"/>
        <v>30.75</v>
      </c>
      <c r="L23">
        <f t="shared" si="2"/>
        <v>30.75</v>
      </c>
      <c r="M23" s="4" t="s">
        <v>164</v>
      </c>
      <c r="N23" s="2" t="s">
        <v>124</v>
      </c>
    </row>
    <row r="24" spans="1:14" x14ac:dyDescent="0.3">
      <c r="A24">
        <v>3</v>
      </c>
      <c r="B24" t="s">
        <v>63</v>
      </c>
      <c r="C24" t="s">
        <v>61</v>
      </c>
      <c r="D24" t="s">
        <v>61</v>
      </c>
      <c r="E24" t="s">
        <v>62</v>
      </c>
      <c r="F24" t="s">
        <v>64</v>
      </c>
      <c r="G24">
        <v>3.76</v>
      </c>
      <c r="H24">
        <f t="shared" si="0"/>
        <v>11.28</v>
      </c>
      <c r="I24">
        <v>10</v>
      </c>
      <c r="J24">
        <v>10</v>
      </c>
      <c r="K24">
        <f t="shared" si="1"/>
        <v>37.599999999999994</v>
      </c>
      <c r="L24">
        <f t="shared" si="2"/>
        <v>37.599999999999994</v>
      </c>
      <c r="M24" s="4" t="s">
        <v>165</v>
      </c>
      <c r="N24" s="2" t="s">
        <v>125</v>
      </c>
    </row>
    <row r="25" spans="1:14" s="6" customFormat="1" x14ac:dyDescent="0.3">
      <c r="A25" s="6">
        <v>3</v>
      </c>
      <c r="B25" s="6" t="s">
        <v>67</v>
      </c>
      <c r="C25" s="6" t="s">
        <v>65</v>
      </c>
      <c r="D25" s="6" t="s">
        <v>65</v>
      </c>
      <c r="E25" s="6" t="s">
        <v>66</v>
      </c>
      <c r="G25" s="6">
        <v>10.39</v>
      </c>
      <c r="H25" s="6">
        <f t="shared" si="0"/>
        <v>31.17</v>
      </c>
      <c r="I25" s="6">
        <v>3</v>
      </c>
      <c r="J25" s="6">
        <v>3</v>
      </c>
      <c r="K25" s="6">
        <f t="shared" si="1"/>
        <v>31.17</v>
      </c>
      <c r="L25" s="6">
        <f t="shared" si="2"/>
        <v>31.17</v>
      </c>
      <c r="N25" s="7" t="s">
        <v>126</v>
      </c>
    </row>
    <row r="26" spans="1:14" s="6" customFormat="1" x14ac:dyDescent="0.3">
      <c r="A26" s="6">
        <v>1</v>
      </c>
      <c r="B26" s="6" t="s">
        <v>70</v>
      </c>
      <c r="C26" s="6" t="s">
        <v>68</v>
      </c>
      <c r="D26" s="6" t="s">
        <v>68</v>
      </c>
      <c r="E26" s="6" t="s">
        <v>69</v>
      </c>
      <c r="F26" s="6" t="s">
        <v>174</v>
      </c>
      <c r="G26" s="6">
        <v>10.14</v>
      </c>
      <c r="H26" s="6">
        <f t="shared" si="0"/>
        <v>10.14</v>
      </c>
      <c r="I26" s="6">
        <v>1</v>
      </c>
      <c r="J26" s="6">
        <v>1</v>
      </c>
      <c r="K26" s="6">
        <f t="shared" si="1"/>
        <v>10.14</v>
      </c>
      <c r="L26" s="6">
        <f t="shared" si="2"/>
        <v>10.14</v>
      </c>
      <c r="N26" s="7" t="s">
        <v>127</v>
      </c>
    </row>
    <row r="27" spans="1:14" x14ac:dyDescent="0.3">
      <c r="A27">
        <v>4</v>
      </c>
      <c r="B27" t="s">
        <v>72</v>
      </c>
      <c r="C27" t="s">
        <v>71</v>
      </c>
      <c r="D27" t="s">
        <v>71</v>
      </c>
      <c r="E27" t="s">
        <v>71</v>
      </c>
      <c r="F27" t="s">
        <v>73</v>
      </c>
      <c r="G27">
        <v>13.8</v>
      </c>
      <c r="H27">
        <f t="shared" si="0"/>
        <v>55.2</v>
      </c>
      <c r="I27">
        <v>4</v>
      </c>
      <c r="J27">
        <v>5</v>
      </c>
      <c r="K27">
        <f t="shared" si="1"/>
        <v>55.2</v>
      </c>
      <c r="L27">
        <f t="shared" si="2"/>
        <v>69</v>
      </c>
      <c r="M27" s="4" t="s">
        <v>167</v>
      </c>
      <c r="N27" s="2" t="s">
        <v>128</v>
      </c>
    </row>
    <row r="28" spans="1:14" s="6" customFormat="1" x14ac:dyDescent="0.3">
      <c r="A28" s="6">
        <v>1</v>
      </c>
      <c r="B28" s="6" t="s">
        <v>76</v>
      </c>
      <c r="C28" s="6" t="s">
        <v>74</v>
      </c>
      <c r="D28" s="6" t="s">
        <v>74</v>
      </c>
      <c r="E28" s="6" t="s">
        <v>75</v>
      </c>
      <c r="F28" s="6" t="s">
        <v>77</v>
      </c>
      <c r="G28" s="6">
        <v>3.49</v>
      </c>
      <c r="H28" s="6">
        <f t="shared" si="0"/>
        <v>3.49</v>
      </c>
      <c r="I28" s="6">
        <v>1</v>
      </c>
      <c r="J28" s="6">
        <v>1</v>
      </c>
      <c r="K28" s="6">
        <f t="shared" si="1"/>
        <v>3.49</v>
      </c>
      <c r="L28" s="6">
        <f t="shared" si="2"/>
        <v>3.49</v>
      </c>
      <c r="N28" s="7" t="s">
        <v>129</v>
      </c>
    </row>
    <row r="29" spans="1:14" s="6" customFormat="1" x14ac:dyDescent="0.3">
      <c r="A29" s="6">
        <v>1</v>
      </c>
      <c r="B29" s="6" t="s">
        <v>80</v>
      </c>
      <c r="C29" s="6" t="s">
        <v>78</v>
      </c>
      <c r="D29" s="6" t="s">
        <v>78</v>
      </c>
      <c r="E29" s="6" t="s">
        <v>79</v>
      </c>
      <c r="F29" s="6" t="s">
        <v>81</v>
      </c>
      <c r="G29" s="6">
        <v>2.99</v>
      </c>
      <c r="H29" s="6">
        <f t="shared" si="0"/>
        <v>2.99</v>
      </c>
      <c r="I29" s="6">
        <v>1</v>
      </c>
      <c r="J29" s="6">
        <v>1</v>
      </c>
      <c r="K29" s="6">
        <f t="shared" si="1"/>
        <v>2.99</v>
      </c>
      <c r="L29" s="6">
        <f t="shared" si="2"/>
        <v>2.99</v>
      </c>
      <c r="N29" s="7" t="s">
        <v>130</v>
      </c>
    </row>
    <row r="30" spans="1:14" s="6" customFormat="1" x14ac:dyDescent="0.3">
      <c r="A30" s="6">
        <v>1</v>
      </c>
      <c r="B30" s="6" t="s">
        <v>84</v>
      </c>
      <c r="C30" s="6" t="s">
        <v>82</v>
      </c>
      <c r="D30" s="6" t="s">
        <v>82</v>
      </c>
      <c r="E30" s="6" t="s">
        <v>83</v>
      </c>
      <c r="F30" s="6" t="s">
        <v>85</v>
      </c>
      <c r="H30" s="6">
        <f t="shared" si="0"/>
        <v>0</v>
      </c>
      <c r="J30" s="6">
        <v>0</v>
      </c>
      <c r="K30" s="6">
        <f t="shared" si="1"/>
        <v>0</v>
      </c>
      <c r="L30" s="6">
        <f t="shared" si="2"/>
        <v>0</v>
      </c>
    </row>
    <row r="31" spans="1:14" s="6" customFormat="1" x14ac:dyDescent="0.3">
      <c r="A31" s="6">
        <v>1</v>
      </c>
      <c r="B31" s="6" t="s">
        <v>88</v>
      </c>
      <c r="C31" s="6" t="s">
        <v>86</v>
      </c>
      <c r="D31" s="6" t="s">
        <v>86</v>
      </c>
      <c r="E31" s="6" t="s">
        <v>87</v>
      </c>
      <c r="F31" s="6" t="s">
        <v>89</v>
      </c>
      <c r="G31" s="6">
        <v>46.95</v>
      </c>
      <c r="H31" s="6">
        <f t="shared" si="0"/>
        <v>46.95</v>
      </c>
      <c r="I31" s="6">
        <v>1</v>
      </c>
      <c r="J31" s="6">
        <v>1</v>
      </c>
      <c r="K31" s="6">
        <f t="shared" si="1"/>
        <v>46.95</v>
      </c>
      <c r="L31" s="6">
        <f t="shared" si="2"/>
        <v>46.95</v>
      </c>
      <c r="N31" s="7" t="s">
        <v>131</v>
      </c>
    </row>
    <row r="32" spans="1:14" s="6" customFormat="1" x14ac:dyDescent="0.3">
      <c r="A32" s="6">
        <v>1</v>
      </c>
      <c r="B32" s="6" t="s">
        <v>92</v>
      </c>
      <c r="C32" s="6" t="s">
        <v>90</v>
      </c>
      <c r="D32" s="6" t="s">
        <v>90</v>
      </c>
      <c r="E32" s="6" t="s">
        <v>91</v>
      </c>
      <c r="F32" s="6" t="s">
        <v>93</v>
      </c>
      <c r="G32" s="6">
        <v>63.9</v>
      </c>
      <c r="H32" s="6">
        <f t="shared" si="0"/>
        <v>63.9</v>
      </c>
      <c r="I32" s="6">
        <v>1</v>
      </c>
      <c r="J32" s="6">
        <v>1</v>
      </c>
      <c r="K32" s="6">
        <f t="shared" si="1"/>
        <v>63.9</v>
      </c>
      <c r="L32" s="6">
        <f t="shared" si="2"/>
        <v>63.9</v>
      </c>
      <c r="N32" s="7" t="s">
        <v>132</v>
      </c>
    </row>
    <row r="33" spans="1:14" x14ac:dyDescent="0.3">
      <c r="H33">
        <f t="shared" si="0"/>
        <v>0</v>
      </c>
      <c r="K33">
        <f t="shared" si="1"/>
        <v>0</v>
      </c>
      <c r="L33">
        <f t="shared" si="2"/>
        <v>0</v>
      </c>
      <c r="N33" s="2"/>
    </row>
    <row r="34" spans="1:14" x14ac:dyDescent="0.3">
      <c r="A34">
        <v>1</v>
      </c>
      <c r="C34" t="s">
        <v>142</v>
      </c>
      <c r="F34" t="s">
        <v>146</v>
      </c>
      <c r="G34">
        <v>20.7</v>
      </c>
      <c r="H34">
        <f t="shared" si="0"/>
        <v>20.7</v>
      </c>
      <c r="I34">
        <v>1</v>
      </c>
      <c r="J34">
        <v>1</v>
      </c>
      <c r="K34">
        <f t="shared" si="1"/>
        <v>20.7</v>
      </c>
      <c r="L34">
        <f t="shared" si="2"/>
        <v>20.7</v>
      </c>
      <c r="M34" t="s">
        <v>166</v>
      </c>
      <c r="N34" s="2" t="s">
        <v>143</v>
      </c>
    </row>
    <row r="35" spans="1:14" s="6" customFormat="1" x14ac:dyDescent="0.3">
      <c r="A35" s="6">
        <v>1</v>
      </c>
      <c r="C35" s="6" t="s">
        <v>144</v>
      </c>
      <c r="F35" s="6" t="s">
        <v>147</v>
      </c>
      <c r="G35" s="6">
        <v>332.4</v>
      </c>
      <c r="H35" s="6">
        <f t="shared" si="0"/>
        <v>332.4</v>
      </c>
      <c r="I35" s="6">
        <v>1</v>
      </c>
      <c r="J35" s="6">
        <v>1</v>
      </c>
      <c r="K35" s="6">
        <f t="shared" si="1"/>
        <v>332.4</v>
      </c>
      <c r="L35" s="6">
        <f t="shared" si="2"/>
        <v>332.4</v>
      </c>
      <c r="N35" s="7" t="s">
        <v>145</v>
      </c>
    </row>
    <row r="36" spans="1:14" s="6" customFormat="1" x14ac:dyDescent="0.3">
      <c r="A36" s="6">
        <v>1</v>
      </c>
      <c r="B36" s="6" t="s">
        <v>194</v>
      </c>
      <c r="C36" s="6" t="s">
        <v>169</v>
      </c>
      <c r="F36" s="6" t="s">
        <v>171</v>
      </c>
      <c r="G36" s="6">
        <v>15.87</v>
      </c>
      <c r="H36" s="6">
        <f t="shared" si="0"/>
        <v>15.87</v>
      </c>
      <c r="I36" s="6">
        <v>1</v>
      </c>
      <c r="J36" s="6">
        <v>1</v>
      </c>
      <c r="K36" s="6">
        <f t="shared" si="1"/>
        <v>15.87</v>
      </c>
      <c r="L36" s="6">
        <f t="shared" si="2"/>
        <v>15.87</v>
      </c>
      <c r="N36" s="7" t="s">
        <v>170</v>
      </c>
    </row>
    <row r="37" spans="1:14" x14ac:dyDescent="0.3">
      <c r="A37" s="9"/>
      <c r="F37" s="8" t="s">
        <v>175</v>
      </c>
      <c r="G37" s="6"/>
      <c r="H37" s="6">
        <f t="shared" si="0"/>
        <v>0</v>
      </c>
      <c r="N37" s="2"/>
    </row>
    <row r="38" spans="1:14" x14ac:dyDescent="0.3">
      <c r="A38" s="9"/>
      <c r="C38" t="s">
        <v>179</v>
      </c>
      <c r="F38" s="9" t="s">
        <v>180</v>
      </c>
      <c r="G38" s="6">
        <v>1.5</v>
      </c>
      <c r="I38">
        <v>1</v>
      </c>
      <c r="J38">
        <v>1</v>
      </c>
      <c r="N38" s="2" t="s">
        <v>181</v>
      </c>
    </row>
    <row r="39" spans="1:14" x14ac:dyDescent="0.3">
      <c r="A39" s="9"/>
      <c r="C39" t="s">
        <v>178</v>
      </c>
      <c r="F39" s="9" t="s">
        <v>177</v>
      </c>
      <c r="G39" s="6">
        <v>2.41</v>
      </c>
      <c r="N39" s="2" t="s">
        <v>176</v>
      </c>
    </row>
    <row r="40" spans="1:14" x14ac:dyDescent="0.3">
      <c r="A40" s="9"/>
      <c r="C40" t="s">
        <v>183</v>
      </c>
      <c r="F40" s="9" t="s">
        <v>193</v>
      </c>
      <c r="G40" s="6">
        <v>5.65</v>
      </c>
      <c r="N40" s="2" t="s">
        <v>182</v>
      </c>
    </row>
    <row r="41" spans="1:14" x14ac:dyDescent="0.3">
      <c r="A41" s="9"/>
      <c r="C41" t="s">
        <v>185</v>
      </c>
      <c r="F41" s="9" t="s">
        <v>186</v>
      </c>
      <c r="G41" s="6">
        <v>0.83</v>
      </c>
      <c r="N41" s="2" t="s">
        <v>184</v>
      </c>
    </row>
    <row r="42" spans="1:14" x14ac:dyDescent="0.3">
      <c r="A42" s="9"/>
      <c r="C42" t="s">
        <v>187</v>
      </c>
      <c r="F42" s="9" t="s">
        <v>189</v>
      </c>
      <c r="G42" s="6">
        <v>22.6</v>
      </c>
      <c r="N42" s="2" t="s">
        <v>188</v>
      </c>
    </row>
    <row r="43" spans="1:14" x14ac:dyDescent="0.3">
      <c r="A43" s="9"/>
      <c r="C43" t="s">
        <v>190</v>
      </c>
      <c r="F43" s="9" t="s">
        <v>191</v>
      </c>
      <c r="G43" s="6">
        <v>7.15</v>
      </c>
      <c r="N43" s="2" t="s">
        <v>192</v>
      </c>
    </row>
    <row r="44" spans="1:14" x14ac:dyDescent="0.3">
      <c r="A44" s="9"/>
      <c r="C44" t="s">
        <v>195</v>
      </c>
      <c r="F44" s="9" t="s">
        <v>197</v>
      </c>
      <c r="G44" s="6">
        <v>4.49</v>
      </c>
      <c r="N44" s="2" t="s">
        <v>196</v>
      </c>
    </row>
    <row r="45" spans="1:14" x14ac:dyDescent="0.3">
      <c r="A45">
        <f>SUM(A2:A32)</f>
        <v>150</v>
      </c>
      <c r="H45">
        <f>SUM(H2:H32)</f>
        <v>467.46589999999998</v>
      </c>
      <c r="I45" t="s">
        <v>137</v>
      </c>
      <c r="K45">
        <f>SUM(K2:K36)</f>
        <v>1049.0891999999999</v>
      </c>
      <c r="L45">
        <f>SUM(L2:L36)</f>
        <v>1128.3</v>
      </c>
    </row>
    <row r="46" spans="1:14" x14ac:dyDescent="0.3">
      <c r="I46" t="s">
        <v>138</v>
      </c>
      <c r="K46">
        <f>SUM(K3,K4,K5,K6,K7,K8,K10,K11,K12,K13,K14,K15,K16,K22,K23,K24,K27,K2,K34)</f>
        <v>396.91919999999999</v>
      </c>
      <c r="L46">
        <f>SUM(L3,L4,L5,L6,L7,L8,L10,L11,L12,L13,L14,L15,L16,L22,L23,L24,L27,L2,L34)</f>
        <v>423.36</v>
      </c>
    </row>
    <row r="47" spans="1:14" x14ac:dyDescent="0.3">
      <c r="I47" t="s">
        <v>139</v>
      </c>
      <c r="K47">
        <f>K45-K46</f>
        <v>652.16999999999985</v>
      </c>
      <c r="L47">
        <f>L45-L46</f>
        <v>704.93999999999994</v>
      </c>
    </row>
  </sheetData>
  <hyperlinks>
    <hyperlink ref="N3" r:id="rId1" xr:uid="{00000000-0004-0000-0000-000000000000}"/>
    <hyperlink ref="N4" r:id="rId2" xr:uid="{00000000-0004-0000-0000-000001000000}"/>
    <hyperlink ref="N5" r:id="rId3" xr:uid="{00000000-0004-0000-0000-000002000000}"/>
    <hyperlink ref="N8" r:id="rId4" xr:uid="{00000000-0004-0000-0000-000003000000}"/>
    <hyperlink ref="N9" r:id="rId5" xr:uid="{00000000-0004-0000-0000-000004000000}"/>
    <hyperlink ref="N18" r:id="rId6" xr:uid="{00000000-0004-0000-0000-000005000000}"/>
    <hyperlink ref="N17" r:id="rId7" xr:uid="{00000000-0004-0000-0000-000006000000}"/>
    <hyperlink ref="N6" r:id="rId8" xr:uid="{00000000-0004-0000-0000-000007000000}"/>
    <hyperlink ref="N7" r:id="rId9" xr:uid="{00000000-0004-0000-0000-000008000000}"/>
    <hyperlink ref="N10" r:id="rId10" xr:uid="{00000000-0004-0000-0000-000009000000}"/>
    <hyperlink ref="N11" r:id="rId11" xr:uid="{00000000-0004-0000-0000-00000A000000}"/>
    <hyperlink ref="N12" r:id="rId12" xr:uid="{00000000-0004-0000-0000-00000B000000}"/>
    <hyperlink ref="N13" r:id="rId13" xr:uid="{00000000-0004-0000-0000-00000C000000}"/>
    <hyperlink ref="N14" r:id="rId14" xr:uid="{00000000-0004-0000-0000-00000D000000}"/>
    <hyperlink ref="N15" r:id="rId15" xr:uid="{00000000-0004-0000-0000-00000E000000}"/>
    <hyperlink ref="N16" r:id="rId16" xr:uid="{00000000-0004-0000-0000-00000F000000}"/>
    <hyperlink ref="N19" r:id="rId17" xr:uid="{00000000-0004-0000-0000-000010000000}"/>
    <hyperlink ref="N20" r:id="rId18" xr:uid="{00000000-0004-0000-0000-000011000000}"/>
    <hyperlink ref="N22" r:id="rId19" xr:uid="{00000000-0004-0000-0000-000012000000}"/>
    <hyperlink ref="N23" r:id="rId20" xr:uid="{00000000-0004-0000-0000-000013000000}"/>
    <hyperlink ref="N24" r:id="rId21" xr:uid="{00000000-0004-0000-0000-000014000000}"/>
    <hyperlink ref="N25" r:id="rId22" xr:uid="{00000000-0004-0000-0000-000015000000}"/>
    <hyperlink ref="N26" r:id="rId23" xr:uid="{00000000-0004-0000-0000-000016000000}"/>
    <hyperlink ref="N27" r:id="rId24" xr:uid="{00000000-0004-0000-0000-000017000000}"/>
    <hyperlink ref="N28" r:id="rId25" xr:uid="{00000000-0004-0000-0000-000018000000}"/>
    <hyperlink ref="N29" r:id="rId26" xr:uid="{00000000-0004-0000-0000-000019000000}"/>
    <hyperlink ref="N31" r:id="rId27" xr:uid="{00000000-0004-0000-0000-00001A000000}"/>
    <hyperlink ref="N32" r:id="rId28" xr:uid="{00000000-0004-0000-0000-00001B000000}"/>
    <hyperlink ref="N34" r:id="rId29" xr:uid="{00000000-0004-0000-0000-00001C000000}"/>
    <hyperlink ref="N2" r:id="rId30" xr:uid="{2DAE2CB2-54FF-49C2-AEBB-A22DAD8FA2DD}"/>
    <hyperlink ref="N36" r:id="rId31" xr:uid="{4FB16334-6B9C-4D81-9FA6-96631708493A}"/>
    <hyperlink ref="N39" r:id="rId32" xr:uid="{22DAF23A-9B74-4D2E-803B-63E91B07E7E5}"/>
    <hyperlink ref="N41" r:id="rId33" xr:uid="{504204DC-C26C-4EE2-82E7-A52607E5E8D0}"/>
    <hyperlink ref="N42" r:id="rId34" xr:uid="{56A7C5C0-FB97-407E-ADE9-5957BEF88B02}"/>
    <hyperlink ref="N43" r:id="rId35" xr:uid="{605FCDEE-731C-44D7-AEFA-5C2E7B7A4524}"/>
    <hyperlink ref="N44" r:id="rId36" xr:uid="{462E7D61-EA78-421F-B931-3A76FF60B194}"/>
  </hyperlinks>
  <pageMargins left="0.7" right="0.7" top="0.75" bottom="0.75" header="0.3" footer="0.3"/>
  <pageSetup paperSize="9" orientation="portrait" horizontalDpi="360" verticalDpi="360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Slutstegbomhejhopp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</cp:lastModifiedBy>
  <dcterms:modified xsi:type="dcterms:W3CDTF">2021-03-10T16:56:55Z</dcterms:modified>
</cp:coreProperties>
</file>