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GHIEN CUU\_Github\py_bim_file_manager\"/>
    </mc:Choice>
  </mc:AlternateContent>
  <xr:revisionPtr revIDLastSave="0" documentId="13_ncr:1_{21A0A7A1-6EF0-49D0-88D0-FF2E88D0D905}" xr6:coauthVersionLast="47" xr6:coauthVersionMax="47" xr10:uidLastSave="{00000000-0000-0000-0000-000000000000}"/>
  <bookViews>
    <workbookView xWindow="-120" yWindow="-120" windowWidth="29040" windowHeight="15840" activeTab="1" xr2:uid="{FF5F5505-B34B-4F59-A7B5-E7DE2670709F}"/>
  </bookViews>
  <sheets>
    <sheet name="Master Sheet" sheetId="8" r:id="rId1"/>
    <sheet name="Project" sheetId="4" r:id="rId2"/>
    <sheet name="Land" sheetId="5" r:id="rId3"/>
    <sheet name="LandPoint" sheetId="1" r:id="rId4"/>
    <sheet name="Level" sheetId="3" r:id="rId5"/>
    <sheet name="Level Curve" sheetId="6" r:id="rId6"/>
    <sheet name="Grid" sheetId="2" r:id="rId7"/>
    <sheet name="Grid Curv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B3" i="7"/>
  <c r="B10" i="7"/>
  <c r="D3" i="2"/>
  <c r="B4" i="7" s="1"/>
  <c r="D4" i="2"/>
  <c r="B5" i="7" s="1"/>
  <c r="D5" i="2"/>
  <c r="B6" i="7" s="1"/>
  <c r="D6" i="2"/>
  <c r="B7" i="7" s="1"/>
  <c r="D7" i="2"/>
  <c r="B8" i="7" s="1"/>
  <c r="D8" i="2"/>
  <c r="B9" i="7" s="1"/>
  <c r="D9" i="2"/>
  <c r="D10" i="2"/>
  <c r="B11" i="7" s="1"/>
  <c r="D11" i="2"/>
  <c r="B12" i="7" s="1"/>
  <c r="D12" i="2"/>
  <c r="B13" i="7" s="1"/>
  <c r="D13" i="2"/>
  <c r="B14" i="7" s="1"/>
  <c r="D14" i="2"/>
  <c r="B15" i="7" s="1"/>
  <c r="D15" i="2"/>
  <c r="B16" i="7" s="1"/>
  <c r="D16" i="2"/>
  <c r="B17" i="7" s="1"/>
  <c r="D17" i="2"/>
  <c r="B18" i="7" s="1"/>
  <c r="D18" i="2"/>
  <c r="B19" i="7" s="1"/>
  <c r="D19" i="2"/>
  <c r="B20" i="7" s="1"/>
  <c r="D20" i="2"/>
  <c r="B21" i="7" s="1"/>
  <c r="D21" i="2"/>
  <c r="B22" i="7" s="1"/>
  <c r="D22" i="2"/>
  <c r="B23" i="7" s="1"/>
  <c r="D23" i="2"/>
  <c r="B24" i="7" s="1"/>
  <c r="D24" i="2"/>
  <c r="B25" i="7" s="1"/>
  <c r="D25" i="2"/>
  <c r="B26" i="7" s="1"/>
  <c r="D26" i="2"/>
  <c r="B27" i="7" s="1"/>
  <c r="D27" i="2"/>
  <c r="B28" i="7" s="1"/>
  <c r="D28" i="2"/>
  <c r="B29" i="7" s="1"/>
  <c r="D29" i="2"/>
  <c r="B30" i="7" s="1"/>
  <c r="D30" i="2"/>
  <c r="B31" i="7" s="1"/>
  <c r="D31" i="2"/>
  <c r="B32" i="7" s="1"/>
  <c r="D32" i="2"/>
  <c r="B33" i="7" s="1"/>
  <c r="D33" i="2"/>
  <c r="B34" i="7" s="1"/>
  <c r="D34" i="2"/>
  <c r="B3" i="6"/>
  <c r="F3" i="3"/>
  <c r="B4" i="6" s="1"/>
  <c r="F4" i="3"/>
  <c r="B5" i="6" s="1"/>
  <c r="F5" i="3"/>
  <c r="B6" i="6" s="1"/>
  <c r="F6" i="3"/>
  <c r="B7" i="6" s="1"/>
  <c r="F7" i="3"/>
  <c r="B8" i="6" s="1"/>
  <c r="F8" i="3"/>
  <c r="B9" i="6" s="1"/>
  <c r="F9" i="3"/>
  <c r="B10" i="6" s="1"/>
  <c r="F10" i="3"/>
  <c r="B11" i="6" s="1"/>
  <c r="F11" i="3"/>
  <c r="B12" i="6" s="1"/>
  <c r="F12" i="3"/>
  <c r="B13" i="6" s="1"/>
  <c r="F13" i="3"/>
  <c r="B14" i="6" s="1"/>
  <c r="F14" i="3"/>
  <c r="B15" i="6" s="1"/>
  <c r="F15" i="3"/>
  <c r="B16" i="6" s="1"/>
  <c r="F16" i="3"/>
  <c r="B17" i="6" s="1"/>
  <c r="F17" i="3"/>
  <c r="B18" i="6" s="1"/>
  <c r="F18" i="3"/>
  <c r="B19" i="6" s="1"/>
  <c r="F19" i="3"/>
  <c r="B20" i="6" s="1"/>
  <c r="F20" i="3"/>
  <c r="B21" i="6" s="1"/>
  <c r="F21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I4" i="1"/>
  <c r="I5" i="1"/>
  <c r="I6" i="1"/>
  <c r="I7" i="1"/>
  <c r="I8" i="1"/>
  <c r="I9" i="1"/>
  <c r="I10" i="1"/>
  <c r="I11" i="1"/>
  <c r="K12" i="1" s="1"/>
  <c r="I12" i="1"/>
  <c r="I13" i="1"/>
  <c r="K14" i="1" s="1"/>
  <c r="I14" i="1"/>
  <c r="I15" i="1"/>
  <c r="I16" i="1"/>
  <c r="I17" i="1"/>
  <c r="I18" i="1"/>
  <c r="K19" i="1" s="1"/>
  <c r="J3" i="1"/>
  <c r="I3" i="1"/>
  <c r="K3" i="1" s="1"/>
  <c r="K15" i="1" l="1"/>
  <c r="K11" i="1"/>
  <c r="K13" i="1"/>
  <c r="K9" i="1"/>
  <c r="K6" i="1"/>
  <c r="K10" i="1"/>
  <c r="K17" i="1"/>
  <c r="K8" i="1"/>
  <c r="K5" i="1"/>
  <c r="K16" i="1"/>
  <c r="K7" i="1"/>
  <c r="K4" i="1"/>
  <c r="K18" i="1"/>
  <c r="H3" i="5" l="1"/>
</calcChain>
</file>

<file path=xl/sharedStrings.xml><?xml version="1.0" encoding="utf-8"?>
<sst xmlns="http://schemas.openxmlformats.org/spreadsheetml/2006/main" count="213" uniqueCount="105">
  <si>
    <t>01</t>
  </si>
  <si>
    <t>01F</t>
  </si>
  <si>
    <t>02F</t>
  </si>
  <si>
    <t>03F</t>
  </si>
  <si>
    <t>04F</t>
  </si>
  <si>
    <t>05F</t>
  </si>
  <si>
    <t>06F</t>
  </si>
  <si>
    <t>TRF</t>
  </si>
  <si>
    <t>RFF</t>
  </si>
  <si>
    <t>GRF</t>
  </si>
  <si>
    <t>IRF</t>
  </si>
  <si>
    <t>BMF</t>
  </si>
  <si>
    <t>Name</t>
  </si>
  <si>
    <t>Type</t>
  </si>
  <si>
    <t>Location</t>
  </si>
  <si>
    <t>Test Project</t>
  </si>
  <si>
    <t>Highrise Office Mixed Use</t>
  </si>
  <si>
    <t>Nha Be District HCMC</t>
  </si>
  <si>
    <t>0001</t>
  </si>
  <si>
    <t>VN2000 X</t>
  </si>
  <si>
    <t>VN2000 Y</t>
  </si>
  <si>
    <t>Decade X</t>
  </si>
  <si>
    <t>Decade Y</t>
  </si>
  <si>
    <t>GPS X</t>
  </si>
  <si>
    <t>GPS Y</t>
  </si>
  <si>
    <t>Land Id</t>
  </si>
  <si>
    <t>Project Id</t>
  </si>
  <si>
    <t>Id</t>
  </si>
  <si>
    <t>LD_001</t>
  </si>
  <si>
    <t>LD_01</t>
  </si>
  <si>
    <t>Area</t>
  </si>
  <si>
    <t>Perimeter</t>
  </si>
  <si>
    <t>Land Use</t>
  </si>
  <si>
    <t>Main Land</t>
  </si>
  <si>
    <t>Used Purpose</t>
  </si>
  <si>
    <t>Commercial</t>
  </si>
  <si>
    <t>Rent 50 years</t>
  </si>
  <si>
    <t>Area Unit</t>
  </si>
  <si>
    <t>Perimeter Unit</t>
  </si>
  <si>
    <t>metre</t>
  </si>
  <si>
    <t>Elevation</t>
  </si>
  <si>
    <t>Level Id</t>
  </si>
  <si>
    <t>Start Point X</t>
  </si>
  <si>
    <t>End Point X</t>
  </si>
  <si>
    <t>Start Point Y</t>
  </si>
  <si>
    <t>End Point Y</t>
  </si>
  <si>
    <t>Is Arc</t>
  </si>
  <si>
    <t>Arc Radius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</si>
  <si>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</si>
  <si>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</si>
  <si>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</si>
  <si>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</si>
  <si>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</si>
  <si>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</si>
  <si>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</si>
  <si>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</si>
  <si>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</si>
  <si>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</si>
  <si>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</si>
  <si>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</si>
  <si>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</si>
  <si>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</si>
  <si>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</si>
  <si>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</si>
  <si>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</si>
  <si>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</si>
  <si>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</si>
  <si>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</si>
  <si>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</si>
  <si>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</si>
  <si>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</si>
  <si>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1A</t>
  </si>
  <si>
    <t>1B</t>
  </si>
  <si>
    <t>1C</t>
  </si>
  <si>
    <t>1D</t>
  </si>
  <si>
    <t>1E</t>
  </si>
  <si>
    <t>1F</t>
  </si>
  <si>
    <t>1G</t>
  </si>
  <si>
    <t>1H</t>
  </si>
  <si>
    <t>Grid Id</t>
  </si>
  <si>
    <t>Arc Radius Unit</t>
  </si>
  <si>
    <t>Distance From Previous</t>
  </si>
  <si>
    <t>Unit</t>
  </si>
  <si>
    <t>m</t>
  </si>
  <si>
    <t>National Datum Level</t>
  </si>
  <si>
    <t>CFA</t>
  </si>
  <si>
    <t>Vị trí/ Location</t>
  </si>
  <si>
    <t>Diện tích đất / Site Area</t>
  </si>
  <si>
    <t>Quy mô dự án / Project Scale</t>
  </si>
  <si>
    <t>Số Tầng hầm/ Number of Basement</t>
  </si>
  <si>
    <t>Loại công trình/ Type of project</t>
  </si>
  <si>
    <t>Hạng mục công trình / Main package (item)</t>
  </si>
  <si>
    <t>Tình trạng dự án / Status of project</t>
  </si>
  <si>
    <t>Tổng mức đầu tư dự kiến / Investment value</t>
  </si>
  <si>
    <t>Giá trị xây dựng ước tính / Estimation value of construction</t>
  </si>
  <si>
    <t>Thời gian bắt đầu thi công dự kiến / Date of commencement</t>
  </si>
  <si>
    <t>Thời gian hoàn thành dự kiến / Date of completion</t>
  </si>
  <si>
    <t>Ngày khảo sát dự án / Date of site visit</t>
  </si>
  <si>
    <t>Ngày ghi nhận/ Date</t>
  </si>
  <si>
    <t>Mã số công trình/ Ref. No</t>
  </si>
  <si>
    <t>Chủ Đầu Tư/ Client</t>
  </si>
  <si>
    <t>Công trình/ Project Name</t>
  </si>
  <si>
    <t>Địa điểm/ Location</t>
  </si>
  <si>
    <t>Gói thầu/ Hạng mục - Package/ Item</t>
  </si>
  <si>
    <t>Sys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</si>
</sst>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2" fontId="0" fillId="0" borderId="0" xfId="1" applyNumberFormat="1" applyFont="1"/>
    <xf numFmtId="49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0" fillId="0" borderId="0" xfId="0" applyNumberFormat="1"/>
    <xf numFmtId="0" fontId="2" fillId="2" borderId="0" xfId="0" applyFont="1" applyFill="1" applyBorder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wrapText="1"/>
    </xf>
    <xf numFmtId="0" fontId="0" fillId="3" borderId="0" xfId="0" applyFont="1" applyFill="1"/>
    <xf numFmtId="0" fontId="0" fillId="3" borderId="0" xfId="0" applyFill="1"/>
    <xf numFmtId="49" fontId="3" fillId="3" borderId="0" xfId="0" applyNumberFormat="1" applyFont="1" applyFill="1"/>
    <xf numFmtId="0" fontId="3" fillId="3" borderId="0" xfId="0" applyFont="1" applyFill="1"/>
    <xf numFmtId="49" fontId="0" fillId="3" borderId="0" xfId="0" applyNumberFormat="1" applyFont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</cellXfs>
  <cellStyles count="2">
    <cellStyle name="Comma" xfId="1" builtinId="3"/>
    <cellStyle name="Normal" xfId="0" builtinId="0" customBuiltin="1"/>
  </cellStyles>
  <dxfs count="53">
    <dxf>
      <fill>
        <patternFill>
          <bgColor theme="0" tint="-0.24994659260841701"/>
        </patternFill>
      </fill>
    </dxf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467B0-C7FD-43D6-9E13-369E6C98B634}" name="Table1" displayName="Table1" ref="B2:Y3" totalsRowShown="0" headerRowDxfId="26" dataDxfId="25" headerRowCellStyle="Normal" dataCellStyle="Normal">
  <autoFilter ref="B2:Y3" xr:uid="{348467B0-C7FD-43D6-9E13-369E6C98B6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25" xr3:uid="{FBC24E9F-C82B-4D53-BC35-62D11692CEC8}" name="Sys Id" dataDxfId="1"/>
    <tableColumn id="1" xr3:uid="{167B3376-9C1A-4E22-AA63-D8AA2ED6EBA4}" name="Id" dataDxfId="24" dataCellStyle="Normal"/>
    <tableColumn id="14" xr3:uid="{C4710514-7DAB-44A4-ADFD-F30915BE1218}" name="Name" dataDxfId="23" dataCellStyle="Normal"/>
    <tableColumn id="2" xr3:uid="{43974AE0-434F-4D5A-8302-AF1BCB7284B8}" name="Type" dataDxfId="22" dataCellStyle="Normal"/>
    <tableColumn id="3" xr3:uid="{B9272B6A-C19F-44D0-9250-8F7E905F43C7}" name="Location" dataDxfId="21" dataCellStyle="Normal"/>
    <tableColumn id="18" xr3:uid="{73DCF001-9E95-48A6-BFC1-76056B8885F4}" name="Ngày ghi nhận/ Date" dataDxfId="20" dataCellStyle="Normal"/>
    <tableColumn id="19" xr3:uid="{7E421770-4E7E-412A-9310-D4C04437A901}" name="Mã số công trình/ Ref. No" dataDxfId="19" dataCellStyle="Normal"/>
    <tableColumn id="20" xr3:uid="{557C890D-3405-4D64-A8D0-55691B4931A0}" name="Chủ Đầu Tư/ Client" dataDxfId="18" dataCellStyle="Normal"/>
    <tableColumn id="21" xr3:uid="{98F15DAF-DE2D-4AF9-BF32-8241481E6F13}" name="Công trình/ Project Name" dataDxfId="17" dataCellStyle="Normal"/>
    <tableColumn id="22" xr3:uid="{FEFA4739-3669-41FB-BEDC-D3C9DE0638F2}" name="Địa điểm/ Location" dataDxfId="16" dataCellStyle="Normal"/>
    <tableColumn id="23" xr3:uid="{B4C9629E-1E81-465D-A5C7-A070A9ADEACA}" name="Gói thầu/ Hạng mục - Package/ Item" dataDxfId="15" dataCellStyle="Normal"/>
    <tableColumn id="4" xr3:uid="{25855EF7-3252-4E09-9E91-634AC7CD501C}" name="Vị trí/ Location" dataDxfId="14" dataCellStyle="Normal"/>
    <tableColumn id="5" xr3:uid="{EF124B64-994B-4AF2-9EFB-6D0B1D4FAC28}" name="Diện tích đất / Site Area" dataDxfId="13" dataCellStyle="Normal"/>
    <tableColumn id="6" xr3:uid="{4F32C847-CDFC-4B4C-A8B8-E788FCE06BE3}" name="Quy mô dự án / Project Scale" dataDxfId="12" dataCellStyle="Normal"/>
    <tableColumn id="7" xr3:uid="{FFCFB7B3-E90E-48FD-BE36-79203D7C9F92}" name="CFA" dataDxfId="11" dataCellStyle="Normal"/>
    <tableColumn id="8" xr3:uid="{384E70B5-27C1-426B-853D-8E073B29EC2B}" name="Số Tầng hầm/ Number of Basement" dataDxfId="10" dataCellStyle="Normal"/>
    <tableColumn id="9" xr3:uid="{D5207F6C-6BA2-4403-821E-C2A4D778EAD0}" name="Loại công trình/ Type of project" dataDxfId="9" dataCellStyle="Normal"/>
    <tableColumn id="10" xr3:uid="{36AB1574-9260-4825-A4E0-71CC426B5914}" name="Hạng mục công trình / Main package (item)" dataDxfId="8" dataCellStyle="Normal"/>
    <tableColumn id="11" xr3:uid="{E8EF09E2-8667-49B5-853D-9325DE2D30BB}" name="Tình trạng dự án / Status of project" dataDxfId="7" dataCellStyle="Normal"/>
    <tableColumn id="12" xr3:uid="{C49C0FF1-8F93-4D0E-B8FE-5F91303E8C9E}" name="Tổng mức đầu tư dự kiến / Investment value" dataDxfId="6" dataCellStyle="Normal"/>
    <tableColumn id="13" xr3:uid="{F342ADF2-16D4-4C12-A571-A608E60381FE}" name="Giá trị xây dựng ước tính / Estimation value of construction" dataDxfId="5" dataCellStyle="Normal"/>
    <tableColumn id="15" xr3:uid="{BBBBA6E0-45B4-47D3-8F72-53FE85598DFA}" name="Thời gian bắt đầu thi công dự kiến / Date of commencement" dataDxfId="4" dataCellStyle="Normal"/>
    <tableColumn id="16" xr3:uid="{528F40A2-8DF2-49BB-BD6D-06DCA87F2E1E}" name="Thời gian hoàn thành dự kiến / Date of completion" dataDxfId="3" dataCellStyle="Normal"/>
    <tableColumn id="17" xr3:uid="{974FF178-56EC-4846-8C4B-144B6ED8E460}" name="Ngày khảo sát dự án / Date of site visit" dataDxfId="2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6607E7-7A4A-4AF0-80B5-F7F7DAE8FAE4}" name="Table3" displayName="Table3" ref="B2:J3" totalsRowShown="0">
  <autoFilter ref="B2:J3" xr:uid="{366607E7-7A4A-4AF0-80B5-F7F7DAE8FA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CFA8849-FB20-4AC4-BCE7-4A3DB9C5F4A7}" name="Project Id" dataDxfId="27"/>
    <tableColumn id="2" xr3:uid="{DC194554-AB1B-45A4-98BB-1AECF3BCBCFB}" name="Id" dataDxfId="52"/>
    <tableColumn id="5" xr3:uid="{EB44118B-EB48-4D74-B9A6-F5E62E901D37}" name="Name" dataDxfId="51"/>
    <tableColumn id="6" xr3:uid="{C4BBBA87-2714-45A6-9830-53EE66F3BF58}" name="Used Purpose" dataDxfId="50"/>
    <tableColumn id="7" xr3:uid="{87ECAE36-C298-40B2-AB0E-2F7475755163}" name="Land Use" dataDxfId="49"/>
    <tableColumn id="3" xr3:uid="{53106436-A983-46FF-AAFF-A56717E7DB51}" name="Area"/>
    <tableColumn id="4" xr3:uid="{D824C599-95BD-4510-A228-1610E72EF51D}" name="Perimeter" dataDxfId="48">
      <calculatedColumnFormula>SUM(Table2[Distance From Previous])</calculatedColumnFormula>
    </tableColumn>
    <tableColumn id="8" xr3:uid="{3FE61071-C8D6-42C0-BA89-76C58C219161}" name="Area Unit" dataDxfId="47"/>
    <tableColumn id="9" xr3:uid="{3AC5BBE8-BBF8-4CF4-9AA5-7F43FED72F6D}" name="Perimeter Unit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62BCC9-430A-4692-8043-9933D87230CA}" name="Table2" displayName="Table2" ref="B2:L19" totalsRowShown="0">
  <autoFilter ref="B2:L19" xr:uid="{0F62BCC9-430A-4692-8043-9933D87230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D7DF0C1-0153-4BD0-8122-464E5352AD34}" name="Project Id" dataDxfId="45"/>
    <tableColumn id="10" xr3:uid="{0E65A927-7566-4FBC-B4DE-343E29007D24}" name="Land Id" dataDxfId="44"/>
    <tableColumn id="9" xr3:uid="{C725703A-3A53-4435-9AC5-BC7FB9DC8C5F}" name="Name"/>
    <tableColumn id="6" xr3:uid="{3A0C814F-4996-46C2-A8E1-2D2C94120075}" name="GPS X"/>
    <tableColumn id="7" xr3:uid="{F8919ECD-90DE-4B41-B7AF-8F37E556BB33}" name="GPS Y"/>
    <tableColumn id="2" xr3:uid="{0C9C06F0-A539-4990-8A37-86F09640BEF7}" name="VN2000 X" dataDxfId="43" dataCellStyle="Comma"/>
    <tableColumn id="3" xr3:uid="{3D24A183-399A-4D07-9FFE-00F9E0A5F71E}" name="VN2000 Y" dataDxfId="42" dataCellStyle="Comma"/>
    <tableColumn id="4" xr3:uid="{D3D5B21F-09C3-4B79-BCD0-90969921C93C}" name="Decade X" dataDxfId="41" dataCellStyle="Comma">
      <calculatedColumnFormula>H3-$H$3</calculatedColumnFormula>
    </tableColumn>
    <tableColumn id="5" xr3:uid="{4F654A6E-2780-495C-B4B7-6FABF0BC3149}" name="Decade Y" dataDxfId="40" dataCellStyle="Comma">
      <calculatedColumnFormula>G3-$G$3</calculatedColumnFormula>
    </tableColumn>
    <tableColumn id="11" xr3:uid="{CD90413A-DCE7-47AB-A195-002258E3FE32}" name="Distance From Previous" dataDxfId="39">
      <calculatedColumnFormula>IFERROR(SQRT(POWER(ABS(Table2[[#This Row],[Decade X]]-I2),2)+POWER(ABS(Table2[[#This Row],[Decade Y]]-J2),2)),0)</calculatedColumnFormula>
    </tableColumn>
    <tableColumn id="12" xr3:uid="{43298079-6577-4C03-9560-46C840ED04CC}" name="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AE2B5B-015D-4B51-98FA-381CA3B28CA5}" name="Table4" displayName="Table4" ref="B2:F21" totalsRowShown="0">
  <autoFilter ref="B2:F21" xr:uid="{ACAE2B5B-015D-4B51-98FA-381CA3B28CA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xr3:uid="{C75A5A01-B161-4562-A2AE-F53E364ACF0B}" name="Project Id" dataDxfId="38"/>
    <tableColumn id="1" xr3:uid="{3DDF4E90-C480-4AEC-8CBC-B9DFAE94B4CF}" name="Name" dataDxfId="37"/>
    <tableColumn id="2" xr3:uid="{E59AF786-0849-4281-B81F-1F1E145DB578}" name="Elevation"/>
    <tableColumn id="3" xr3:uid="{C577B156-D0D7-45C9-9724-DBC64A1A5FC6}" name="National Datum Level"/>
    <tableColumn id="5" xr3:uid="{A631DBB4-8CA7-451A-8767-3D639D8B432A}" name="Id" dataDxfId="36">
      <calculatedColumnFormula>_xlfn.TEXTJOIN("_",TRUE,Table4[[#This Row],[Project Id]],Table4[[#This Row],[Name]])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E48BC-B65F-47C1-B152-DD103DF22D9A}" name="Table5" displayName="Table5" ref="B2:F21" totalsRowShown="0">
  <autoFilter ref="B2:F21" xr:uid="{025E48BC-B65F-47C1-B152-DD103DF22D9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394273C-0CB8-4A51-A154-D0FE8C9179D5}" name="Level Id" dataDxfId="35">
      <calculatedColumnFormula>Table4[[#This Row],[Id]]</calculatedColumnFormula>
    </tableColumn>
    <tableColumn id="2" xr3:uid="{E5C2561A-7B7A-4A5C-93D9-3ED15AC16617}" name="Start Point X"/>
    <tableColumn id="3" xr3:uid="{FB43526D-6E78-4F88-A1A6-C022A09ACB95}" name="Start Point Y"/>
    <tableColumn id="4" xr3:uid="{24E2D536-4CE4-4740-8DD5-63CE11B2D14B}" name="End Point X"/>
    <tableColumn id="5" xr3:uid="{A8D03F24-4456-4061-A217-90AA9DDDC68C}" name="End Point 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19BA7B-CF04-46E0-9AD4-4FC6829447BD}" name="Table6" displayName="Table6" ref="B2:D34" totalsRowShown="0" headerRowDxfId="34" dataDxfId="33">
  <autoFilter ref="B2:D34" xr:uid="{A619BA7B-CF04-46E0-9AD4-4FC6829447BD}">
    <filterColumn colId="0" hiddenButton="1"/>
    <filterColumn colId="1" hiddenButton="1"/>
    <filterColumn colId="2" hiddenButton="1"/>
  </autoFilter>
  <tableColumns count="3">
    <tableColumn id="1" xr3:uid="{E643CD66-7A83-4088-8B3E-2BE1A4ECDE59}" name="Project Id" dataDxfId="32"/>
    <tableColumn id="2" xr3:uid="{EB87D8E2-9872-4AD4-99B4-F95CA9BB6750}" name="Name" dataDxfId="31"/>
    <tableColumn id="3" xr3:uid="{9599BD66-6DD3-49B2-A9B8-5D5A7EE332A4}" name="Id" dataDxfId="30">
      <calculatedColumnFormula>_xlfn.TEXTJOIN("_",TRUE,Table6[[#This Row],[Project Id]],Table6[[#This Row],[Name]])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65C82A-A215-4395-9E8A-AC1ECB1F7526}" name="Table7" displayName="Table7" ref="B2:I34" totalsRowShown="0" headerRowDxfId="29">
  <autoFilter ref="B2:I34" xr:uid="{6F65C82A-A215-4395-9E8A-AC1ECB1F75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A84CB28-5FC2-4D59-81E2-8B525B66F066}" name="Grid Id" dataDxfId="28">
      <calculatedColumnFormula>Table6[[#This Row],[Id]]</calculatedColumnFormula>
    </tableColumn>
    <tableColumn id="2" xr3:uid="{5732F0FB-DCAB-4BF3-B5AF-075680ED547C}" name="Start Point X"/>
    <tableColumn id="3" xr3:uid="{7A25BDCE-CCF2-40AC-BFF0-DBBB88D9D412}" name="Start Point Y"/>
    <tableColumn id="4" xr3:uid="{AA3A3A13-BEB2-48D2-843D-B2548987BF22}" name="End Point X"/>
    <tableColumn id="5" xr3:uid="{23260EF3-EF0B-413D-8823-1D2CB1B1B11F}" name="End Point Y"/>
    <tableColumn id="6" xr3:uid="{BCFE58CA-BD06-40A0-B1F9-C9591B20C67E}" name="Is Arc"/>
    <tableColumn id="7" xr3:uid="{75032838-E21C-44DD-89FF-404223689BB0}" name="Arc Radius"/>
    <tableColumn id="8" xr3:uid="{73BF2489-3F78-4526-8B20-3AFD8186AB09}" name="Arc Radius 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7A51-C44B-4604-9ECA-0BC417ADECD2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C625-992C-4F4A-B5EA-B2514210F5E4}">
  <dimension ref="B1:Y24"/>
  <sheetViews>
    <sheetView showGridLines="0" tabSelected="1" zoomScale="70" zoomScaleNormal="70" workbookViewId="0">
      <selection activeCell="Y8" sqref="Y8"/>
    </sheetView>
  </sheetViews>
  <sheetFormatPr defaultRowHeight="15" x14ac:dyDescent="0.25"/>
  <cols>
    <col min="1" max="1" width="3.625" style="14" customWidth="1"/>
    <col min="2" max="3" width="14.125" style="15" customWidth="1"/>
    <col min="4" max="4" width="9" style="14"/>
    <col min="5" max="5" width="28.25" style="16" customWidth="1"/>
    <col min="6" max="7" width="28.25" style="14" customWidth="1"/>
    <col min="8" max="8" width="11.875" style="14" customWidth="1"/>
    <col min="9" max="9" width="11.375" style="14" customWidth="1"/>
    <col min="10" max="10" width="12.875" style="14" customWidth="1"/>
    <col min="11" max="11" width="14.125" style="14" customWidth="1"/>
    <col min="12" max="16384" width="9" style="14"/>
  </cols>
  <sheetData>
    <row r="1" spans="2:25" x14ac:dyDescent="0.25">
      <c r="D1" s="16"/>
      <c r="E1" s="14"/>
    </row>
    <row r="2" spans="2:25" s="12" customFormat="1" ht="150" x14ac:dyDescent="0.2">
      <c r="B2" s="11" t="s">
        <v>104</v>
      </c>
      <c r="C2" s="11" t="s">
        <v>27</v>
      </c>
      <c r="D2" s="11" t="s">
        <v>12</v>
      </c>
      <c r="E2" s="11" t="s">
        <v>13</v>
      </c>
      <c r="F2" s="11" t="s">
        <v>14</v>
      </c>
      <c r="G2" s="19" t="s">
        <v>98</v>
      </c>
      <c r="H2" s="19" t="s">
        <v>99</v>
      </c>
      <c r="I2" s="19" t="s">
        <v>100</v>
      </c>
      <c r="J2" s="19" t="s">
        <v>101</v>
      </c>
      <c r="K2" s="19" t="s">
        <v>102</v>
      </c>
      <c r="L2" s="19" t="s">
        <v>103</v>
      </c>
      <c r="M2" s="11" t="s">
        <v>86</v>
      </c>
      <c r="N2" s="11" t="s">
        <v>87</v>
      </c>
      <c r="O2" s="11" t="s">
        <v>88</v>
      </c>
      <c r="P2" s="11" t="s">
        <v>85</v>
      </c>
      <c r="Q2" s="11" t="s">
        <v>89</v>
      </c>
      <c r="R2" s="11" t="s">
        <v>90</v>
      </c>
      <c r="S2" s="11" t="s">
        <v>91</v>
      </c>
      <c r="T2" s="11" t="s">
        <v>92</v>
      </c>
      <c r="U2" s="11" t="s">
        <v>93</v>
      </c>
      <c r="V2" s="11" t="s">
        <v>94</v>
      </c>
      <c r="W2" s="11" t="s">
        <v>95</v>
      </c>
      <c r="X2" s="11" t="s">
        <v>96</v>
      </c>
      <c r="Y2" s="11" t="s">
        <v>97</v>
      </c>
    </row>
    <row r="3" spans="2:25" s="13" customFormat="1" ht="28.5" x14ac:dyDescent="0.2">
      <c r="B3" s="10"/>
      <c r="C3" s="10" t="s">
        <v>18</v>
      </c>
      <c r="D3" s="10" t="s">
        <v>15</v>
      </c>
      <c r="E3" s="10" t="s">
        <v>16</v>
      </c>
      <c r="F3" s="10" t="s">
        <v>17</v>
      </c>
      <c r="G3" s="18"/>
      <c r="H3" s="18"/>
      <c r="I3" s="18"/>
      <c r="J3" s="18"/>
      <c r="K3" s="18"/>
      <c r="L3" s="1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2:25" s="13" customFormat="1" ht="14.25" x14ac:dyDescent="0.2">
      <c r="B4" s="10"/>
      <c r="C4" s="10"/>
      <c r="D4" s="10"/>
      <c r="E4" s="10"/>
      <c r="F4" s="10"/>
      <c r="G4" s="18"/>
      <c r="H4" s="18"/>
      <c r="I4" s="18"/>
      <c r="J4" s="18"/>
      <c r="K4" s="18"/>
      <c r="L4" s="18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2:25" s="13" customFormat="1" ht="14.25" x14ac:dyDescent="0.2">
      <c r="B5" s="10"/>
      <c r="C5" s="10"/>
      <c r="D5" s="10"/>
      <c r="E5" s="10"/>
      <c r="F5" s="10"/>
      <c r="G5" s="18"/>
      <c r="H5" s="18"/>
      <c r="I5" s="18"/>
      <c r="J5" s="18"/>
      <c r="K5" s="18"/>
      <c r="L5" s="18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2:25" s="13" customFormat="1" ht="14.25" x14ac:dyDescent="0.2">
      <c r="B6" s="10"/>
      <c r="C6" s="10"/>
      <c r="D6" s="10"/>
      <c r="E6" s="10"/>
      <c r="F6" s="10"/>
      <c r="G6" s="18"/>
      <c r="H6" s="18"/>
      <c r="I6" s="18"/>
      <c r="J6" s="18"/>
      <c r="K6" s="18"/>
      <c r="L6" s="18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2:25" s="13" customFormat="1" ht="14.25" x14ac:dyDescent="0.2">
      <c r="B7" s="10"/>
      <c r="C7" s="10"/>
      <c r="D7" s="10"/>
      <c r="E7" s="10"/>
      <c r="F7" s="10"/>
      <c r="G7" s="18"/>
      <c r="H7" s="18"/>
      <c r="I7" s="18"/>
      <c r="J7" s="18"/>
      <c r="K7" s="18"/>
      <c r="L7" s="18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2:25" s="13" customFormat="1" ht="14.25" x14ac:dyDescent="0.2">
      <c r="B8" s="10"/>
      <c r="C8" s="10"/>
      <c r="D8" s="10"/>
      <c r="E8" s="10"/>
      <c r="F8" s="10"/>
      <c r="G8" s="18"/>
      <c r="H8" s="18"/>
      <c r="I8" s="18"/>
      <c r="J8" s="18"/>
      <c r="K8" s="18"/>
      <c r="L8" s="18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2:25" s="13" customFormat="1" ht="14.25" x14ac:dyDescent="0.2">
      <c r="B9" s="10"/>
      <c r="C9" s="10"/>
      <c r="D9" s="10"/>
      <c r="E9" s="10"/>
      <c r="F9" s="10"/>
      <c r="G9" s="18"/>
      <c r="H9" s="18"/>
      <c r="I9" s="18"/>
      <c r="J9" s="18"/>
      <c r="K9" s="18"/>
      <c r="L9" s="18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2:25" s="13" customFormat="1" ht="14.25" x14ac:dyDescent="0.2">
      <c r="B10" s="10"/>
      <c r="C10" s="10"/>
      <c r="D10" s="10"/>
      <c r="E10" s="10"/>
      <c r="F10" s="10"/>
      <c r="G10" s="18"/>
      <c r="H10" s="18"/>
      <c r="I10" s="18"/>
      <c r="J10" s="18"/>
      <c r="K10" s="18"/>
      <c r="L10" s="18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2:25" s="13" customFormat="1" ht="14.25" x14ac:dyDescent="0.2">
      <c r="B11" s="10"/>
      <c r="C11" s="10"/>
      <c r="D11" s="10"/>
      <c r="E11" s="10"/>
      <c r="F11" s="10"/>
      <c r="G11" s="18"/>
      <c r="H11" s="18"/>
      <c r="I11" s="18"/>
      <c r="J11" s="18"/>
      <c r="K11" s="18"/>
      <c r="L11" s="18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2:25" s="13" customFormat="1" ht="14.25" x14ac:dyDescent="0.2">
      <c r="B12" s="10"/>
      <c r="C12" s="10"/>
      <c r="D12" s="10"/>
      <c r="E12" s="10"/>
      <c r="F12" s="10"/>
      <c r="G12" s="18"/>
      <c r="H12" s="18"/>
      <c r="I12" s="18"/>
      <c r="J12" s="18"/>
      <c r="K12" s="18"/>
      <c r="L12" s="18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2:25" s="13" customFormat="1" ht="14.25" x14ac:dyDescent="0.2">
      <c r="B13" s="10"/>
      <c r="C13" s="10"/>
      <c r="D13" s="10"/>
      <c r="E13" s="10"/>
      <c r="F13" s="10"/>
      <c r="G13" s="18"/>
      <c r="H13" s="18"/>
      <c r="I13" s="18"/>
      <c r="J13" s="18"/>
      <c r="K13" s="18"/>
      <c r="L13" s="18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2:25" s="13" customFormat="1" ht="14.25" x14ac:dyDescent="0.2">
      <c r="B14" s="10"/>
      <c r="C14" s="10"/>
      <c r="D14" s="10"/>
      <c r="E14" s="10"/>
      <c r="F14" s="10"/>
      <c r="G14" s="18"/>
      <c r="H14" s="18"/>
      <c r="I14" s="18"/>
      <c r="J14" s="18"/>
      <c r="K14" s="18"/>
      <c r="L14" s="18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2:25" s="13" customFormat="1" ht="14.25" x14ac:dyDescent="0.2">
      <c r="B15" s="10"/>
      <c r="C15" s="10"/>
      <c r="D15" s="10"/>
      <c r="E15" s="10"/>
      <c r="F15" s="10"/>
      <c r="G15" s="18"/>
      <c r="H15" s="18"/>
      <c r="I15" s="18"/>
      <c r="J15" s="18"/>
      <c r="K15" s="18"/>
      <c r="L15" s="18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2:25" s="13" customFormat="1" ht="14.25" x14ac:dyDescent="0.2">
      <c r="B16" s="10"/>
      <c r="C16" s="10"/>
      <c r="D16" s="10"/>
      <c r="E16" s="10"/>
      <c r="F16" s="10"/>
      <c r="G16" s="18"/>
      <c r="H16" s="18"/>
      <c r="I16" s="18"/>
      <c r="J16" s="18"/>
      <c r="K16" s="18"/>
      <c r="L16" s="18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25" s="13" customFormat="1" ht="14.25" x14ac:dyDescent="0.2">
      <c r="B17" s="10"/>
      <c r="C17" s="10"/>
      <c r="D17" s="10"/>
      <c r="E17" s="10"/>
      <c r="F17" s="10"/>
      <c r="G17" s="18"/>
      <c r="H17" s="18"/>
      <c r="I17" s="18"/>
      <c r="J17" s="18"/>
      <c r="K17" s="18"/>
      <c r="L17" s="18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25" s="13" customFormat="1" ht="14.25" x14ac:dyDescent="0.2">
      <c r="B18" s="10"/>
      <c r="C18" s="10"/>
      <c r="D18" s="10"/>
      <c r="E18" s="10"/>
      <c r="F18" s="10"/>
      <c r="G18" s="18"/>
      <c r="H18" s="18"/>
      <c r="I18" s="18"/>
      <c r="J18" s="18"/>
      <c r="K18" s="18"/>
      <c r="L18" s="18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2:25" s="13" customFormat="1" ht="14.25" x14ac:dyDescent="0.2">
      <c r="B19" s="10"/>
      <c r="C19" s="10"/>
      <c r="D19" s="10"/>
      <c r="E19" s="10"/>
      <c r="F19" s="10"/>
      <c r="G19" s="18"/>
      <c r="H19" s="18"/>
      <c r="I19" s="18"/>
      <c r="J19" s="18"/>
      <c r="K19" s="18"/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2:25" s="13" customFormat="1" ht="14.25" x14ac:dyDescent="0.2">
      <c r="B20" s="10"/>
      <c r="C20" s="10"/>
      <c r="D20" s="10"/>
      <c r="E20" s="10"/>
      <c r="F20" s="10"/>
      <c r="G20" s="18"/>
      <c r="H20" s="18"/>
      <c r="I20" s="18"/>
      <c r="J20" s="18"/>
      <c r="K20" s="18"/>
      <c r="L20" s="18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2:25" s="13" customFormat="1" ht="14.25" x14ac:dyDescent="0.2">
      <c r="B21" s="10"/>
      <c r="C21" s="10"/>
      <c r="D21" s="10"/>
      <c r="E21" s="10"/>
      <c r="F21" s="10"/>
      <c r="G21" s="18"/>
      <c r="H21" s="18"/>
      <c r="I21" s="18"/>
      <c r="J21" s="18"/>
      <c r="K21" s="18"/>
      <c r="L21" s="18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2:25" s="13" customFormat="1" ht="14.25" x14ac:dyDescent="0.2">
      <c r="B22" s="10"/>
      <c r="C22" s="10"/>
      <c r="D22" s="10"/>
      <c r="E22" s="10"/>
      <c r="F22" s="10"/>
      <c r="G22" s="18"/>
      <c r="H22" s="18"/>
      <c r="I22" s="18"/>
      <c r="J22" s="18"/>
      <c r="K22" s="18"/>
      <c r="L22" s="18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2:25" s="13" customFormat="1" ht="14.25" x14ac:dyDescent="0.2">
      <c r="B23" s="10"/>
      <c r="C23" s="10"/>
      <c r="D23" s="10"/>
      <c r="E23" s="10"/>
      <c r="F23" s="10"/>
      <c r="G23" s="18"/>
      <c r="H23" s="18"/>
      <c r="I23" s="18"/>
      <c r="J23" s="18"/>
      <c r="K23" s="18"/>
      <c r="L23" s="18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2:25" s="13" customFormat="1" ht="14.25" x14ac:dyDescent="0.2">
      <c r="B24" s="17"/>
      <c r="C24" s="17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9045-EE3D-447E-B6D9-E70AE425E1A1}">
  <dimension ref="B2:J25"/>
  <sheetViews>
    <sheetView showGridLines="0" workbookViewId="0">
      <selection activeCell="B3" sqref="B3:J23"/>
    </sheetView>
  </sheetViews>
  <sheetFormatPr defaultRowHeight="14.25" x14ac:dyDescent="0.2"/>
  <cols>
    <col min="1" max="1" width="3.125" customWidth="1"/>
    <col min="2" max="6" width="22" style="3" customWidth="1"/>
    <col min="7" max="10" width="22" customWidth="1"/>
  </cols>
  <sheetData>
    <row r="2" spans="2:10" x14ac:dyDescent="0.2">
      <c r="B2" s="3" t="s">
        <v>26</v>
      </c>
      <c r="C2" s="3" t="s">
        <v>27</v>
      </c>
      <c r="D2" s="3" t="s">
        <v>12</v>
      </c>
      <c r="E2" s="3" t="s">
        <v>34</v>
      </c>
      <c r="F2" s="3" t="s">
        <v>32</v>
      </c>
      <c r="G2" t="s">
        <v>30</v>
      </c>
      <c r="H2" t="s">
        <v>31</v>
      </c>
      <c r="I2" t="s">
        <v>37</v>
      </c>
      <c r="J2" t="s">
        <v>38</v>
      </c>
    </row>
    <row r="3" spans="2:10" x14ac:dyDescent="0.2">
      <c r="B3" s="3" t="s">
        <v>18</v>
      </c>
      <c r="C3" s="3" t="s">
        <v>29</v>
      </c>
      <c r="D3" s="3" t="s">
        <v>33</v>
      </c>
      <c r="E3" s="3" t="s">
        <v>35</v>
      </c>
      <c r="F3" s="3" t="s">
        <v>36</v>
      </c>
      <c r="G3">
        <v>99590</v>
      </c>
      <c r="H3" s="9">
        <f>SUM(Table2[Distance From Previous])</f>
        <v>1479.7292292319912</v>
      </c>
      <c r="I3" s="3" t="s">
        <v>39</v>
      </c>
      <c r="J3" s="3" t="s">
        <v>39</v>
      </c>
    </row>
    <row r="4" spans="2:10" x14ac:dyDescent="0.2">
      <c r="H4" s="9"/>
      <c r="I4" s="3"/>
      <c r="J4" s="3"/>
    </row>
    <row r="5" spans="2:10" x14ac:dyDescent="0.2">
      <c r="H5" s="9"/>
      <c r="I5" s="3"/>
      <c r="J5" s="3"/>
    </row>
    <row r="6" spans="2:10" x14ac:dyDescent="0.2">
      <c r="H6" s="9"/>
      <c r="I6" s="3"/>
      <c r="J6" s="3"/>
    </row>
    <row r="7" spans="2:10" x14ac:dyDescent="0.2">
      <c r="H7" s="9"/>
      <c r="I7" s="3"/>
      <c r="J7" s="3"/>
    </row>
    <row r="8" spans="2:10" x14ac:dyDescent="0.2">
      <c r="H8" s="9"/>
      <c r="I8" s="3"/>
      <c r="J8" s="3"/>
    </row>
    <row r="9" spans="2:10" x14ac:dyDescent="0.2">
      <c r="H9" s="9"/>
      <c r="I9" s="3"/>
      <c r="J9" s="3"/>
    </row>
    <row r="10" spans="2:10" x14ac:dyDescent="0.2">
      <c r="H10" s="9"/>
      <c r="I10" s="3"/>
      <c r="J10" s="3"/>
    </row>
    <row r="11" spans="2:10" x14ac:dyDescent="0.2">
      <c r="H11" s="9"/>
      <c r="I11" s="3"/>
      <c r="J11" s="3"/>
    </row>
    <row r="12" spans="2:10" x14ac:dyDescent="0.2">
      <c r="H12" s="9"/>
      <c r="I12" s="3"/>
      <c r="J12" s="3"/>
    </row>
    <row r="13" spans="2:10" x14ac:dyDescent="0.2">
      <c r="H13" s="9"/>
      <c r="I13" s="3"/>
      <c r="J13" s="3"/>
    </row>
    <row r="14" spans="2:10" x14ac:dyDescent="0.2">
      <c r="H14" s="9"/>
      <c r="I14" s="3"/>
      <c r="J14" s="3"/>
    </row>
    <row r="15" spans="2:10" x14ac:dyDescent="0.2">
      <c r="H15" s="9"/>
      <c r="I15" s="3"/>
      <c r="J15" s="3"/>
    </row>
    <row r="16" spans="2:10" x14ac:dyDescent="0.2">
      <c r="H16" s="9"/>
      <c r="I16" s="3"/>
      <c r="J16" s="3"/>
    </row>
    <row r="17" spans="8:10" x14ac:dyDescent="0.2">
      <c r="H17" s="9"/>
      <c r="I17" s="3"/>
      <c r="J17" s="3"/>
    </row>
    <row r="18" spans="8:10" x14ac:dyDescent="0.2">
      <c r="H18" s="9"/>
      <c r="I18" s="3"/>
      <c r="J18" s="3"/>
    </row>
    <row r="19" spans="8:10" x14ac:dyDescent="0.2">
      <c r="H19" s="9"/>
      <c r="I19" s="3"/>
      <c r="J19" s="3"/>
    </row>
    <row r="20" spans="8:10" x14ac:dyDescent="0.2">
      <c r="H20" s="9"/>
      <c r="I20" s="3"/>
      <c r="J20" s="3"/>
    </row>
    <row r="21" spans="8:10" x14ac:dyDescent="0.2">
      <c r="H21" s="9"/>
      <c r="I21" s="3"/>
      <c r="J21" s="3"/>
    </row>
    <row r="22" spans="8:10" x14ac:dyDescent="0.2">
      <c r="H22" s="9"/>
      <c r="I22" s="3"/>
      <c r="J22" s="3"/>
    </row>
    <row r="23" spans="8:10" x14ac:dyDescent="0.2">
      <c r="H23" s="9"/>
      <c r="I23" s="3"/>
      <c r="J23" s="3"/>
    </row>
    <row r="24" spans="8:10" x14ac:dyDescent="0.2">
      <c r="H24" s="9"/>
      <c r="I24" s="3"/>
      <c r="J24" s="3"/>
    </row>
    <row r="25" spans="8:10" x14ac:dyDescent="0.2">
      <c r="H25" s="9"/>
      <c r="I25" s="3"/>
      <c r="J25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B170-B1F1-4487-B22B-1C791AF4B20B}">
  <dimension ref="B2:L19"/>
  <sheetViews>
    <sheetView showGridLines="0" zoomScale="130" zoomScaleNormal="130" workbookViewId="0">
      <selection activeCell="F17" sqref="F17"/>
    </sheetView>
  </sheetViews>
  <sheetFormatPr defaultRowHeight="14.25" x14ac:dyDescent="0.2"/>
  <cols>
    <col min="1" max="1" width="3.25" customWidth="1"/>
    <col min="2" max="3" width="9" style="3"/>
    <col min="7" max="8" width="17.5" style="1" customWidth="1"/>
    <col min="9" max="9" width="10.25" style="2" customWidth="1"/>
    <col min="10" max="10" width="12.25" style="2" customWidth="1"/>
    <col min="11" max="11" width="22.5" customWidth="1"/>
  </cols>
  <sheetData>
    <row r="2" spans="2:12" x14ac:dyDescent="0.2">
      <c r="B2" s="3" t="s">
        <v>26</v>
      </c>
      <c r="C2" s="3" t="s">
        <v>25</v>
      </c>
      <c r="D2" t="s">
        <v>12</v>
      </c>
      <c r="E2" t="s">
        <v>23</v>
      </c>
      <c r="F2" t="s">
        <v>24</v>
      </c>
      <c r="G2" s="1" t="s">
        <v>19</v>
      </c>
      <c r="H2" s="1" t="s">
        <v>20</v>
      </c>
      <c r="I2" s="2" t="s">
        <v>21</v>
      </c>
      <c r="J2" s="2" t="s">
        <v>22</v>
      </c>
      <c r="K2" t="s">
        <v>81</v>
      </c>
      <c r="L2" t="s">
        <v>82</v>
      </c>
    </row>
    <row r="3" spans="2:12" x14ac:dyDescent="0.2">
      <c r="B3" s="3" t="s">
        <v>18</v>
      </c>
      <c r="C3" s="3" t="s">
        <v>28</v>
      </c>
      <c r="D3">
        <v>1</v>
      </c>
      <c r="G3" s="1">
        <v>1198163.1000000001</v>
      </c>
      <c r="H3" s="1">
        <v>613544.05000000005</v>
      </c>
      <c r="I3" s="2">
        <f>H3-$H$3</f>
        <v>0</v>
      </c>
      <c r="J3" s="2">
        <f>G3-$G$3</f>
        <v>0</v>
      </c>
      <c r="K3" s="9">
        <f>IFERROR(SQRT(POWER(ABS(Table2[[#This Row],[Decade X]]-I2),2)+POWER(ABS(Table2[[#This Row],[Decade Y]]-J2),2)),0)</f>
        <v>0</v>
      </c>
      <c r="L3" t="s">
        <v>83</v>
      </c>
    </row>
    <row r="4" spans="2:12" x14ac:dyDescent="0.2">
      <c r="B4" s="3" t="s">
        <v>18</v>
      </c>
      <c r="C4" s="3" t="s">
        <v>28</v>
      </c>
      <c r="D4">
        <v>2</v>
      </c>
      <c r="G4" s="1">
        <v>1198190.6000000001</v>
      </c>
      <c r="H4" s="1">
        <v>613420.36</v>
      </c>
      <c r="I4" s="2">
        <f t="shared" ref="I4:I18" si="0">H4-$H$3</f>
        <v>-123.69000000006054</v>
      </c>
      <c r="J4" s="2">
        <f t="shared" ref="J4:J18" si="1">G4-$G$3</f>
        <v>27.5</v>
      </c>
      <c r="K4" s="9">
        <f>IFERROR(SQRT(POWER(ABS(Table2[[#This Row],[Decade X]]-I3),2)+POWER(ABS(Table2[[#This Row],[Decade Y]]-J3),2)),0)</f>
        <v>126.71016573272634</v>
      </c>
      <c r="L4" t="s">
        <v>83</v>
      </c>
    </row>
    <row r="5" spans="2:12" x14ac:dyDescent="0.2">
      <c r="B5" s="3" t="s">
        <v>18</v>
      </c>
      <c r="C5" s="3" t="s">
        <v>28</v>
      </c>
      <c r="D5">
        <v>3</v>
      </c>
      <c r="G5" s="1">
        <v>1198188.45</v>
      </c>
      <c r="H5" s="1">
        <v>613394.35</v>
      </c>
      <c r="I5" s="2">
        <f t="shared" si="0"/>
        <v>-149.70000000006985</v>
      </c>
      <c r="J5" s="2">
        <f t="shared" si="1"/>
        <v>25.349999999860302</v>
      </c>
      <c r="K5" s="9">
        <f>IFERROR(SQRT(POWER(ABS(Table2[[#This Row],[Decade X]]-I4),2)+POWER(ABS(Table2[[#This Row],[Decade Y]]-J4),2)),0)</f>
        <v>26.098708780341703</v>
      </c>
      <c r="L5" t="s">
        <v>83</v>
      </c>
    </row>
    <row r="6" spans="2:12" x14ac:dyDescent="0.2">
      <c r="B6" s="3" t="s">
        <v>18</v>
      </c>
      <c r="C6" s="3" t="s">
        <v>28</v>
      </c>
      <c r="D6">
        <v>4</v>
      </c>
      <c r="G6" s="1">
        <v>1198171.95</v>
      </c>
      <c r="H6" s="1">
        <v>613374.14</v>
      </c>
      <c r="I6" s="2">
        <f t="shared" si="0"/>
        <v>-169.9100000000326</v>
      </c>
      <c r="J6" s="2">
        <f t="shared" si="1"/>
        <v>8.8499999998603016</v>
      </c>
      <c r="K6" s="9">
        <f>IFERROR(SQRT(POWER(ABS(Table2[[#This Row],[Decade X]]-I5),2)+POWER(ABS(Table2[[#This Row],[Decade Y]]-J5),2)),0)</f>
        <v>26.090114986302652</v>
      </c>
      <c r="L6" t="s">
        <v>83</v>
      </c>
    </row>
    <row r="7" spans="2:12" x14ac:dyDescent="0.2">
      <c r="B7" s="3" t="s">
        <v>18</v>
      </c>
      <c r="C7" s="3" t="s">
        <v>28</v>
      </c>
      <c r="D7">
        <v>5</v>
      </c>
      <c r="G7" s="1">
        <v>1198002.1299999999</v>
      </c>
      <c r="H7" s="1">
        <v>613261.61</v>
      </c>
      <c r="I7" s="2">
        <f t="shared" si="0"/>
        <v>-282.44000000006054</v>
      </c>
      <c r="J7" s="2">
        <f t="shared" si="1"/>
        <v>-160.97000000020489</v>
      </c>
      <c r="K7" s="9">
        <f>IFERROR(SQRT(POWER(ABS(Table2[[#This Row],[Decade X]]-I6),2)+POWER(ABS(Table2[[#This Row],[Decade Y]]-J6),2)),0)</f>
        <v>203.71998748288897</v>
      </c>
      <c r="L7" t="s">
        <v>83</v>
      </c>
    </row>
    <row r="8" spans="2:12" x14ac:dyDescent="0.2">
      <c r="B8" s="3" t="s">
        <v>18</v>
      </c>
      <c r="C8" s="3" t="s">
        <v>28</v>
      </c>
      <c r="D8">
        <v>6</v>
      </c>
      <c r="G8" s="1">
        <v>1197967.04</v>
      </c>
      <c r="H8" s="1">
        <v>613255.63</v>
      </c>
      <c r="I8" s="2">
        <f t="shared" si="0"/>
        <v>-288.42000000004191</v>
      </c>
      <c r="J8" s="2">
        <f t="shared" si="1"/>
        <v>-196.06000000005588</v>
      </c>
      <c r="K8" s="9">
        <f>IFERROR(SQRT(POWER(ABS(Table2[[#This Row],[Decade X]]-I7),2)+POWER(ABS(Table2[[#This Row],[Decade Y]]-J7),2)),0)</f>
        <v>35.595905663282679</v>
      </c>
      <c r="L8" t="s">
        <v>83</v>
      </c>
    </row>
    <row r="9" spans="2:12" x14ac:dyDescent="0.2">
      <c r="B9" s="3" t="s">
        <v>18</v>
      </c>
      <c r="C9" s="3" t="s">
        <v>28</v>
      </c>
      <c r="D9">
        <v>7</v>
      </c>
      <c r="G9" s="1">
        <v>1197939.01</v>
      </c>
      <c r="H9" s="1">
        <v>613277.55000000005</v>
      </c>
      <c r="I9" s="2">
        <f t="shared" si="0"/>
        <v>-266.5</v>
      </c>
      <c r="J9" s="2">
        <f t="shared" si="1"/>
        <v>-224.09000000008382</v>
      </c>
      <c r="K9" s="9">
        <f>IFERROR(SQRT(POWER(ABS(Table2[[#This Row],[Decade X]]-I8),2)+POWER(ABS(Table2[[#This Row],[Decade Y]]-J8),2)),0)</f>
        <v>35.583244652552466</v>
      </c>
      <c r="L9" t="s">
        <v>83</v>
      </c>
    </row>
    <row r="10" spans="2:12" x14ac:dyDescent="0.2">
      <c r="B10" s="3" t="s">
        <v>18</v>
      </c>
      <c r="C10" s="3" t="s">
        <v>28</v>
      </c>
      <c r="D10">
        <v>8</v>
      </c>
      <c r="G10" s="1">
        <v>1197935.55</v>
      </c>
      <c r="H10" s="1">
        <v>613284.03</v>
      </c>
      <c r="I10" s="2">
        <f t="shared" si="0"/>
        <v>-260.02000000001863</v>
      </c>
      <c r="J10" s="2">
        <f t="shared" si="1"/>
        <v>-227.55000000004657</v>
      </c>
      <c r="K10" s="9">
        <f>IFERROR(SQRT(POWER(ABS(Table2[[#This Row],[Decade X]]-I9),2)+POWER(ABS(Table2[[#This Row],[Decade Y]]-J9),2)),0)</f>
        <v>7.3458832007799311</v>
      </c>
      <c r="L10" t="s">
        <v>83</v>
      </c>
    </row>
    <row r="11" spans="2:12" x14ac:dyDescent="0.2">
      <c r="B11" s="3" t="s">
        <v>18</v>
      </c>
      <c r="C11" s="3" t="s">
        <v>28</v>
      </c>
      <c r="D11">
        <v>9</v>
      </c>
      <c r="G11" s="1">
        <v>1197922.05</v>
      </c>
      <c r="H11" s="1">
        <v>613309.31000000006</v>
      </c>
      <c r="I11" s="2">
        <f t="shared" si="0"/>
        <v>-234.73999999999069</v>
      </c>
      <c r="J11" s="2">
        <f t="shared" si="1"/>
        <v>-241.05000000004657</v>
      </c>
      <c r="K11" s="9">
        <f>IFERROR(SQRT(POWER(ABS(Table2[[#This Row],[Decade X]]-I10),2)+POWER(ABS(Table2[[#This Row],[Decade Y]]-J10),2)),0)</f>
        <v>28.658827610378843</v>
      </c>
      <c r="L11" t="s">
        <v>83</v>
      </c>
    </row>
    <row r="12" spans="2:12" x14ac:dyDescent="0.2">
      <c r="B12" s="3" t="s">
        <v>18</v>
      </c>
      <c r="C12" s="3" t="s">
        <v>28</v>
      </c>
      <c r="D12">
        <v>10</v>
      </c>
      <c r="G12" s="1">
        <v>1197917.3700000001</v>
      </c>
      <c r="H12" s="1">
        <v>613318.71</v>
      </c>
      <c r="I12" s="2">
        <f t="shared" si="0"/>
        <v>-225.34000000008382</v>
      </c>
      <c r="J12" s="2">
        <f t="shared" si="1"/>
        <v>-245.72999999998137</v>
      </c>
      <c r="K12" s="9">
        <f>IFERROR(SQRT(POWER(ABS(Table2[[#This Row],[Decade X]]-I11),2)+POWER(ABS(Table2[[#This Row],[Decade Y]]-J11),2)),0)</f>
        <v>10.500590459476024</v>
      </c>
      <c r="L12" t="s">
        <v>83</v>
      </c>
    </row>
    <row r="13" spans="2:12" x14ac:dyDescent="0.2">
      <c r="B13" s="3" t="s">
        <v>18</v>
      </c>
      <c r="C13" s="3" t="s">
        <v>28</v>
      </c>
      <c r="D13">
        <v>11</v>
      </c>
      <c r="G13" s="1">
        <v>1197913.23</v>
      </c>
      <c r="H13" s="1">
        <v>613328.35</v>
      </c>
      <c r="I13" s="2">
        <f t="shared" si="0"/>
        <v>-215.70000000006985</v>
      </c>
      <c r="J13" s="2">
        <f t="shared" si="1"/>
        <v>-249.87000000011176</v>
      </c>
      <c r="K13" s="9">
        <f>IFERROR(SQRT(POWER(ABS(Table2[[#This Row],[Decade X]]-I12),2)+POWER(ABS(Table2[[#This Row],[Decade Y]]-J12),2)),0)</f>
        <v>10.491386943648058</v>
      </c>
      <c r="L13" t="s">
        <v>83</v>
      </c>
    </row>
    <row r="14" spans="2:12" x14ac:dyDescent="0.2">
      <c r="B14" s="3" t="s">
        <v>18</v>
      </c>
      <c r="C14" s="3" t="s">
        <v>28</v>
      </c>
      <c r="D14">
        <v>12</v>
      </c>
      <c r="G14" s="1">
        <v>1197821.03</v>
      </c>
      <c r="H14" s="1">
        <v>613561.51</v>
      </c>
      <c r="I14" s="2">
        <f t="shared" si="0"/>
        <v>17.459999999962747</v>
      </c>
      <c r="J14" s="2">
        <f t="shared" si="1"/>
        <v>-342.07000000006519</v>
      </c>
      <c r="K14" s="9">
        <f>IFERROR(SQRT(POWER(ABS(Table2[[#This Row],[Decade X]]-I13),2)+POWER(ABS(Table2[[#This Row],[Decade Y]]-J13),2)),0)</f>
        <v>250.72779183809402</v>
      </c>
      <c r="L14" t="s">
        <v>83</v>
      </c>
    </row>
    <row r="15" spans="2:12" x14ac:dyDescent="0.2">
      <c r="B15" s="3" t="s">
        <v>18</v>
      </c>
      <c r="C15" s="3" t="s">
        <v>28</v>
      </c>
      <c r="D15">
        <v>13</v>
      </c>
      <c r="G15" s="1">
        <v>1197806.07</v>
      </c>
      <c r="H15" s="1">
        <v>613585.93999999994</v>
      </c>
      <c r="I15" s="2">
        <f t="shared" si="0"/>
        <v>41.889999999897555</v>
      </c>
      <c r="J15" s="2">
        <f t="shared" si="1"/>
        <v>-357.03000000002794</v>
      </c>
      <c r="K15" s="9">
        <f>IFERROR(SQRT(POWER(ABS(Table2[[#This Row],[Decade X]]-I14),2)+POWER(ABS(Table2[[#This Row],[Decade Y]]-J14),2)),0)</f>
        <v>28.646579202335836</v>
      </c>
      <c r="L15" t="s">
        <v>83</v>
      </c>
    </row>
    <row r="16" spans="2:12" x14ac:dyDescent="0.2">
      <c r="B16" s="3" t="s">
        <v>18</v>
      </c>
      <c r="C16" s="3" t="s">
        <v>28</v>
      </c>
      <c r="D16">
        <v>14</v>
      </c>
      <c r="G16" s="1">
        <v>1197784.57</v>
      </c>
      <c r="H16" s="1">
        <v>613604.87</v>
      </c>
      <c r="I16" s="2">
        <f t="shared" si="0"/>
        <v>60.819999999948777</v>
      </c>
      <c r="J16" s="2">
        <f t="shared" si="1"/>
        <v>-378.53000000002794</v>
      </c>
      <c r="K16" s="9">
        <f>IFERROR(SQRT(POWER(ABS(Table2[[#This Row],[Decade X]]-I15),2)+POWER(ABS(Table2[[#This Row],[Decade Y]]-J15),2)),0)</f>
        <v>28.646027647859647</v>
      </c>
      <c r="L16" t="s">
        <v>83</v>
      </c>
    </row>
    <row r="17" spans="2:12" x14ac:dyDescent="0.2">
      <c r="B17" s="3" t="s">
        <v>18</v>
      </c>
      <c r="C17" s="3" t="s">
        <v>28</v>
      </c>
      <c r="D17">
        <v>15</v>
      </c>
      <c r="G17" s="1">
        <v>1197927.71</v>
      </c>
      <c r="H17" s="1">
        <v>613777.46</v>
      </c>
      <c r="I17" s="2">
        <f t="shared" si="0"/>
        <v>233.40999999991618</v>
      </c>
      <c r="J17" s="2">
        <f t="shared" si="1"/>
        <v>-235.39000000013039</v>
      </c>
      <c r="K17" s="9">
        <f>IFERROR(SQRT(POWER(ABS(Table2[[#This Row],[Decade X]]-I16),2)+POWER(ABS(Table2[[#This Row],[Decade Y]]-J16),2)),0)</f>
        <v>224.22392312141767</v>
      </c>
      <c r="L17" t="s">
        <v>83</v>
      </c>
    </row>
    <row r="18" spans="2:12" x14ac:dyDescent="0.2">
      <c r="B18" s="3" t="s">
        <v>18</v>
      </c>
      <c r="C18" s="3" t="s">
        <v>28</v>
      </c>
      <c r="D18">
        <v>16</v>
      </c>
      <c r="G18" s="1">
        <v>1198039.3600000001</v>
      </c>
      <c r="H18" s="1">
        <v>613495.11</v>
      </c>
      <c r="I18" s="2">
        <f t="shared" si="0"/>
        <v>-48.940000000060536</v>
      </c>
      <c r="J18" s="2">
        <f t="shared" si="1"/>
        <v>-123.73999999999069</v>
      </c>
      <c r="K18" s="9">
        <f>IFERROR(SQRT(POWER(ABS(Table2[[#This Row],[Decade X]]-I17),2)+POWER(ABS(Table2[[#This Row],[Decade Y]]-J17),2)),0)</f>
        <v>303.62352510966281</v>
      </c>
      <c r="L18" t="s">
        <v>83</v>
      </c>
    </row>
    <row r="19" spans="2:12" x14ac:dyDescent="0.2">
      <c r="B19" s="3" t="s">
        <v>18</v>
      </c>
      <c r="C19" s="3" t="s">
        <v>28</v>
      </c>
      <c r="D19">
        <v>1</v>
      </c>
      <c r="G19" s="1">
        <v>1198163.1000000001</v>
      </c>
      <c r="H19" s="1">
        <v>613544.05000000005</v>
      </c>
      <c r="I19" s="2">
        <f>H19-$H$3</f>
        <v>0</v>
      </c>
      <c r="J19" s="2">
        <f>G19-$G$3</f>
        <v>0</v>
      </c>
      <c r="K19" s="9">
        <f>IFERROR(SQRT(POWER(ABS(Table2[[#This Row],[Decade X]]-I18),2)+POWER(ABS(Table2[[#This Row],[Decade Y]]-J18),2)),0)</f>
        <v>133.06656680024332</v>
      </c>
      <c r="L19" t="s">
        <v>83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068A-7EB5-4405-9702-B843F2601A65}">
  <dimension ref="B2:F21"/>
  <sheetViews>
    <sheetView showGridLines="0" workbookViewId="0">
      <selection activeCell="E17" sqref="E17"/>
    </sheetView>
  </sheetViews>
  <sheetFormatPr defaultRowHeight="14.25" x14ac:dyDescent="0.2"/>
  <cols>
    <col min="1" max="1" width="2.875" customWidth="1"/>
    <col min="2" max="2" width="11.875" style="3" customWidth="1"/>
    <col min="3" max="3" width="11.375" style="3" customWidth="1"/>
    <col min="4" max="4" width="14" customWidth="1"/>
    <col min="5" max="5" width="25" customWidth="1"/>
    <col min="6" max="6" width="14.875" customWidth="1"/>
  </cols>
  <sheetData>
    <row r="2" spans="2:6" x14ac:dyDescent="0.2">
      <c r="B2" s="3" t="s">
        <v>26</v>
      </c>
      <c r="C2" s="3" t="s">
        <v>12</v>
      </c>
      <c r="D2" t="s">
        <v>40</v>
      </c>
      <c r="E2" t="s">
        <v>84</v>
      </c>
      <c r="F2" t="s">
        <v>27</v>
      </c>
    </row>
    <row r="3" spans="2:6" x14ac:dyDescent="0.2">
      <c r="B3" s="3" t="s">
        <v>18</v>
      </c>
      <c r="C3" s="3" t="s">
        <v>11</v>
      </c>
      <c r="D3">
        <v>-4500</v>
      </c>
      <c r="F3" s="7" t="str">
        <f>_xlfn.TEXTJOIN("_",TRUE,Table4[[#This Row],[Project Id]],Table4[[#This Row],[Name]])</f>
        <v>0001_BMF</v>
      </c>
    </row>
    <row r="4" spans="2:6" x14ac:dyDescent="0.2">
      <c r="B4" s="3" t="s">
        <v>18</v>
      </c>
      <c r="C4" s="3" t="s">
        <v>10</v>
      </c>
      <c r="D4">
        <v>-1300</v>
      </c>
      <c r="F4" s="7" t="str">
        <f>_xlfn.TEXTJOIN("_",TRUE,Table4[[#This Row],[Project Id]],Table4[[#This Row],[Name]])</f>
        <v>0001_IRF</v>
      </c>
    </row>
    <row r="5" spans="2:6" x14ac:dyDescent="0.2">
      <c r="B5" s="3" t="s">
        <v>18</v>
      </c>
      <c r="C5" s="3" t="s">
        <v>9</v>
      </c>
      <c r="D5">
        <v>-1150</v>
      </c>
      <c r="E5">
        <v>3700</v>
      </c>
      <c r="F5" s="7" t="str">
        <f>_xlfn.TEXTJOIN("_",TRUE,Table4[[#This Row],[Project Id]],Table4[[#This Row],[Name]])</f>
        <v>0001_GRF</v>
      </c>
    </row>
    <row r="6" spans="2:6" x14ac:dyDescent="0.2">
      <c r="B6" s="3" t="s">
        <v>18</v>
      </c>
      <c r="C6" s="3" t="s">
        <v>1</v>
      </c>
      <c r="D6">
        <v>0</v>
      </c>
      <c r="E6">
        <v>4850</v>
      </c>
      <c r="F6" s="7" t="str">
        <f>_xlfn.TEXTJOIN("_",TRUE,Table4[[#This Row],[Project Id]],Table4[[#This Row],[Name]])</f>
        <v>0001_01F</v>
      </c>
    </row>
    <row r="7" spans="2:6" x14ac:dyDescent="0.2">
      <c r="B7" s="3" t="s">
        <v>18</v>
      </c>
      <c r="C7" s="3" t="s">
        <v>2</v>
      </c>
      <c r="D7">
        <v>3600</v>
      </c>
      <c r="F7" s="7" t="str">
        <f>_xlfn.TEXTJOIN("_",TRUE,Table4[[#This Row],[Project Id]],Table4[[#This Row],[Name]])</f>
        <v>0001_02F</v>
      </c>
    </row>
    <row r="8" spans="2:6" x14ac:dyDescent="0.2">
      <c r="B8" s="3" t="s">
        <v>18</v>
      </c>
      <c r="C8" s="3" t="s">
        <v>3</v>
      </c>
      <c r="D8">
        <v>7200</v>
      </c>
      <c r="F8" s="7" t="str">
        <f>_xlfn.TEXTJOIN("_",TRUE,Table4[[#This Row],[Project Id]],Table4[[#This Row],[Name]])</f>
        <v>0001_03F</v>
      </c>
    </row>
    <row r="9" spans="2:6" x14ac:dyDescent="0.2">
      <c r="B9" s="3" t="s">
        <v>18</v>
      </c>
      <c r="C9" s="3" t="s">
        <v>4</v>
      </c>
      <c r="D9">
        <v>10800</v>
      </c>
      <c r="F9" s="7" t="str">
        <f>_xlfn.TEXTJOIN("_",TRUE,Table4[[#This Row],[Project Id]],Table4[[#This Row],[Name]])</f>
        <v>0001_04F</v>
      </c>
    </row>
    <row r="10" spans="2:6" x14ac:dyDescent="0.2">
      <c r="B10" s="3" t="s">
        <v>18</v>
      </c>
      <c r="C10" s="3" t="s">
        <v>5</v>
      </c>
      <c r="D10">
        <v>14400</v>
      </c>
      <c r="F10" s="7" t="str">
        <f>_xlfn.TEXTJOIN("_",TRUE,Table4[[#This Row],[Project Id]],Table4[[#This Row],[Name]])</f>
        <v>0001_05F</v>
      </c>
    </row>
    <row r="11" spans="2:6" x14ac:dyDescent="0.2">
      <c r="B11" s="3" t="s">
        <v>18</v>
      </c>
      <c r="C11" s="3" t="s">
        <v>6</v>
      </c>
      <c r="D11">
        <v>18000</v>
      </c>
      <c r="F11" s="7" t="str">
        <f>_xlfn.TEXTJOIN("_",TRUE,Table4[[#This Row],[Project Id]],Table4[[#This Row],[Name]])</f>
        <v>0001_06F</v>
      </c>
    </row>
    <row r="12" spans="2:6" x14ac:dyDescent="0.2">
      <c r="B12" s="3" t="s">
        <v>18</v>
      </c>
      <c r="C12" s="3" t="s">
        <v>8</v>
      </c>
      <c r="D12">
        <v>21600</v>
      </c>
      <c r="F12" s="7" t="str">
        <f>_xlfn.TEXTJOIN("_",TRUE,Table4[[#This Row],[Project Id]],Table4[[#This Row],[Name]])</f>
        <v>0001_RFF</v>
      </c>
    </row>
    <row r="13" spans="2:6" x14ac:dyDescent="0.2">
      <c r="B13" s="3" t="s">
        <v>18</v>
      </c>
      <c r="C13" s="3" t="s">
        <v>7</v>
      </c>
      <c r="D13">
        <v>25000</v>
      </c>
      <c r="F13" s="7" t="str">
        <f>_xlfn.TEXTJOIN("_",TRUE,Table4[[#This Row],[Project Id]],Table4[[#This Row],[Name]])</f>
        <v>0001_TRF</v>
      </c>
    </row>
    <row r="14" spans="2:6" x14ac:dyDescent="0.2">
      <c r="F14" s="7" t="str">
        <f>_xlfn.TEXTJOIN("_",TRUE,Table4[[#This Row],[Project Id]],Table4[[#This Row],[Name]])</f>
        <v/>
      </c>
    </row>
    <row r="15" spans="2:6" x14ac:dyDescent="0.2">
      <c r="F15" s="7" t="str">
        <f>_xlfn.TEXTJOIN("_",TRUE,Table4[[#This Row],[Project Id]],Table4[[#This Row],[Name]])</f>
        <v/>
      </c>
    </row>
    <row r="16" spans="2:6" x14ac:dyDescent="0.2">
      <c r="F16" s="7" t="str">
        <f>_xlfn.TEXTJOIN("_",TRUE,Table4[[#This Row],[Project Id]],Table4[[#This Row],[Name]])</f>
        <v/>
      </c>
    </row>
    <row r="17" spans="6:6" x14ac:dyDescent="0.2">
      <c r="F17" s="7" t="str">
        <f>_xlfn.TEXTJOIN("_",TRUE,Table4[[#This Row],[Project Id]],Table4[[#This Row],[Name]])</f>
        <v/>
      </c>
    </row>
    <row r="18" spans="6:6" x14ac:dyDescent="0.2">
      <c r="F18" s="7" t="str">
        <f>_xlfn.TEXTJOIN("_",TRUE,Table4[[#This Row],[Project Id]],Table4[[#This Row],[Name]])</f>
        <v/>
      </c>
    </row>
    <row r="19" spans="6:6" x14ac:dyDescent="0.2">
      <c r="F19" s="7" t="str">
        <f>_xlfn.TEXTJOIN("_",TRUE,Table4[[#This Row],[Project Id]],Table4[[#This Row],[Name]])</f>
        <v/>
      </c>
    </row>
    <row r="20" spans="6:6" x14ac:dyDescent="0.2">
      <c r="F20" s="7" t="str">
        <f>_xlfn.TEXTJOIN("_",TRUE,Table4[[#This Row],[Project Id]],Table4[[#This Row],[Name]])</f>
        <v/>
      </c>
    </row>
    <row r="21" spans="6:6" x14ac:dyDescent="0.2">
      <c r="F21" s="7" t="str">
        <f>_xlfn.TEXTJOIN("_",TRUE,Table4[[#This Row],[Project Id]],Table4[[#This Row],[Name]])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BEA7-24A0-465F-A8CD-80DF38C1C39F}">
  <dimension ref="B2:F25"/>
  <sheetViews>
    <sheetView workbookViewId="0">
      <selection activeCell="C16" sqref="C16"/>
    </sheetView>
  </sheetViews>
  <sheetFormatPr defaultRowHeight="14.25" x14ac:dyDescent="0.2"/>
  <cols>
    <col min="1" max="1" width="3.625" customWidth="1"/>
    <col min="2" max="2" width="13.75" customWidth="1"/>
    <col min="3" max="3" width="13.875" customWidth="1"/>
    <col min="4" max="4" width="14.875" customWidth="1"/>
    <col min="5" max="5" width="13" customWidth="1"/>
    <col min="6" max="6" width="14" customWidth="1"/>
    <col min="8" max="8" width="8" customWidth="1"/>
  </cols>
  <sheetData>
    <row r="2" spans="2:6" x14ac:dyDescent="0.2">
      <c r="B2" t="s">
        <v>41</v>
      </c>
      <c r="C2" t="s">
        <v>42</v>
      </c>
      <c r="D2" t="s">
        <v>44</v>
      </c>
      <c r="E2" t="s">
        <v>43</v>
      </c>
      <c r="F2" t="s">
        <v>45</v>
      </c>
    </row>
    <row r="3" spans="2:6" x14ac:dyDescent="0.2">
      <c r="B3" t="str">
        <f>Table4[[#This Row],[Id]]</f>
        <v>0001_BMF</v>
      </c>
    </row>
    <row r="4" spans="2:6" x14ac:dyDescent="0.2">
      <c r="B4" t="str">
        <f>Table4[[#This Row],[Id]]</f>
        <v>0001_IRF</v>
      </c>
    </row>
    <row r="5" spans="2:6" x14ac:dyDescent="0.2">
      <c r="B5" t="str">
        <f>Table4[[#This Row],[Id]]</f>
        <v>0001_GRF</v>
      </c>
    </row>
    <row r="6" spans="2:6" x14ac:dyDescent="0.2">
      <c r="B6" t="str">
        <f>Table4[[#This Row],[Id]]</f>
        <v>0001_01F</v>
      </c>
    </row>
    <row r="7" spans="2:6" x14ac:dyDescent="0.2">
      <c r="B7" t="str">
        <f>Table4[[#This Row],[Id]]</f>
        <v>0001_02F</v>
      </c>
    </row>
    <row r="8" spans="2:6" x14ac:dyDescent="0.2">
      <c r="B8" t="str">
        <f>Table4[[#This Row],[Id]]</f>
        <v>0001_03F</v>
      </c>
    </row>
    <row r="9" spans="2:6" x14ac:dyDescent="0.2">
      <c r="B9" t="str">
        <f>Table4[[#This Row],[Id]]</f>
        <v>0001_04F</v>
      </c>
    </row>
    <row r="10" spans="2:6" x14ac:dyDescent="0.2">
      <c r="B10" t="str">
        <f>Table4[[#This Row],[Id]]</f>
        <v>0001_05F</v>
      </c>
    </row>
    <row r="11" spans="2:6" x14ac:dyDescent="0.2">
      <c r="B11" t="str">
        <f>Table4[[#This Row],[Id]]</f>
        <v>0001_06F</v>
      </c>
    </row>
    <row r="12" spans="2:6" x14ac:dyDescent="0.2">
      <c r="B12" t="str">
        <f>Table4[[#This Row],[Id]]</f>
        <v>0001_RFF</v>
      </c>
    </row>
    <row r="13" spans="2:6" x14ac:dyDescent="0.2">
      <c r="B13" t="str">
        <f>Table4[[#This Row],[Id]]</f>
        <v>0001_TRF</v>
      </c>
    </row>
    <row r="14" spans="2:6" x14ac:dyDescent="0.2">
      <c r="B14" t="str">
        <f>Table4[[#This Row],[Id]]</f>
        <v/>
      </c>
    </row>
    <row r="15" spans="2:6" x14ac:dyDescent="0.2">
      <c r="B15" s="7" t="str">
        <f>Table4[[#This Row],[Id]]</f>
        <v/>
      </c>
    </row>
    <row r="16" spans="2:6" x14ac:dyDescent="0.2">
      <c r="B16" s="7" t="str">
        <f>Table4[[#This Row],[Id]]</f>
        <v/>
      </c>
    </row>
    <row r="17" spans="2:2" x14ac:dyDescent="0.2">
      <c r="B17" s="7" t="str">
        <f>Table4[[#This Row],[Id]]</f>
        <v/>
      </c>
    </row>
    <row r="18" spans="2:2" x14ac:dyDescent="0.2">
      <c r="B18" s="7" t="str">
        <f>Table4[[#This Row],[Id]]</f>
        <v/>
      </c>
    </row>
    <row r="19" spans="2:2" x14ac:dyDescent="0.2">
      <c r="B19" s="7" t="str">
        <f>Table4[[#This Row],[Id]]</f>
        <v/>
      </c>
    </row>
    <row r="20" spans="2:2" x14ac:dyDescent="0.2">
      <c r="B20" s="7" t="str">
        <f>Table4[[#This Row],[Id]]</f>
        <v/>
      </c>
    </row>
    <row r="21" spans="2:2" x14ac:dyDescent="0.2">
      <c r="B21" s="7" t="str">
        <f>Table4[[#This Row],[Id]]</f>
        <v/>
      </c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4C24-07CD-421A-97A7-2A6DF32F4E0A}">
  <dimension ref="B2:D34"/>
  <sheetViews>
    <sheetView showGridLines="0" workbookViewId="0">
      <selection activeCell="I30" sqref="I30"/>
    </sheetView>
  </sheetViews>
  <sheetFormatPr defaultRowHeight="14.25" x14ac:dyDescent="0.2"/>
  <cols>
    <col min="1" max="1" width="3.375" customWidth="1"/>
    <col min="2" max="2" width="11.5" style="3" customWidth="1"/>
    <col min="3" max="3" width="12.625" style="3" customWidth="1"/>
    <col min="4" max="4" width="12.625" style="7" customWidth="1"/>
    <col min="5" max="5" width="14.25" customWidth="1"/>
    <col min="6" max="6" width="14.375" customWidth="1"/>
  </cols>
  <sheetData>
    <row r="2" spans="2:4" x14ac:dyDescent="0.2">
      <c r="B2" s="3" t="s">
        <v>26</v>
      </c>
      <c r="C2" s="3" t="s">
        <v>12</v>
      </c>
      <c r="D2" s="7" t="s">
        <v>27</v>
      </c>
    </row>
    <row r="3" spans="2:4" x14ac:dyDescent="0.2">
      <c r="B3" s="3" t="s">
        <v>18</v>
      </c>
      <c r="C3" s="3" t="s">
        <v>0</v>
      </c>
      <c r="D3" s="7" t="str">
        <f>_xlfn.TEXTJOIN("_",TRUE,Table6[[#This Row],[Project Id]],Table6[[#This Row],[Name]])</f>
        <v>0001_01</v>
      </c>
    </row>
    <row r="4" spans="2:4" x14ac:dyDescent="0.2">
      <c r="B4" s="3" t="s">
        <v>18</v>
      </c>
      <c r="C4" s="3" t="s">
        <v>48</v>
      </c>
      <c r="D4" s="7" t="str">
        <f>_xlfn.TEXTJOIN("_",TRUE,Table6[[#This Row],[Project Id]],Table6[[#This Row],[Name]])</f>
        <v>0001_02</v>
      </c>
    </row>
    <row r="5" spans="2:4" x14ac:dyDescent="0.2">
      <c r="B5" s="3" t="s">
        <v>18</v>
      </c>
      <c r="C5" s="3" t="s">
        <v>49</v>
      </c>
      <c r="D5" s="7" t="str">
        <f>_xlfn.TEXTJOIN("_",TRUE,Table6[[#This Row],[Project Id]],Table6[[#This Row],[Name]])</f>
        <v>0001_03</v>
      </c>
    </row>
    <row r="6" spans="2:4" x14ac:dyDescent="0.2">
      <c r="B6" s="3" t="s">
        <v>18</v>
      </c>
      <c r="C6" s="3" t="s">
        <v>50</v>
      </c>
      <c r="D6" s="7" t="str">
        <f>_xlfn.TEXTJOIN("_",TRUE,Table6[[#This Row],[Project Id]],Table6[[#This Row],[Name]])</f>
        <v>0001_04</v>
      </c>
    </row>
    <row r="7" spans="2:4" x14ac:dyDescent="0.2">
      <c r="B7" s="3" t="s">
        <v>18</v>
      </c>
      <c r="C7" s="3" t="s">
        <v>51</v>
      </c>
      <c r="D7" s="7" t="str">
        <f>_xlfn.TEXTJOIN("_",TRUE,Table6[[#This Row],[Project Id]],Table6[[#This Row],[Name]])</f>
        <v>0001_05</v>
      </c>
    </row>
    <row r="8" spans="2:4" x14ac:dyDescent="0.2">
      <c r="B8" s="3" t="s">
        <v>18</v>
      </c>
      <c r="C8" s="3" t="s">
        <v>52</v>
      </c>
      <c r="D8" s="7" t="str">
        <f>_xlfn.TEXTJOIN("_",TRUE,Table6[[#This Row],[Project Id]],Table6[[#This Row],[Name]])</f>
        <v>0001_06</v>
      </c>
    </row>
    <row r="9" spans="2:4" x14ac:dyDescent="0.2">
      <c r="B9" s="3" t="s">
        <v>18</v>
      </c>
      <c r="C9" s="3" t="s">
        <v>53</v>
      </c>
      <c r="D9" s="7" t="str">
        <f>_xlfn.TEXTJOIN("_",TRUE,Table6[[#This Row],[Project Id]],Table6[[#This Row],[Name]])</f>
        <v>0001_07</v>
      </c>
    </row>
    <row r="10" spans="2:4" x14ac:dyDescent="0.2">
      <c r="B10" s="3" t="s">
        <v>18</v>
      </c>
      <c r="C10" s="3" t="s">
        <v>54</v>
      </c>
      <c r="D10" s="7" t="str">
        <f>_xlfn.TEXTJOIN("_",TRUE,Table6[[#This Row],[Project Id]],Table6[[#This Row],[Name]])</f>
        <v>0001_08</v>
      </c>
    </row>
    <row r="11" spans="2:4" x14ac:dyDescent="0.2">
      <c r="B11" s="3" t="s">
        <v>18</v>
      </c>
      <c r="C11" s="3" t="s">
        <v>55</v>
      </c>
      <c r="D11" s="7" t="str">
        <f>_xlfn.TEXTJOIN("_",TRUE,Table6[[#This Row],[Project Id]],Table6[[#This Row],[Name]])</f>
        <v>0001_09</v>
      </c>
    </row>
    <row r="12" spans="2:4" x14ac:dyDescent="0.2">
      <c r="B12" s="3" t="s">
        <v>18</v>
      </c>
      <c r="C12" s="3" t="s">
        <v>56</v>
      </c>
      <c r="D12" s="7" t="str">
        <f>_xlfn.TEXTJOIN("_",TRUE,Table6[[#This Row],[Project Id]],Table6[[#This Row],[Name]])</f>
        <v>0001_10</v>
      </c>
    </row>
    <row r="13" spans="2:4" x14ac:dyDescent="0.2">
      <c r="B13" s="3" t="s">
        <v>18</v>
      </c>
      <c r="C13" s="3" t="s">
        <v>57</v>
      </c>
      <c r="D13" s="7" t="str">
        <f>_xlfn.TEXTJOIN("_",TRUE,Table6[[#This Row],[Project Id]],Table6[[#This Row],[Name]])</f>
        <v>0001_11</v>
      </c>
    </row>
    <row r="14" spans="2:4" x14ac:dyDescent="0.2">
      <c r="B14" s="3" t="s">
        <v>18</v>
      </c>
      <c r="C14" s="3" t="s">
        <v>58</v>
      </c>
      <c r="D14" s="7" t="str">
        <f>_xlfn.TEXTJOIN("_",TRUE,Table6[[#This Row],[Project Id]],Table6[[#This Row],[Name]])</f>
        <v>0001_12</v>
      </c>
    </row>
    <row r="15" spans="2:4" x14ac:dyDescent="0.2">
      <c r="B15" s="3" t="s">
        <v>18</v>
      </c>
      <c r="C15" s="3" t="s">
        <v>59</v>
      </c>
      <c r="D15" s="7" t="str">
        <f>_xlfn.TEXTJOIN("_",TRUE,Table6[[#This Row],[Project Id]],Table6[[#This Row],[Name]])</f>
        <v>0001_13</v>
      </c>
    </row>
    <row r="16" spans="2:4" x14ac:dyDescent="0.2">
      <c r="B16" s="3" t="s">
        <v>18</v>
      </c>
      <c r="C16" s="3" t="s">
        <v>60</v>
      </c>
      <c r="D16" s="7" t="str">
        <f>_xlfn.TEXTJOIN("_",TRUE,Table6[[#This Row],[Project Id]],Table6[[#This Row],[Name]])</f>
        <v>0001_14</v>
      </c>
    </row>
    <row r="17" spans="2:4" x14ac:dyDescent="0.2">
      <c r="B17" s="3" t="s">
        <v>18</v>
      </c>
      <c r="C17" s="3" t="s">
        <v>61</v>
      </c>
      <c r="D17" s="7" t="str">
        <f>_xlfn.TEXTJOIN("_",TRUE,Table6[[#This Row],[Project Id]],Table6[[#This Row],[Name]])</f>
        <v>0001_15</v>
      </c>
    </row>
    <row r="18" spans="2:4" x14ac:dyDescent="0.2">
      <c r="B18" s="3" t="s">
        <v>18</v>
      </c>
      <c r="C18" s="3" t="s">
        <v>62</v>
      </c>
      <c r="D18" s="7" t="str">
        <f>_xlfn.TEXTJOIN("_",TRUE,Table6[[#This Row],[Project Id]],Table6[[#This Row],[Name]])</f>
        <v>0001_16</v>
      </c>
    </row>
    <row r="19" spans="2:4" x14ac:dyDescent="0.2">
      <c r="B19" s="3" t="s">
        <v>18</v>
      </c>
      <c r="C19" s="3" t="s">
        <v>63</v>
      </c>
      <c r="D19" s="7" t="str">
        <f>_xlfn.TEXTJOIN("_",TRUE,Table6[[#This Row],[Project Id]],Table6[[#This Row],[Name]])</f>
        <v>0001_17</v>
      </c>
    </row>
    <row r="20" spans="2:4" x14ac:dyDescent="0.2">
      <c r="B20" s="3" t="s">
        <v>18</v>
      </c>
      <c r="C20" s="3" t="s">
        <v>64</v>
      </c>
      <c r="D20" s="7" t="str">
        <f>_xlfn.TEXTJOIN("_",TRUE,Table6[[#This Row],[Project Id]],Table6[[#This Row],[Name]])</f>
        <v>0001_18</v>
      </c>
    </row>
    <row r="21" spans="2:4" x14ac:dyDescent="0.2">
      <c r="B21" s="3" t="s">
        <v>18</v>
      </c>
      <c r="C21" s="3" t="s">
        <v>65</v>
      </c>
      <c r="D21" s="7" t="str">
        <f>_xlfn.TEXTJOIN("_",TRUE,Table6[[#This Row],[Project Id]],Table6[[#This Row],[Name]])</f>
        <v>0001_19</v>
      </c>
    </row>
    <row r="22" spans="2:4" x14ac:dyDescent="0.2">
      <c r="B22" s="3" t="s">
        <v>18</v>
      </c>
      <c r="C22" s="3" t="s">
        <v>66</v>
      </c>
      <c r="D22" s="7" t="str">
        <f>_xlfn.TEXTJOIN("_",TRUE,Table6[[#This Row],[Project Id]],Table6[[#This Row],[Name]])</f>
        <v>0001_20</v>
      </c>
    </row>
    <row r="23" spans="2:4" x14ac:dyDescent="0.2">
      <c r="B23" s="3" t="s">
        <v>18</v>
      </c>
      <c r="C23" s="3" t="s">
        <v>67</v>
      </c>
      <c r="D23" s="7" t="str">
        <f>_xlfn.TEXTJOIN("_",TRUE,Table6[[#This Row],[Project Id]],Table6[[#This Row],[Name]])</f>
        <v>0001_21</v>
      </c>
    </row>
    <row r="24" spans="2:4" x14ac:dyDescent="0.2">
      <c r="B24" s="3" t="s">
        <v>18</v>
      </c>
      <c r="C24" s="3" t="s">
        <v>68</v>
      </c>
      <c r="D24" s="7" t="str">
        <f>_xlfn.TEXTJOIN("_",TRUE,Table6[[#This Row],[Project Id]],Table6[[#This Row],[Name]])</f>
        <v>0001_22</v>
      </c>
    </row>
    <row r="25" spans="2:4" x14ac:dyDescent="0.2">
      <c r="B25" s="3" t="s">
        <v>18</v>
      </c>
      <c r="C25" s="3" t="s">
        <v>69</v>
      </c>
      <c r="D25" s="7" t="str">
        <f>_xlfn.TEXTJOIN("_",TRUE,Table6[[#This Row],[Project Id]],Table6[[#This Row],[Name]])</f>
        <v>0001_23</v>
      </c>
    </row>
    <row r="26" spans="2:4" x14ac:dyDescent="0.2">
      <c r="B26" s="3" t="s">
        <v>18</v>
      </c>
      <c r="C26" s="3" t="s">
        <v>70</v>
      </c>
      <c r="D26" s="7" t="str">
        <f>_xlfn.TEXTJOIN("_",TRUE,Table6[[#This Row],[Project Id]],Table6[[#This Row],[Name]])</f>
        <v>0001_24</v>
      </c>
    </row>
    <row r="27" spans="2:4" x14ac:dyDescent="0.2">
      <c r="B27" s="3" t="s">
        <v>18</v>
      </c>
      <c r="C27" s="3" t="s">
        <v>71</v>
      </c>
      <c r="D27" s="7" t="str">
        <f>_xlfn.TEXTJOIN("_",TRUE,Table6[[#This Row],[Project Id]],Table6[[#This Row],[Name]])</f>
        <v>0001_1A</v>
      </c>
    </row>
    <row r="28" spans="2:4" x14ac:dyDescent="0.2">
      <c r="B28" s="3" t="s">
        <v>18</v>
      </c>
      <c r="C28" s="3" t="s">
        <v>72</v>
      </c>
      <c r="D28" s="7" t="str">
        <f>_xlfn.TEXTJOIN("_",TRUE,Table6[[#This Row],[Project Id]],Table6[[#This Row],[Name]])</f>
        <v>0001_1B</v>
      </c>
    </row>
    <row r="29" spans="2:4" x14ac:dyDescent="0.2">
      <c r="B29" s="3" t="s">
        <v>18</v>
      </c>
      <c r="C29" s="3" t="s">
        <v>73</v>
      </c>
      <c r="D29" s="7" t="str">
        <f>_xlfn.TEXTJOIN("_",TRUE,Table6[[#This Row],[Project Id]],Table6[[#This Row],[Name]])</f>
        <v>0001_1C</v>
      </c>
    </row>
    <row r="30" spans="2:4" x14ac:dyDescent="0.2">
      <c r="B30" s="3" t="s">
        <v>18</v>
      </c>
      <c r="C30" s="3" t="s">
        <v>74</v>
      </c>
      <c r="D30" s="7" t="str">
        <f>_xlfn.TEXTJOIN("_",TRUE,Table6[[#This Row],[Project Id]],Table6[[#This Row],[Name]])</f>
        <v>0001_1D</v>
      </c>
    </row>
    <row r="31" spans="2:4" x14ac:dyDescent="0.2">
      <c r="B31" s="3" t="s">
        <v>18</v>
      </c>
      <c r="C31" s="3" t="s">
        <v>75</v>
      </c>
      <c r="D31" s="7" t="str">
        <f>_xlfn.TEXTJOIN("_",TRUE,Table6[[#This Row],[Project Id]],Table6[[#This Row],[Name]])</f>
        <v>0001_1E</v>
      </c>
    </row>
    <row r="32" spans="2:4" x14ac:dyDescent="0.2">
      <c r="B32" s="3" t="s">
        <v>18</v>
      </c>
      <c r="C32" s="3" t="s">
        <v>76</v>
      </c>
      <c r="D32" s="7" t="str">
        <f>_xlfn.TEXTJOIN("_",TRUE,Table6[[#This Row],[Project Id]],Table6[[#This Row],[Name]])</f>
        <v>0001_1F</v>
      </c>
    </row>
    <row r="33" spans="2:4" x14ac:dyDescent="0.2">
      <c r="B33" s="3" t="s">
        <v>18</v>
      </c>
      <c r="C33" s="3" t="s">
        <v>77</v>
      </c>
      <c r="D33" s="7" t="str">
        <f>_xlfn.TEXTJOIN("_",TRUE,Table6[[#This Row],[Project Id]],Table6[[#This Row],[Name]])</f>
        <v>0001_1G</v>
      </c>
    </row>
    <row r="34" spans="2:4" x14ac:dyDescent="0.2">
      <c r="B34" s="3" t="s">
        <v>18</v>
      </c>
      <c r="C34" s="3" t="s">
        <v>78</v>
      </c>
      <c r="D34" s="7" t="str">
        <f>_xlfn.TEXTJOIN("_",TRUE,Table6[[#This Row],[Project Id]],Table6[[#This Row],[Name]])</f>
        <v>0001_1H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DDEA-00D0-4790-AAFC-DCC4860C63CB}">
  <dimension ref="B2:I39"/>
  <sheetViews>
    <sheetView showGridLines="0" workbookViewId="0">
      <selection activeCell="F15" sqref="F15"/>
    </sheetView>
  </sheetViews>
  <sheetFormatPr defaultRowHeight="14.25" x14ac:dyDescent="0.2"/>
  <cols>
    <col min="1" max="1" width="3" customWidth="1"/>
    <col min="2" max="2" width="11.375" customWidth="1"/>
    <col min="3" max="4" width="13.875" customWidth="1"/>
    <col min="5" max="6" width="13" customWidth="1"/>
    <col min="8" max="8" width="12.25" customWidth="1"/>
    <col min="9" max="9" width="16.5" customWidth="1"/>
  </cols>
  <sheetData>
    <row r="2" spans="2:9" ht="15" x14ac:dyDescent="0.25">
      <c r="B2" s="6" t="s">
        <v>79</v>
      </c>
      <c r="C2" s="4" t="s">
        <v>42</v>
      </c>
      <c r="D2" s="4" t="s">
        <v>44</v>
      </c>
      <c r="E2" s="4" t="s">
        <v>43</v>
      </c>
      <c r="F2" s="5" t="s">
        <v>45</v>
      </c>
      <c r="G2" s="8" t="s">
        <v>46</v>
      </c>
      <c r="H2" s="8" t="s">
        <v>47</v>
      </c>
      <c r="I2" s="8" t="s">
        <v>80</v>
      </c>
    </row>
    <row r="3" spans="2:9" x14ac:dyDescent="0.2">
      <c r="B3" t="str">
        <f>Table6[[#This Row],[Id]]</f>
        <v>0001_01</v>
      </c>
    </row>
    <row r="4" spans="2:9" x14ac:dyDescent="0.2">
      <c r="B4" t="str">
        <f>Table6[[#This Row],[Id]]</f>
        <v>0001_02</v>
      </c>
    </row>
    <row r="5" spans="2:9" x14ac:dyDescent="0.2">
      <c r="B5" t="str">
        <f>Table6[[#This Row],[Id]]</f>
        <v>0001_03</v>
      </c>
    </row>
    <row r="6" spans="2:9" x14ac:dyDescent="0.2">
      <c r="B6" t="str">
        <f>Table6[[#This Row],[Id]]</f>
        <v>0001_04</v>
      </c>
    </row>
    <row r="7" spans="2:9" x14ac:dyDescent="0.2">
      <c r="B7" t="str">
        <f>Table6[[#This Row],[Id]]</f>
        <v>0001_05</v>
      </c>
    </row>
    <row r="8" spans="2:9" x14ac:dyDescent="0.2">
      <c r="B8" t="str">
        <f>Table6[[#This Row],[Id]]</f>
        <v>0001_06</v>
      </c>
    </row>
    <row r="9" spans="2:9" x14ac:dyDescent="0.2">
      <c r="B9" t="str">
        <f>Table6[[#This Row],[Id]]</f>
        <v>0001_07</v>
      </c>
    </row>
    <row r="10" spans="2:9" x14ac:dyDescent="0.2">
      <c r="B10" t="str">
        <f>Table6[[#This Row],[Id]]</f>
        <v>0001_08</v>
      </c>
    </row>
    <row r="11" spans="2:9" x14ac:dyDescent="0.2">
      <c r="B11" t="str">
        <f>Table6[[#This Row],[Id]]</f>
        <v>0001_09</v>
      </c>
    </row>
    <row r="12" spans="2:9" x14ac:dyDescent="0.2">
      <c r="B12" t="str">
        <f>Table6[[#This Row],[Id]]</f>
        <v>0001_10</v>
      </c>
    </row>
    <row r="13" spans="2:9" x14ac:dyDescent="0.2">
      <c r="B13" t="str">
        <f>Table6[[#This Row],[Id]]</f>
        <v>0001_11</v>
      </c>
    </row>
    <row r="14" spans="2:9" x14ac:dyDescent="0.2">
      <c r="B14" t="str">
        <f>Table6[[#This Row],[Id]]</f>
        <v>0001_12</v>
      </c>
    </row>
    <row r="15" spans="2:9" x14ac:dyDescent="0.2">
      <c r="B15" t="str">
        <f>Table6[[#This Row],[Id]]</f>
        <v>0001_13</v>
      </c>
    </row>
    <row r="16" spans="2:9" x14ac:dyDescent="0.2">
      <c r="B16" t="str">
        <f>Table6[[#This Row],[Id]]</f>
        <v>0001_14</v>
      </c>
    </row>
    <row r="17" spans="2:2" x14ac:dyDescent="0.2">
      <c r="B17" t="str">
        <f>Table6[[#This Row],[Id]]</f>
        <v>0001_15</v>
      </c>
    </row>
    <row r="18" spans="2:2" x14ac:dyDescent="0.2">
      <c r="B18" t="str">
        <f>Table6[[#This Row],[Id]]</f>
        <v>0001_16</v>
      </c>
    </row>
    <row r="19" spans="2:2" x14ac:dyDescent="0.2">
      <c r="B19" t="str">
        <f>Table6[[#This Row],[Id]]</f>
        <v>0001_17</v>
      </c>
    </row>
    <row r="20" spans="2:2" x14ac:dyDescent="0.2">
      <c r="B20" t="str">
        <f>Table6[[#This Row],[Id]]</f>
        <v>0001_18</v>
      </c>
    </row>
    <row r="21" spans="2:2" x14ac:dyDescent="0.2">
      <c r="B21" s="7" t="str">
        <f>Table6[[#This Row],[Id]]</f>
        <v>0001_19</v>
      </c>
    </row>
    <row r="22" spans="2:2" x14ac:dyDescent="0.2">
      <c r="B22" s="7" t="str">
        <f>Table6[[#This Row],[Id]]</f>
        <v>0001_20</v>
      </c>
    </row>
    <row r="23" spans="2:2" x14ac:dyDescent="0.2">
      <c r="B23" s="7" t="str">
        <f>Table6[[#This Row],[Id]]</f>
        <v>0001_21</v>
      </c>
    </row>
    <row r="24" spans="2:2" x14ac:dyDescent="0.2">
      <c r="B24" s="7" t="str">
        <f>Table6[[#This Row],[Id]]</f>
        <v>0001_22</v>
      </c>
    </row>
    <row r="25" spans="2:2" x14ac:dyDescent="0.2">
      <c r="B25" s="7" t="str">
        <f>Table6[[#This Row],[Id]]</f>
        <v>0001_23</v>
      </c>
    </row>
    <row r="26" spans="2:2" x14ac:dyDescent="0.2">
      <c r="B26" s="7" t="str">
        <f>Table6[[#This Row],[Id]]</f>
        <v>0001_24</v>
      </c>
    </row>
    <row r="27" spans="2:2" x14ac:dyDescent="0.2">
      <c r="B27" s="7" t="str">
        <f>Table6[[#This Row],[Id]]</f>
        <v>0001_1A</v>
      </c>
    </row>
    <row r="28" spans="2:2" x14ac:dyDescent="0.2">
      <c r="B28" s="7" t="str">
        <f>Table6[[#This Row],[Id]]</f>
        <v>0001_1B</v>
      </c>
    </row>
    <row r="29" spans="2:2" x14ac:dyDescent="0.2">
      <c r="B29" s="7" t="str">
        <f>Table6[[#This Row],[Id]]</f>
        <v>0001_1C</v>
      </c>
    </row>
    <row r="30" spans="2:2" x14ac:dyDescent="0.2">
      <c r="B30" s="7" t="str">
        <f>Table6[[#This Row],[Id]]</f>
        <v>0001_1D</v>
      </c>
    </row>
    <row r="31" spans="2:2" x14ac:dyDescent="0.2">
      <c r="B31" s="7" t="str">
        <f>Table6[[#This Row],[Id]]</f>
        <v>0001_1E</v>
      </c>
    </row>
    <row r="32" spans="2:2" x14ac:dyDescent="0.2">
      <c r="B32" s="7" t="str">
        <f>Table6[[#This Row],[Id]]</f>
        <v>0001_1F</v>
      </c>
    </row>
    <row r="33" spans="2:2" x14ac:dyDescent="0.2">
      <c r="B33" s="7" t="str">
        <f>Table6[[#This Row],[Id]]</f>
        <v>0001_1G</v>
      </c>
    </row>
    <row r="34" spans="2:2" x14ac:dyDescent="0.2">
      <c r="B34" s="7" t="str">
        <f>Table6[[#This Row],[Id]]</f>
        <v>0001_1H</v>
      </c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Sheet</vt:lpstr>
      <vt:lpstr>Project</vt:lpstr>
      <vt:lpstr>Land</vt:lpstr>
      <vt:lpstr>LandPoint</vt:lpstr>
      <vt:lpstr>Level</vt:lpstr>
      <vt:lpstr>Level Curve</vt:lpstr>
      <vt:lpstr>Grid</vt:lpstr>
      <vt:lpstr>Grid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2021-11-10T15:08:24Z</dcterms:created>
  <dcterms:modified xsi:type="dcterms:W3CDTF">2021-12-19T10:24:58Z</dcterms:modified>
</cp:coreProperties>
</file>