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Development\v0-2\"/>
    </mc:Choice>
  </mc:AlternateContent>
  <bookViews>
    <workbookView xWindow="480" yWindow="690" windowWidth="18198" windowHeight="11160" activeTab="2"/>
  </bookViews>
  <sheets>
    <sheet name="Readme" sheetId="8" r:id="rId1"/>
    <sheet name="Setup" sheetId="7" r:id="rId2"/>
    <sheet name="Reach_structure" sheetId="9" r:id="rId3"/>
    <sheet name="LU" sheetId="1" r:id="rId4"/>
    <sheet name="SC_reach" sheetId="2" r:id="rId5"/>
    <sheet name="Constant" sheetId="3" r:id="rId6"/>
    <sheet name="Preprocessing" sheetId="4" r:id="rId7"/>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<sst xmlns="http://schemas.openxmlformats.org/spreadsheetml/2006/main" count="359" uniqueCount="259">
  <si>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</si>
  <si>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</si>
  <si>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</si>
  <si>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</si>
  <si>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</si>
  <si>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</si>
  <si>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</si>
  <si>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</si>
  <si>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</si>
  <si>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</si>
  <si>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</si>
  <si>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</si>
  <si>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</si>
  <si>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</si>
  <si>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</si>
  <si>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</si>
  <si>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</si>
  <si>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</si>
  <si>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</si>
  <si>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</si>
  <si>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</si>
  <si>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</si>
  <si>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</si>
  <si>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</si>
  <si>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</si>
  <si>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</si>
  <si>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</si>
  <si>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</si>
  <si>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</si>
  <si>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</si>
  <si>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</si>
  <si>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</si>
  <si>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</si>
  <si>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</si>
  <si>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</si>
  <si>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</si>
  <si>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</si>
  <si>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</si>
  <si>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</si>
  <si>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</si>
  <si>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</si>
  <si>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</si>
  <si>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</si>
  <si>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</si>
  <si>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</si>
  <si>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</si>
  <si>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</si>
  <si>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</si>
  <si>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</si>
  <si>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</si>
  <si>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</si>
  <si>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</si>
  <si>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</si>
  <si>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</si>
  <si>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</si>
  <si>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</si>
  <si>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m3/s</t>
  </si>
  <si>
    <t>kg/m2</t>
  </si>
  <si>
    <t>Soil depth</t>
  </si>
  <si>
    <t>Soil mass/m2</t>
  </si>
  <si>
    <t>kg/m3</t>
  </si>
  <si>
    <t>cm</t>
  </si>
  <si>
    <t>Particulate P enrichment factor</t>
  </si>
  <si>
    <t>Groundwater TDP concentration</t>
  </si>
  <si>
    <t>Instream entrainment non-linear coefficient</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</si>
  <si>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</si>
  <si>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</si>
  <si>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</si>
  <si>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</si>
  <si>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</si>
  <si>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</si>
  <si>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</si>
  <si>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</si>
  <si>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</si>
  <si>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</si>
  <si>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</si>
  <si>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</si>
  <si>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</si>
  <si>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</si>
  <si>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</si>
  <si>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</si>
  <si>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</si>
  <si>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</si>
  <si>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</si>
  <si>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</si>
  <si>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</si>
  <si>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</si>
  <si>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</si>
  <si>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</si>
  <si>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</si>
  <si>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</si>
  <si>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</si>
  <si>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</si>
  <si>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</si>
  <si>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C_cover</t>
  </si>
  <si>
    <t>f_spr</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</si>
  <si>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</si>
  <si>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</si>
  <si>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</si>
  <si>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</si>
  <si>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</si>
  <si>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</si>
  <si>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</si>
  <si>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</si>
  <si>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</si>
  <si>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</si>
  <si>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</si>
  <si>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chemObsData_fpath</t>
  </si>
  <si>
    <t>run_mode</t>
  </si>
  <si>
    <t>st_dt</t>
  </si>
  <si>
    <t>end_dt</t>
  </si>
  <si>
    <t>n_SC</t>
  </si>
  <si>
    <t>Dynamic_EPC0</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</si>
  <si>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</si>
  <si>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</si>
  <si>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</si>
  <si>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</si>
  <si>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</si>
  <si>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</si>
  <si>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</si>
  <si>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</si>
  <si>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</si>
  <si>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</si>
  <si>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</si>
  <si>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</si>
  <si>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</si>
  <si>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</si>
  <si>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</si>
  <si>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</si>
  <si>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</si>
  <si>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</si>
  <si>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</si>
  <si>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</si>
  <si>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</si>
  <si>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</si>
  <si>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R_vars_to_plot</t>
  </si>
  <si>
    <t>List of instream variables to plot</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</si>
  <si>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</si>
  <si>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</si>
  <si>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</si>
  <si>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</si>
  <si>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</si>
  <si>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</si>
  <si>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</si>
  <si>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</si>
  <si>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</si>
  <si>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plot_reaches</t>
  </si>
  <si>
    <t>plot_obs_style</t>
  </si>
  <si>
    <t>Choose from: line, point (case sensitive)</t>
  </si>
  <si>
    <t>Plot reach timeseries in black &amp; white or colour?</t>
  </si>
  <si>
    <t>colour_option</t>
  </si>
  <si>
    <t>colour</t>
  </si>
  <si>
    <t>Choose from: b&amp;w, colour</t>
  </si>
  <si>
    <t>logy_list</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</si>
  <si>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</si>
  <si>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</si>
  <si>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</si>
  <si>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</si>
  <si>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</si>
  <si>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</si>
  <si>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</si>
  <si>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</si>
  <si>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</si>
  <si>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</si>
  <si>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</si>
  <si>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</si>
  <si>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</si>
  <si>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</si>
  <si>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</si>
  <si>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</si>
  <si>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</si>
  <si>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</si>
  <si>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</si>
  <si>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</si>
  <si>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</si>
  <si>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</si>
  <si>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</si>
  <si>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</si>
  <si>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</si>
  <si>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</si>
  <si>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</si>
  <si>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</si>
  <si>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</si>
  <si>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</si>
  <si>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</si>
  <si>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</si>
  <si>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</si>
  <si>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</si>
  <si>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</si>
  <si>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</si>
  <si>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</si>
  <si>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</si>
  <si>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</si>
  <si>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P content of eroded material compared to P content of bulk soils</t>
  </si>
  <si>
    <t>One of 'cal', 'other'. Determines:
- whether Kf is calculated (calibration period) or read in
- whether observations are plotted (cal &amp; val only)</t>
  </si>
  <si>
    <t>Text: cal, val or scenario (case sensitive)</t>
  </si>
  <si>
    <t>point</t>
  </si>
  <si>
    <t>Keep constant unless strong reasons to do otherwise</t>
  </si>
  <si>
    <t>cal</t>
  </si>
  <si>
    <t>Only for A and S</t>
  </si>
  <si>
    <t>Format for value cell</t>
  </si>
  <si>
    <t>Bulk density(kg/m3)</t>
  </si>
  <si>
    <t>C:\Data\SimplyP_Local\Temp\Output</t>
  </si>
  <si>
    <t>Average latitude of the catchment (used in Thornthwaite PET calculation)</t>
  </si>
  <si>
    <t>latitude</t>
  </si>
  <si>
    <t>Simulation end date. Format 'yyyy-mm-dd'. If calculating PET, must be near 31st December of given year</t>
  </si>
  <si>
    <t>Simulation start date. If calculating PET, must be near 1st January of given year</t>
  </si>
  <si>
    <t>C:\Data\SimplyP_Local\Applications\Morsa\met_obs_PT_dateOffset.csv</t>
  </si>
  <si>
    <t>C:\Data\SimplyP_Local\Applications\Morsa\3-22-0_D6am_Hogfoss_Scaled_to_Kure.xlsx</t>
  </si>
  <si>
    <t>C:\Data\SimplyP_Local\Applications\Morsa\003-59191_chem_obs.xlsx</t>
  </si>
  <si>
    <t>Tarland: 0.02</t>
  </si>
  <si>
    <t>Tarland: 2.74</t>
  </si>
  <si>
    <t>Tarland: was 1500</t>
  </si>
  <si>
    <t>Tarland: was 2</t>
  </si>
  <si>
    <t>Measured: 220</t>
  </si>
  <si>
    <t>Factor to multiply TDP by to estimate instream SRP concentration</t>
  </si>
  <si>
    <t>Derive from empirical data</t>
  </si>
  <si>
    <t>f_TDP</t>
  </si>
  <si>
    <t>Choose from: SS, TDP, PP, TP, Q, SRP</t>
  </si>
  <si>
    <t>Should be 3.593</t>
  </si>
  <si>
    <t>Tarland: 0.020</t>
  </si>
  <si>
    <t>1985-01-01</t>
  </si>
  <si>
    <t>1985-12-31</t>
  </si>
  <si>
    <t>SS</t>
  </si>
  <si>
    <t>Dynamic_effluent_inputs</t>
  </si>
  <si>
    <t>NOT YET IMPLEMENTED</t>
  </si>
  <si>
    <t>Dynamic_terrestrialP_inputs</t>
  </si>
  <si>
    <t>Soil field capacity. Must be greater than 0</t>
  </si>
  <si>
    <t>List of reach(es) directly upstream</t>
  </si>
  <si>
    <t>Reach</t>
  </si>
  <si>
    <t>Total number of sub-catchments. Controls how many colums are read in sheet 'SC_reach'</t>
  </si>
  <si>
    <t>SC_Qr0</t>
  </si>
  <si>
    <t>A setup parameter, but included here as it accompanies Qr0_init</t>
  </si>
  <si>
    <t>Which sub-catchment is initial flow provided for? Used to area-scale Qr0_init</t>
  </si>
  <si>
    <t>Proportion of arable land, excluding any newly-converted from SN (value in range 0-1)</t>
  </si>
  <si>
    <t>Proportion of improved grassland, excluding any newly-converted from SN (value in range 0-1)</t>
  </si>
  <si>
    <t>Proportion of semi-natural and other low soil-P land, excluding any newly-converted from agricultural (value in range 0-1)</t>
  </si>
  <si>
    <t>Proportion spring-sown crops make to total arable land area (assume rest is autumn-sown) (value in range 0-1)</t>
  </si>
  <si>
    <t>Q, TDP</t>
  </si>
  <si>
    <t>Should the soil water TDP concentration vary with time? If so, calculate a dynamic soil water EPC0 (the equilibrium P concentration of zero sorption), so that it  varies with labile P content. If not, soil water TDP concentration and labile soil P mass are constant over time. N.B. setting this to dynamic substantially slows down the model run times, but is needed to simulate longer-term effects of changing soil P inputs</t>
  </si>
  <si>
    <t>eff was 2</t>
  </si>
  <si>
    <t>Include in a final flux calculation?</t>
  </si>
  <si>
    <t>Save a plot of results from the snow accumulation &amp; melt module? Only relevant if inc_snowmelt is set to 'y'</t>
  </si>
  <si>
    <t>File path to discharge observations, if desired (otherwise leaave blank)</t>
  </si>
  <si>
    <t>File path to chemistry observations, if desired (otherwise leave blank)</t>
  </si>
  <si>
    <t>Either list desired reaches (e.g. 1,2,10), or enter the word 'all' (case sensitive, no quotation marks)</t>
  </si>
  <si>
    <t>Reaches to plot reach output for</t>
  </si>
  <si>
    <t>all</t>
  </si>
  <si>
    <t>Calibrated to give appropriate long-term response. Only needed if simulating dynamic soil water TDP and labile soil P</t>
  </si>
  <si>
    <t>Area-weighted over different land use classes and soils present in the catchment</t>
  </si>
  <si>
    <t>Set to 1 unless PET thought to be systematically under or over-estimated by Thornthwaite in the study area. If necessary, area-weight over the different land cover classes present</t>
  </si>
  <si>
    <t>Initial in-stream flow for one sub-catchment</t>
  </si>
  <si>
    <t>A value &gt;0 is required for one sub-catchment</t>
  </si>
  <si>
    <t>Soil mass per m2 on agricultural land</t>
  </si>
  <si>
    <t>A value only needs to be supplied when the model is run in validation mode. In calibration mode, it is calculated within the model and output as Kf (see the print statement after running the model)</t>
  </si>
  <si>
    <t>NC parameter value is assigned within the model according to the type of newly-converted land</t>
  </si>
  <si>
    <t>Combined vegetation cover and soil erodibility factor. The vegetation cover factor describes the ratio between long-term erosion under the land class, compared to under bare soil of the same soil type, slope, etc. This factor can also include differences in inherent soil erodibility between different land use classes (e.g. due to texture and organic matter content)</t>
  </si>
  <si>
    <t>NC parameter value is assigned within the model according to the type of newly-converted land
Values can be sourced from (R)USLE literature. Differences in inherent soil erodibility are generally termed the K factor in USLE-related literature.</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</si>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</sst>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9">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wrapText="1"/>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0" fontId="11" fillId="0" borderId="0" xfId="0" applyFont="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164" fontId="11" fillId="2" borderId="4" xfId="0" applyNumberFormat="1" applyFont="1" applyFill="1" applyBorder="1" applyAlignment="1">
      <alignment vertical="top"/>
    </xf>
    <xf numFmtId="0" fontId="10" fillId="2" borderId="0" xfId="0" applyFont="1" applyFill="1" applyBorder="1" applyAlignment="1">
      <alignment vertical="top"/>
    </xf>
    <xf numFmtId="0" fontId="10" fillId="2" borderId="6" xfId="0" applyFont="1" applyFill="1" applyBorder="1" applyAlignment="1">
      <alignment vertical="top"/>
    </xf>
    <xf numFmtId="0" fontId="10" fillId="2" borderId="7" xfId="0" applyFont="1" applyFill="1" applyBorder="1" applyAlignment="1">
      <alignment vertical="top"/>
    </xf>
    <xf numFmtId="0" fontId="9" fillId="2" borderId="7" xfId="0" applyFont="1" applyFill="1" applyBorder="1" applyAlignment="1">
      <alignment horizontal="left" vertical="top"/>
    </xf>
    <xf numFmtId="164" fontId="9" fillId="2" borderId="0" xfId="0" applyNumberFormat="1" applyFont="1" applyFill="1" applyBorder="1" applyAlignment="1">
      <alignment horizontal="left" vertical="top"/>
    </xf>
    <xf numFmtId="0" fontId="10" fillId="2" borderId="2" xfId="0" applyFont="1" applyFill="1" applyBorder="1" applyAlignment="1">
      <alignment horizontal="left" vertical="top"/>
    </xf>
    <xf numFmtId="0" fontId="10" fillId="2" borderId="7" xfId="0" applyFont="1" applyFill="1" applyBorder="1" applyAlignment="1">
      <alignment horizontal="left" vertical="top"/>
    </xf>
    <xf numFmtId="2" fontId="9" fillId="0" borderId="0" xfId="0" applyNumberFormat="1" applyFont="1" applyFill="1" applyBorder="1" applyAlignment="1">
      <alignment horizontal="left" vertical="top"/>
    </xf>
    <xf numFmtId="1" fontId="9" fillId="0" borderId="0" xfId="0" applyNumberFormat="1" applyFont="1" applyFill="1" applyBorder="1" applyAlignment="1">
      <alignment horizontal="left" vertical="top"/>
    </xf>
    <xf numFmtId="165" fontId="11" fillId="0" borderId="14" xfId="0" applyNumberFormat="1" applyFont="1" applyFill="1" applyBorder="1"/>
    <xf numFmtId="164" fontId="9" fillId="0" borderId="10" xfId="0" applyNumberFormat="1" applyFont="1" applyFill="1" applyBorder="1" applyAlignment="1">
      <alignment vertical="top"/>
    </xf>
    <xf numFmtId="164" fontId="9" fillId="0" borderId="11" xfId="0" applyNumberFormat="1" applyFont="1" applyFill="1" applyBorder="1" applyAlignment="1">
      <alignment vertical="top"/>
    </xf>
    <xf numFmtId="1" fontId="11" fillId="0" borderId="1" xfId="0" applyNumberFormat="1" applyFont="1" applyFill="1" applyBorder="1" applyAlignment="1">
      <alignment vertical="top"/>
    </xf>
    <xf numFmtId="1" fontId="11" fillId="0" borderId="2" xfId="0" applyNumberFormat="1" applyFont="1" applyFill="1" applyBorder="1" applyAlignment="1">
      <alignmen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Fill="1" applyBorder="1" applyAlignment="1">
      <alignment horizontal="left" vertical="top" wrapText="1"/>
    </xf>
    <xf numFmtId="0" fontId="11" fillId="0" borderId="3" xfId="0" applyFont="1" applyFill="1" applyBorder="1" applyAlignment="1">
      <alignment horizontal="left" vertical="top" wrapText="1"/>
    </xf>
    <xf numFmtId="2" fontId="11" fillId="0" borderId="7" xfId="0" applyNumberFormat="1" applyFont="1" applyFill="1" applyBorder="1" applyAlignment="1">
      <alignment horizontal="left" vertical="top"/>
    </xf>
    <xf numFmtId="164" fontId="11" fillId="0" borderId="11" xfId="0" applyNumberFormat="1" applyFont="1" applyFill="1" applyBorder="1" applyAlignment="1">
      <alignment horizontal="left" vertical="top"/>
    </xf>
    <xf numFmtId="1" fontId="10" fillId="0" borderId="0" xfId="0" applyNumberFormat="1" applyFont="1" applyFill="1" applyBorder="1" applyAlignment="1">
      <alignment horizontal="left" vertical="top"/>
    </xf>
    <xf numFmtId="0" fontId="10" fillId="0" borderId="4" xfId="0" applyFont="1" applyFill="1" applyBorder="1" applyAlignment="1">
      <alignment vertical="top"/>
    </xf>
    <xf numFmtId="165" fontId="11" fillId="0" borderId="2" xfId="0" applyNumberFormat="1" applyFont="1" applyFill="1" applyBorder="1" applyAlignment="1">
      <alignment horizontal="left" vertical="top"/>
    </xf>
    <xf numFmtId="164" fontId="10" fillId="0" borderId="7" xfId="0" applyNumberFormat="1" applyFont="1" applyFill="1" applyBorder="1" applyAlignment="1">
      <alignment horizontal="left" vertical="top"/>
    </xf>
    <xf numFmtId="165" fontId="9" fillId="2" borderId="0" xfId="0" applyNumberFormat="1" applyFont="1" applyFill="1" applyBorder="1" applyAlignment="1">
      <alignment horizontal="left" vertical="top"/>
    </xf>
    <xf numFmtId="2" fontId="11" fillId="0" borderId="6" xfId="0" applyNumberFormat="1" applyFont="1" applyFill="1" applyBorder="1" applyAlignment="1">
      <alignment vertical="top"/>
    </xf>
    <xf numFmtId="164" fontId="9" fillId="0" borderId="0" xfId="0" applyNumberFormat="1" applyFont="1" applyBorder="1" applyAlignment="1">
      <alignment horizontal="right" vertical="top"/>
    </xf>
    <xf numFmtId="0" fontId="10" fillId="0" borderId="6" xfId="0" applyFont="1" applyBorder="1"/>
    <xf numFmtId="0" fontId="10" fillId="0" borderId="7" xfId="0" applyFont="1" applyBorder="1"/>
    <xf numFmtId="0" fontId="10" fillId="0" borderId="14" xfId="0" applyFont="1" applyFill="1" applyBorder="1"/>
    <xf numFmtId="0" fontId="10" fillId="0" borderId="0" xfId="0" applyFont="1"/>
    <xf numFmtId="0" fontId="10" fillId="0" borderId="4" xfId="0" applyFont="1" applyBorder="1"/>
    <xf numFmtId="0" fontId="10" fillId="0" borderId="0" xfId="0" applyFont="1" applyBorder="1"/>
    <xf numFmtId="164" fontId="10" fillId="2" borderId="15" xfId="0" applyNumberFormat="1" applyFont="1" applyFill="1" applyBorder="1"/>
    <xf numFmtId="2" fontId="10" fillId="2" borderId="15" xfId="0" applyNumberFormat="1" applyFont="1" applyFill="1" applyBorder="1"/>
    <xf numFmtId="0" fontId="9" fillId="0" borderId="6" xfId="0" applyFont="1" applyBorder="1"/>
    <xf numFmtId="0" fontId="9" fillId="0" borderId="7" xfId="0" applyFont="1" applyBorder="1"/>
    <xf numFmtId="0" fontId="9" fillId="0" borderId="14" xfId="0" applyFont="1" applyFill="1" applyBorder="1"/>
    <xf numFmtId="0" fontId="9" fillId="0" borderId="4" xfId="0" applyFont="1" applyFill="1" applyBorder="1" applyAlignment="1">
      <alignment horizontal="left" vertical="top"/>
    </xf>
    <xf numFmtId="0" fontId="9" fillId="0" borderId="0" xfId="0" applyFont="1" applyFill="1" applyBorder="1" applyAlignment="1">
      <alignment horizontal="left" vertical="top"/>
    </xf>
    <xf numFmtId="0" fontId="9" fillId="0" borderId="5" xfId="0" applyFont="1" applyFill="1" applyBorder="1" applyAlignment="1">
      <alignment horizontal="left" vertical="top" wrapText="1"/>
    </xf>
    <xf numFmtId="0" fontId="9" fillId="0" borderId="0" xfId="0" applyFont="1" applyFill="1" applyAlignment="1">
      <alignment horizontal="left" vertical="top"/>
    </xf>
    <xf numFmtId="0" fontId="4" fillId="0" borderId="6" xfId="0" applyFont="1" applyFill="1" applyBorder="1" applyAlignment="1">
      <alignment horizontal="left" vertical="top"/>
    </xf>
    <xf numFmtId="0" fontId="4" fillId="0" borderId="7" xfId="0" applyFont="1" applyFill="1" applyBorder="1" applyAlignment="1">
      <alignment horizontal="left" vertical="top"/>
    </xf>
    <xf numFmtId="1" fontId="4" fillId="0" borderId="7" xfId="0" applyNumberFormat="1" applyFont="1" applyFill="1" applyBorder="1" applyAlignment="1">
      <alignment horizontal="right" vertical="top"/>
    </xf>
    <xf numFmtId="164" fontId="4" fillId="0" borderId="7" xfId="0" applyNumberFormat="1" applyFont="1" applyFill="1" applyBorder="1" applyAlignment="1">
      <alignment horizontal="left" vertical="top"/>
    </xf>
    <xf numFmtId="164" fontId="4" fillId="0" borderId="0" xfId="0" applyNumberFormat="1" applyFont="1" applyFill="1" applyBorder="1" applyAlignment="1">
      <alignment horizontal="right" vertical="top"/>
    </xf>
    <xf numFmtId="0" fontId="4" fillId="0" borderId="0" xfId="0" applyFont="1" applyFill="1" applyAlignment="1">
      <alignment horizontal="left" vertical="top"/>
    </xf>
    <xf numFmtId="1" fontId="11" fillId="3" borderId="2" xfId="0" applyNumberFormat="1" applyFont="1" applyFill="1" applyBorder="1" applyAlignment="1">
      <alignment horizontal="left" vertical="top"/>
    </xf>
    <xf numFmtId="11" fontId="11" fillId="3" borderId="0" xfId="0" applyNumberFormat="1" applyFont="1" applyFill="1" applyBorder="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3" xfId="0" applyFont="1" applyFill="1" applyBorder="1" applyAlignment="1">
      <alignment horizontal="left" vertical="top" wrapText="1"/>
    </xf>
    <xf numFmtId="0" fontId="11" fillId="3" borderId="0" xfId="0" applyFont="1" applyFill="1" applyAlignment="1">
      <alignment horizontal="left" vertical="top"/>
    </xf>
    <xf numFmtId="0" fontId="11" fillId="3" borderId="4" xfId="0" applyFont="1" applyFill="1" applyBorder="1" applyAlignment="1">
      <alignment horizontal="left" vertical="top"/>
    </xf>
    <xf numFmtId="0" fontId="11" fillId="3" borderId="0" xfId="0" applyFont="1" applyFill="1" applyBorder="1" applyAlignment="1">
      <alignment horizontal="left" vertical="top"/>
    </xf>
    <xf numFmtId="0" fontId="11" fillId="3" borderId="5" xfId="0" applyFont="1" applyFill="1" applyBorder="1" applyAlignment="1">
      <alignment horizontal="left" vertical="top" wrapText="1"/>
    </xf>
    <xf numFmtId="164" fontId="9" fillId="0" borderId="0" xfId="0" applyNumberFormat="1"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205740</xdr:colOff>
      <xdr:row>0</xdr:row>
      <xdr:rowOff>0</xdr:rowOff>
    </xdr:from>
    <xdr:to>
      <xdr:col>14</xdr:col>
      <xdr:colOff>308610</xdr:colOff>
      <xdr:row>24</xdr:row>
      <xdr:rowOff>68580</xdr:rowOff>
    </xdr:to>
    <xdr:sp macro="" textlink="">
      <xdr:nvSpPr>
        <xdr:cNvPr id="2" name="TextBox 1"/>
        <xdr:cNvSpPr txBox="1"/>
      </xdr:nvSpPr>
      <xdr:spPr>
        <a:xfrm>
          <a:off x="5063490" y="0"/>
          <a:ext cx="6503670" cy="445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Examples:</a:t>
          </a:r>
        </a:p>
      </xdr:txBody>
    </xdr:sp>
    <xdr:clientData/>
  </xdr:twoCellAnchor>
  <xdr:twoCellAnchor editAs="oneCell">
    <xdr:from>
      <xdr:col>4</xdr:col>
      <xdr:colOff>514349</xdr:colOff>
      <xdr:row>0</xdr:row>
      <xdr:rowOff>118576</xdr:rowOff>
    </xdr:from>
    <xdr:to>
      <xdr:col>13</xdr:col>
      <xdr:colOff>184810</xdr:colOff>
      <xdr:row>22</xdr:row>
      <xdr:rowOff>53340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023"/>
        <a:stretch/>
      </xdr:blipFill>
      <xdr:spPr>
        <a:xfrm>
          <a:off x="5372099" y="118576"/>
          <a:ext cx="5431181" cy="39581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3" workbookViewId="0">
      <selection activeCell="C26" sqref="C26"/>
    </sheetView>
  </sheetViews>
  <sheetFormatPr defaultColWidth="9.15625" defaultRowHeight="14.4" x14ac:dyDescent="0.55000000000000004"/>
  <cols>
    <col min="1" max="1" width="21.578125" style="32" customWidth="1"/>
    <col min="2" max="2" width="55.41796875" style="32" customWidth="1"/>
    <col min="3" max="3" width="31.3671875" style="32" customWidth="1"/>
    <col min="4" max="4" width="47.41796875" style="32" customWidth="1"/>
    <col min="5" max="16384" width="9.15625" style="32"/>
  </cols>
  <sheetData>
    <row r="1" spans="1:5" s="37" customFormat="1" x14ac:dyDescent="0.55000000000000004">
      <c r="A1" s="34" t="s">
        <v>0</v>
      </c>
      <c r="B1" s="35" t="s">
        <v>38</v>
      </c>
      <c r="C1" s="36" t="s">
        <v>24</v>
      </c>
      <c r="D1" s="35" t="s">
        <v>200</v>
      </c>
    </row>
    <row r="2" spans="1:5" x14ac:dyDescent="0.55000000000000004">
      <c r="A2" s="38" t="s">
        <v>104</v>
      </c>
      <c r="B2" s="39" t="s">
        <v>105</v>
      </c>
      <c r="C2" s="32" t="s">
        <v>207</v>
      </c>
      <c r="D2" s="30" t="s">
        <v>127</v>
      </c>
    </row>
    <row r="3" spans="1:5" ht="28.8" x14ac:dyDescent="0.55000000000000004">
      <c r="A3" s="38" t="s">
        <v>106</v>
      </c>
      <c r="B3" s="39" t="s">
        <v>243</v>
      </c>
      <c r="D3" s="30" t="s">
        <v>127</v>
      </c>
      <c r="E3" s="18" t="s">
        <v>208</v>
      </c>
    </row>
    <row r="4" spans="1:5" ht="28.8" x14ac:dyDescent="0.55000000000000004">
      <c r="A4" s="38" t="s">
        <v>107</v>
      </c>
      <c r="B4" s="39" t="s">
        <v>244</v>
      </c>
      <c r="C4" s="18" t="s">
        <v>209</v>
      </c>
      <c r="D4" s="30" t="s">
        <v>127</v>
      </c>
      <c r="E4" s="18" t="s">
        <v>209</v>
      </c>
    </row>
    <row r="5" spans="1:5" ht="28.8" x14ac:dyDescent="0.55000000000000004">
      <c r="A5" s="38" t="s">
        <v>129</v>
      </c>
      <c r="B5" s="39" t="s">
        <v>130</v>
      </c>
      <c r="C5" s="32" t="s">
        <v>202</v>
      </c>
      <c r="D5" s="30" t="s">
        <v>127</v>
      </c>
    </row>
    <row r="6" spans="1:5" ht="43.2" x14ac:dyDescent="0.55000000000000004">
      <c r="A6" s="38" t="s">
        <v>108</v>
      </c>
      <c r="B6" s="39" t="s">
        <v>194</v>
      </c>
      <c r="C6" s="32" t="s">
        <v>198</v>
      </c>
      <c r="D6" s="30" t="s">
        <v>195</v>
      </c>
    </row>
    <row r="7" spans="1:5" x14ac:dyDescent="0.55000000000000004">
      <c r="A7" s="38" t="s">
        <v>117</v>
      </c>
      <c r="B7" s="39" t="s">
        <v>118</v>
      </c>
      <c r="C7" s="32" t="s">
        <v>113</v>
      </c>
      <c r="D7" s="30" t="s">
        <v>128</v>
      </c>
    </row>
    <row r="8" spans="1:5" ht="28.8" x14ac:dyDescent="0.55000000000000004">
      <c r="A8" s="38" t="s">
        <v>109</v>
      </c>
      <c r="B8" s="39" t="s">
        <v>206</v>
      </c>
      <c r="C8" s="33" t="s">
        <v>221</v>
      </c>
      <c r="D8" s="30" t="s">
        <v>126</v>
      </c>
    </row>
    <row r="9" spans="1:5" ht="28.8" x14ac:dyDescent="0.55000000000000004">
      <c r="A9" s="38" t="s">
        <v>110</v>
      </c>
      <c r="B9" s="39" t="s">
        <v>205</v>
      </c>
      <c r="C9" s="33" t="s">
        <v>222</v>
      </c>
      <c r="D9" s="30" t="s">
        <v>126</v>
      </c>
    </row>
    <row r="10" spans="1:5" ht="28.8" x14ac:dyDescent="0.55000000000000004">
      <c r="A10" s="38" t="s">
        <v>111</v>
      </c>
      <c r="B10" s="39" t="s">
        <v>230</v>
      </c>
      <c r="C10" s="32">
        <v>3</v>
      </c>
      <c r="D10" s="30" t="s">
        <v>144</v>
      </c>
    </row>
    <row r="11" spans="1:5" ht="100.8" x14ac:dyDescent="0.55000000000000004">
      <c r="A11" s="38" t="s">
        <v>112</v>
      </c>
      <c r="B11" s="39" t="s">
        <v>239</v>
      </c>
      <c r="C11" s="32" t="s">
        <v>116</v>
      </c>
      <c r="D11" s="42" t="s">
        <v>128</v>
      </c>
    </row>
    <row r="12" spans="1:5" ht="28.8" x14ac:dyDescent="0.55000000000000004">
      <c r="A12" s="38" t="s">
        <v>114</v>
      </c>
      <c r="B12" s="39" t="s">
        <v>115</v>
      </c>
      <c r="C12" s="32" t="s">
        <v>116</v>
      </c>
      <c r="D12" s="42" t="s">
        <v>128</v>
      </c>
    </row>
    <row r="13" spans="1:5" x14ac:dyDescent="0.55000000000000004">
      <c r="A13" s="38" t="s">
        <v>224</v>
      </c>
      <c r="B13" s="39" t="s">
        <v>225</v>
      </c>
      <c r="C13" s="39" t="s">
        <v>225</v>
      </c>
      <c r="D13" s="42"/>
    </row>
    <row r="14" spans="1:5" x14ac:dyDescent="0.55000000000000004">
      <c r="A14" s="38" t="s">
        <v>226</v>
      </c>
      <c r="B14" s="39" t="s">
        <v>225</v>
      </c>
      <c r="C14" s="39" t="s">
        <v>225</v>
      </c>
      <c r="D14" s="42"/>
    </row>
    <row r="15" spans="1:5" s="31" customFormat="1" x14ac:dyDescent="0.55000000000000004">
      <c r="A15" s="40" t="s">
        <v>156</v>
      </c>
      <c r="B15" s="41" t="s">
        <v>157</v>
      </c>
      <c r="C15" s="31" t="s">
        <v>113</v>
      </c>
      <c r="D15" s="42" t="s">
        <v>128</v>
      </c>
    </row>
    <row r="16" spans="1:5" s="31" customFormat="1" x14ac:dyDescent="0.55000000000000004">
      <c r="A16" s="40" t="s">
        <v>154</v>
      </c>
      <c r="B16" s="41" t="s">
        <v>155</v>
      </c>
      <c r="C16" s="31" t="s">
        <v>116</v>
      </c>
      <c r="D16" s="42" t="s">
        <v>128</v>
      </c>
    </row>
    <row r="17" spans="1:4" s="31" customFormat="1" ht="28.8" x14ac:dyDescent="0.55000000000000004">
      <c r="A17" s="40" t="s">
        <v>145</v>
      </c>
      <c r="B17" s="41" t="s">
        <v>242</v>
      </c>
      <c r="C17" s="31" t="s">
        <v>116</v>
      </c>
      <c r="D17" s="42" t="s">
        <v>128</v>
      </c>
    </row>
    <row r="18" spans="1:4" s="31" customFormat="1" x14ac:dyDescent="0.55000000000000004">
      <c r="A18" s="40" t="s">
        <v>131</v>
      </c>
      <c r="B18" s="41" t="s">
        <v>133</v>
      </c>
      <c r="C18" s="31" t="s">
        <v>116</v>
      </c>
      <c r="D18" s="42" t="s">
        <v>128</v>
      </c>
    </row>
    <row r="19" spans="1:4" x14ac:dyDescent="0.55000000000000004">
      <c r="A19" s="38" t="s">
        <v>132</v>
      </c>
      <c r="B19" s="41" t="s">
        <v>134</v>
      </c>
      <c r="C19" s="32" t="s">
        <v>113</v>
      </c>
      <c r="D19" s="42" t="s">
        <v>128</v>
      </c>
    </row>
    <row r="20" spans="1:4" x14ac:dyDescent="0.55000000000000004">
      <c r="A20" s="38" t="s">
        <v>137</v>
      </c>
      <c r="B20" s="30" t="s">
        <v>138</v>
      </c>
      <c r="C20" s="32" t="s">
        <v>139</v>
      </c>
      <c r="D20" s="43" t="s">
        <v>140</v>
      </c>
    </row>
    <row r="21" spans="1:4" x14ac:dyDescent="0.55000000000000004">
      <c r="A21" s="38" t="s">
        <v>141</v>
      </c>
      <c r="B21" s="30" t="s">
        <v>142</v>
      </c>
      <c r="C21" s="32">
        <v>300</v>
      </c>
      <c r="D21" s="30" t="s">
        <v>143</v>
      </c>
    </row>
    <row r="22" spans="1:4" x14ac:dyDescent="0.55000000000000004">
      <c r="A22" s="38" t="s">
        <v>146</v>
      </c>
      <c r="B22" s="30" t="s">
        <v>246</v>
      </c>
      <c r="C22" s="32" t="s">
        <v>247</v>
      </c>
      <c r="D22" s="43" t="s">
        <v>245</v>
      </c>
    </row>
    <row r="23" spans="1:4" x14ac:dyDescent="0.55000000000000004">
      <c r="A23" s="38" t="s">
        <v>135</v>
      </c>
      <c r="B23" s="30" t="s">
        <v>136</v>
      </c>
      <c r="C23" s="32" t="s">
        <v>238</v>
      </c>
      <c r="D23" s="43" t="s">
        <v>218</v>
      </c>
    </row>
    <row r="24" spans="1:4" ht="28.8" x14ac:dyDescent="0.55000000000000004">
      <c r="A24" s="38" t="s">
        <v>147</v>
      </c>
      <c r="B24" s="39" t="s">
        <v>158</v>
      </c>
      <c r="C24" s="32" t="s">
        <v>196</v>
      </c>
      <c r="D24" s="43" t="s">
        <v>148</v>
      </c>
    </row>
    <row r="25" spans="1:4" x14ac:dyDescent="0.55000000000000004">
      <c r="A25" s="38" t="s">
        <v>150</v>
      </c>
      <c r="B25" s="39" t="s">
        <v>149</v>
      </c>
      <c r="C25" s="32" t="s">
        <v>151</v>
      </c>
      <c r="D25" s="43" t="s">
        <v>152</v>
      </c>
    </row>
    <row r="26" spans="1:4" ht="28.8" x14ac:dyDescent="0.55000000000000004">
      <c r="A26" s="13" t="s">
        <v>153</v>
      </c>
      <c r="B26" s="44" t="s">
        <v>160</v>
      </c>
      <c r="C26" s="14" t="s">
        <v>223</v>
      </c>
      <c r="D26" s="45" t="s">
        <v>218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Q22" sqref="Q22"/>
    </sheetView>
  </sheetViews>
  <sheetFormatPr defaultRowHeight="14.4" x14ac:dyDescent="0.55000000000000004"/>
  <cols>
    <col min="1" max="1" width="5.47265625" bestFit="1" customWidth="1"/>
    <col min="2" max="2" width="27.47265625" bestFit="1" customWidth="1"/>
    <col min="3" max="3" width="25.3125" bestFit="1" customWidth="1"/>
  </cols>
  <sheetData>
    <row r="1" spans="1:3" x14ac:dyDescent="0.55000000000000004">
      <c r="A1" t="s">
        <v>229</v>
      </c>
      <c r="B1" t="s">
        <v>228</v>
      </c>
      <c r="C1" t="s">
        <v>241</v>
      </c>
    </row>
    <row r="2" spans="1:3" x14ac:dyDescent="0.55000000000000004">
      <c r="A2">
        <v>1</v>
      </c>
    </row>
    <row r="3" spans="1:3" x14ac:dyDescent="0.55000000000000004">
      <c r="A3">
        <v>2</v>
      </c>
    </row>
    <row r="4" spans="1:3" x14ac:dyDescent="0.55000000000000004">
      <c r="A4">
        <v>3</v>
      </c>
    </row>
    <row r="23" spans="3:3" x14ac:dyDescent="0.55000000000000004">
      <c r="C23" t="s">
        <v>258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C1" workbookViewId="0">
      <selection activeCell="I13" sqref="I13"/>
    </sheetView>
  </sheetViews>
  <sheetFormatPr defaultColWidth="9.15625" defaultRowHeight="14.4" x14ac:dyDescent="0.55000000000000004"/>
  <cols>
    <col min="1" max="1" width="11.15625" style="18" bestFit="1" customWidth="1"/>
    <col min="2" max="2" width="13.68359375" style="18" bestFit="1" customWidth="1"/>
    <col min="3" max="3" width="9.15625" style="18"/>
    <col min="4" max="4" width="61.7890625" style="18" customWidth="1"/>
    <col min="5" max="8" width="9.15625" style="18"/>
    <col min="9" max="9" width="51.15625" style="18" customWidth="1"/>
    <col min="10" max="16384" width="9.15625" style="18"/>
  </cols>
  <sheetData>
    <row r="1" spans="1:9" s="97" customFormat="1" x14ac:dyDescent="0.55000000000000004">
      <c r="A1" s="93" t="s">
        <v>66</v>
      </c>
      <c r="B1" s="94" t="s">
        <v>0</v>
      </c>
      <c r="C1" s="94" t="s">
        <v>10</v>
      </c>
      <c r="D1" s="95" t="s">
        <v>38</v>
      </c>
      <c r="E1" s="93" t="s">
        <v>1</v>
      </c>
      <c r="F1" s="94" t="s">
        <v>2</v>
      </c>
      <c r="G1" s="94" t="s">
        <v>3</v>
      </c>
      <c r="H1" s="96" t="s">
        <v>75</v>
      </c>
      <c r="I1" s="96" t="s">
        <v>73</v>
      </c>
    </row>
    <row r="2" spans="1:9" s="103" customFormat="1" x14ac:dyDescent="0.55000000000000004">
      <c r="A2" s="98" t="s">
        <v>67</v>
      </c>
      <c r="B2" s="99" t="s">
        <v>72</v>
      </c>
      <c r="C2" s="99" t="s">
        <v>11</v>
      </c>
      <c r="D2" s="100" t="s">
        <v>39</v>
      </c>
      <c r="E2" s="161">
        <v>1</v>
      </c>
      <c r="F2" s="162">
        <v>1</v>
      </c>
      <c r="G2" s="101"/>
      <c r="H2" s="102"/>
      <c r="I2" s="131" t="s">
        <v>199</v>
      </c>
    </row>
    <row r="3" spans="1:9" s="109" customFormat="1" ht="28.8" x14ac:dyDescent="0.55000000000000004">
      <c r="A3" s="104" t="s">
        <v>166</v>
      </c>
      <c r="B3" s="105" t="s">
        <v>6</v>
      </c>
      <c r="C3" s="105" t="s">
        <v>13</v>
      </c>
      <c r="D3" s="106" t="s">
        <v>192</v>
      </c>
      <c r="E3" s="163">
        <v>1200</v>
      </c>
      <c r="F3" s="164">
        <v>870</v>
      </c>
      <c r="G3" s="107"/>
      <c r="H3" s="108"/>
      <c r="I3" s="132" t="s">
        <v>199</v>
      </c>
    </row>
    <row r="4" spans="1:9" s="109" customFormat="1" ht="28.8" x14ac:dyDescent="0.55000000000000004">
      <c r="A4" s="110" t="s">
        <v>166</v>
      </c>
      <c r="B4" s="111" t="s">
        <v>7</v>
      </c>
      <c r="C4" s="111" t="s">
        <v>14</v>
      </c>
      <c r="D4" s="112" t="s">
        <v>82</v>
      </c>
      <c r="E4" s="150">
        <v>10</v>
      </c>
      <c r="F4" s="113">
        <v>0</v>
      </c>
      <c r="G4" s="114"/>
      <c r="H4" s="115">
        <v>-5</v>
      </c>
      <c r="I4" s="133" t="s">
        <v>191</v>
      </c>
    </row>
    <row r="5" spans="1:9" s="109" customFormat="1" x14ac:dyDescent="0.55000000000000004">
      <c r="A5" s="116" t="s">
        <v>166</v>
      </c>
      <c r="B5" s="117" t="s">
        <v>8</v>
      </c>
      <c r="C5" s="117" t="s">
        <v>15</v>
      </c>
      <c r="D5" s="118" t="s">
        <v>163</v>
      </c>
      <c r="E5" s="176">
        <v>0.3</v>
      </c>
      <c r="F5" s="119">
        <v>0</v>
      </c>
      <c r="G5" s="120"/>
      <c r="H5" s="121"/>
      <c r="I5" s="134" t="s">
        <v>74</v>
      </c>
    </row>
    <row r="6" spans="1:9" s="126" customFormat="1" ht="72" x14ac:dyDescent="0.55000000000000004">
      <c r="A6" s="122" t="s">
        <v>70</v>
      </c>
      <c r="B6" s="123" t="s">
        <v>94</v>
      </c>
      <c r="C6" s="123" t="s">
        <v>17</v>
      </c>
      <c r="D6" s="124" t="s">
        <v>256</v>
      </c>
      <c r="E6" s="172">
        <v>0.5</v>
      </c>
      <c r="F6" s="151">
        <v>2.1000000000000001E-2</v>
      </c>
      <c r="G6" s="151">
        <v>0.09</v>
      </c>
      <c r="H6" s="125"/>
      <c r="I6" s="135" t="s">
        <v>257</v>
      </c>
    </row>
    <row r="7" spans="1:9" s="126" customFormat="1" ht="43.2" x14ac:dyDescent="0.55000000000000004">
      <c r="A7" s="127" t="s">
        <v>70</v>
      </c>
      <c r="B7" s="128" t="s">
        <v>164</v>
      </c>
      <c r="C7" s="128" t="s">
        <v>17</v>
      </c>
      <c r="D7" s="129" t="s">
        <v>165</v>
      </c>
      <c r="E7" s="152">
        <v>0</v>
      </c>
      <c r="F7" s="153">
        <v>0</v>
      </c>
      <c r="G7" s="153">
        <v>0</v>
      </c>
      <c r="H7" s="130"/>
      <c r="I7" s="136" t="s">
        <v>255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A15" sqref="A15:XFD15"/>
    </sheetView>
  </sheetViews>
  <sheetFormatPr defaultRowHeight="14.4" x14ac:dyDescent="0.55000000000000004"/>
  <cols>
    <col min="1" max="1" width="12.15625" bestFit="1" customWidth="1"/>
    <col min="2" max="2" width="9.83984375" bestFit="1" customWidth="1"/>
    <col min="4" max="4" width="34.15625" customWidth="1"/>
  </cols>
  <sheetData>
    <row r="1" spans="1:9" s="1" customFormat="1" x14ac:dyDescent="0.55000000000000004">
      <c r="A1" s="21" t="s">
        <v>66</v>
      </c>
      <c r="B1" s="22" t="s">
        <v>0</v>
      </c>
      <c r="C1" s="22" t="s">
        <v>10</v>
      </c>
      <c r="D1" s="22" t="s">
        <v>38</v>
      </c>
      <c r="E1" s="26">
        <v>1</v>
      </c>
      <c r="F1" s="26">
        <v>2</v>
      </c>
      <c r="G1" s="26">
        <v>3</v>
      </c>
    </row>
    <row r="2" spans="1:9" x14ac:dyDescent="0.55000000000000004">
      <c r="A2" s="23" t="s">
        <v>71</v>
      </c>
      <c r="B2" s="28" t="s">
        <v>18</v>
      </c>
      <c r="C2" s="24" t="s">
        <v>42</v>
      </c>
      <c r="D2" s="24" t="s">
        <v>43</v>
      </c>
      <c r="E2" s="29">
        <v>100</v>
      </c>
      <c r="F2" s="29">
        <v>100</v>
      </c>
      <c r="G2" s="29">
        <v>100</v>
      </c>
      <c r="I2" s="29">
        <v>304.64999999999998</v>
      </c>
    </row>
    <row r="3" spans="1:9" x14ac:dyDescent="0.55000000000000004">
      <c r="A3" s="19" t="s">
        <v>71</v>
      </c>
      <c r="B3" s="25" t="s">
        <v>20</v>
      </c>
      <c r="C3" s="20" t="s">
        <v>17</v>
      </c>
      <c r="D3" s="20" t="s">
        <v>234</v>
      </c>
      <c r="E3" s="27">
        <v>1</v>
      </c>
      <c r="F3" s="27">
        <v>1</v>
      </c>
      <c r="G3" s="27">
        <v>1</v>
      </c>
      <c r="I3" s="27">
        <v>0.22</v>
      </c>
    </row>
    <row r="4" spans="1:9" x14ac:dyDescent="0.55000000000000004">
      <c r="A4" s="19" t="s">
        <v>71</v>
      </c>
      <c r="B4" s="25" t="s">
        <v>19</v>
      </c>
      <c r="C4" s="20" t="s">
        <v>17</v>
      </c>
      <c r="D4" s="20" t="s">
        <v>235</v>
      </c>
      <c r="E4" s="27">
        <v>0</v>
      </c>
      <c r="F4" s="27">
        <v>0</v>
      </c>
      <c r="G4" s="27">
        <v>0</v>
      </c>
      <c r="I4" s="27">
        <v>0</v>
      </c>
    </row>
    <row r="5" spans="1:9" x14ac:dyDescent="0.55000000000000004">
      <c r="A5" s="19" t="s">
        <v>71</v>
      </c>
      <c r="B5" s="25" t="s">
        <v>21</v>
      </c>
      <c r="C5" s="20" t="s">
        <v>17</v>
      </c>
      <c r="D5" s="20" t="s">
        <v>236</v>
      </c>
      <c r="E5" s="27">
        <v>0</v>
      </c>
      <c r="F5" s="27">
        <v>0</v>
      </c>
      <c r="G5" s="27">
        <v>0</v>
      </c>
      <c r="I5" s="27">
        <v>0.78</v>
      </c>
    </row>
    <row r="6" spans="1:9" x14ac:dyDescent="0.55000000000000004">
      <c r="A6" s="19" t="s">
        <v>71</v>
      </c>
      <c r="B6" s="25" t="s">
        <v>76</v>
      </c>
      <c r="C6" s="20" t="s">
        <v>17</v>
      </c>
      <c r="D6" s="20" t="s">
        <v>80</v>
      </c>
      <c r="E6" s="27">
        <v>0</v>
      </c>
      <c r="F6" s="27">
        <v>0</v>
      </c>
      <c r="G6" s="27">
        <v>0</v>
      </c>
      <c r="I6" s="27">
        <v>0</v>
      </c>
    </row>
    <row r="7" spans="1:9" x14ac:dyDescent="0.55000000000000004">
      <c r="A7" s="19" t="s">
        <v>71</v>
      </c>
      <c r="B7" s="25" t="s">
        <v>77</v>
      </c>
      <c r="C7" s="20" t="s">
        <v>17</v>
      </c>
      <c r="D7" s="20" t="s">
        <v>81</v>
      </c>
      <c r="E7" s="27">
        <v>0</v>
      </c>
      <c r="F7" s="27">
        <v>0</v>
      </c>
      <c r="G7" s="27">
        <v>0</v>
      </c>
      <c r="I7" s="27">
        <v>0</v>
      </c>
    </row>
    <row r="8" spans="1:9" x14ac:dyDescent="0.55000000000000004">
      <c r="A8" s="19" t="s">
        <v>71</v>
      </c>
      <c r="B8" s="25" t="s">
        <v>78</v>
      </c>
      <c r="C8" s="20" t="s">
        <v>17</v>
      </c>
      <c r="D8" s="20" t="s">
        <v>79</v>
      </c>
      <c r="E8" s="27">
        <v>0</v>
      </c>
      <c r="F8" s="27">
        <v>0</v>
      </c>
      <c r="G8" s="27">
        <v>0</v>
      </c>
      <c r="I8" s="27">
        <v>0</v>
      </c>
    </row>
    <row r="9" spans="1:9" s="181" customFormat="1" x14ac:dyDescent="0.55000000000000004">
      <c r="A9" s="182" t="s">
        <v>71</v>
      </c>
      <c r="B9" s="183" t="s">
        <v>95</v>
      </c>
      <c r="C9" s="183" t="s">
        <v>17</v>
      </c>
      <c r="D9" s="183" t="s">
        <v>237</v>
      </c>
      <c r="E9" s="185">
        <v>0.65</v>
      </c>
      <c r="F9" s="185">
        <v>0.65</v>
      </c>
      <c r="G9" s="185">
        <v>0.65</v>
      </c>
      <c r="I9" s="185">
        <v>0.65</v>
      </c>
    </row>
    <row r="10" spans="1:9" s="181" customFormat="1" x14ac:dyDescent="0.55000000000000004">
      <c r="A10" s="182" t="s">
        <v>71</v>
      </c>
      <c r="B10" s="183" t="s">
        <v>83</v>
      </c>
      <c r="C10" s="183" t="s">
        <v>45</v>
      </c>
      <c r="D10" s="183" t="s">
        <v>85</v>
      </c>
      <c r="E10" s="184">
        <v>4</v>
      </c>
      <c r="F10" s="184">
        <v>4</v>
      </c>
      <c r="G10" s="184">
        <v>4</v>
      </c>
      <c r="I10" s="184">
        <v>4</v>
      </c>
    </row>
    <row r="11" spans="1:9" s="181" customFormat="1" x14ac:dyDescent="0.55000000000000004">
      <c r="A11" s="182" t="s">
        <v>71</v>
      </c>
      <c r="B11" s="183" t="s">
        <v>84</v>
      </c>
      <c r="C11" s="183" t="s">
        <v>45</v>
      </c>
      <c r="D11" s="183" t="s">
        <v>86</v>
      </c>
      <c r="E11" s="184">
        <v>4</v>
      </c>
      <c r="F11" s="184">
        <v>4</v>
      </c>
      <c r="G11" s="184">
        <v>4</v>
      </c>
      <c r="I11" s="184">
        <v>4</v>
      </c>
    </row>
    <row r="12" spans="1:9" s="181" customFormat="1" x14ac:dyDescent="0.55000000000000004">
      <c r="A12" s="182" t="s">
        <v>71</v>
      </c>
      <c r="B12" s="183" t="s">
        <v>96</v>
      </c>
      <c r="C12" s="183" t="s">
        <v>45</v>
      </c>
      <c r="D12" s="183" t="s">
        <v>87</v>
      </c>
      <c r="E12" s="184">
        <v>10</v>
      </c>
      <c r="F12" s="184">
        <v>10</v>
      </c>
      <c r="G12" s="184">
        <v>10</v>
      </c>
      <c r="I12" s="184">
        <v>10</v>
      </c>
    </row>
    <row r="13" spans="1:9" s="187" customFormat="1" x14ac:dyDescent="0.55000000000000004">
      <c r="A13" s="186" t="s">
        <v>71</v>
      </c>
      <c r="B13" s="187" t="s">
        <v>22</v>
      </c>
      <c r="C13" s="187" t="s">
        <v>44</v>
      </c>
      <c r="D13" s="187" t="s">
        <v>47</v>
      </c>
      <c r="E13" s="188">
        <v>35000</v>
      </c>
      <c r="F13" s="188">
        <v>35000</v>
      </c>
      <c r="G13" s="188">
        <v>3500</v>
      </c>
      <c r="I13" s="188">
        <v>35000</v>
      </c>
    </row>
    <row r="14" spans="1:9" s="181" customFormat="1" x14ac:dyDescent="0.55000000000000004">
      <c r="A14" s="178" t="s">
        <v>70</v>
      </c>
      <c r="B14" s="179" t="s">
        <v>23</v>
      </c>
      <c r="C14" s="179" t="s">
        <v>45</v>
      </c>
      <c r="D14" s="179" t="s">
        <v>93</v>
      </c>
      <c r="E14" s="180">
        <v>0.5</v>
      </c>
      <c r="F14" s="180">
        <v>0.5</v>
      </c>
      <c r="G14" s="180">
        <v>0.5</v>
      </c>
      <c r="I14" s="180">
        <v>0.5</v>
      </c>
    </row>
    <row r="15" spans="1:9" s="84" customFormat="1" x14ac:dyDescent="0.55000000000000004">
      <c r="A15" s="85" t="s">
        <v>68</v>
      </c>
      <c r="B15" s="86" t="s">
        <v>29</v>
      </c>
      <c r="C15" s="86" t="s">
        <v>46</v>
      </c>
      <c r="D15" s="86" t="s">
        <v>48</v>
      </c>
      <c r="E15" s="160">
        <v>0</v>
      </c>
      <c r="F15" s="160">
        <v>0</v>
      </c>
      <c r="G15" s="160">
        <v>0</v>
      </c>
      <c r="H15" s="84" t="s">
        <v>219</v>
      </c>
      <c r="I15" s="160">
        <v>0</v>
      </c>
    </row>
    <row r="16" spans="1:9" x14ac:dyDescent="0.55000000000000004">
      <c r="E16" t="s">
        <v>240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B1" workbookViewId="0">
      <selection activeCell="D7" sqref="D7"/>
    </sheetView>
  </sheetViews>
  <sheetFormatPr defaultColWidth="9.15625" defaultRowHeight="14.4" x14ac:dyDescent="0.55000000000000004"/>
  <cols>
    <col min="1" max="1" width="12.15625" style="6" bestFit="1" customWidth="1"/>
    <col min="2" max="2" width="11.68359375" style="6" bestFit="1" customWidth="1"/>
    <col min="3" max="3" width="9.15625" style="6"/>
    <col min="4" max="4" width="71.83984375" style="6" bestFit="1" customWidth="1"/>
    <col min="5" max="5" width="9.15625" style="6"/>
    <col min="6" max="6" width="52.68359375" style="7" customWidth="1"/>
    <col min="7" max="16384" width="9.15625" style="6"/>
  </cols>
  <sheetData>
    <row r="1" spans="1:7" x14ac:dyDescent="0.55000000000000004">
      <c r="A1" s="15" t="s">
        <v>66</v>
      </c>
      <c r="B1" s="16" t="s">
        <v>0</v>
      </c>
      <c r="C1" s="16" t="s">
        <v>10</v>
      </c>
      <c r="D1" s="16" t="s">
        <v>38</v>
      </c>
      <c r="E1" s="16" t="s">
        <v>24</v>
      </c>
      <c r="F1" s="17" t="s">
        <v>73</v>
      </c>
    </row>
    <row r="2" spans="1:7" s="61" customFormat="1" x14ac:dyDescent="0.55000000000000004">
      <c r="A2" s="58" t="s">
        <v>98</v>
      </c>
      <c r="B2" s="59" t="s">
        <v>99</v>
      </c>
      <c r="C2" s="59" t="s">
        <v>12</v>
      </c>
      <c r="D2" s="59" t="s">
        <v>100</v>
      </c>
      <c r="E2" s="59">
        <v>50</v>
      </c>
      <c r="F2" s="60" t="s">
        <v>214</v>
      </c>
    </row>
    <row r="3" spans="1:7" s="61" customFormat="1" x14ac:dyDescent="0.55000000000000004">
      <c r="A3" s="65" t="s">
        <v>98</v>
      </c>
      <c r="B3" s="66" t="s">
        <v>101</v>
      </c>
      <c r="C3" s="66" t="s">
        <v>102</v>
      </c>
      <c r="D3" s="66" t="s">
        <v>103</v>
      </c>
      <c r="E3" s="154">
        <v>2.74</v>
      </c>
      <c r="F3" s="67" t="s">
        <v>211</v>
      </c>
    </row>
    <row r="4" spans="1:7" s="61" customFormat="1" x14ac:dyDescent="0.55000000000000004">
      <c r="A4" s="58" t="s">
        <v>67</v>
      </c>
      <c r="B4" s="59" t="s">
        <v>204</v>
      </c>
      <c r="C4" s="59" t="s">
        <v>45</v>
      </c>
      <c r="D4" s="59" t="s">
        <v>203</v>
      </c>
      <c r="E4" s="59">
        <v>59.596699999999998</v>
      </c>
      <c r="F4" s="60"/>
    </row>
    <row r="5" spans="1:7" s="61" customFormat="1" x14ac:dyDescent="0.55000000000000004">
      <c r="A5" s="62" t="s">
        <v>67</v>
      </c>
      <c r="B5" s="63" t="s">
        <v>159</v>
      </c>
      <c r="C5" s="63" t="s">
        <v>17</v>
      </c>
      <c r="D5" s="63" t="s">
        <v>40</v>
      </c>
      <c r="E5" s="175">
        <v>0.02</v>
      </c>
      <c r="F5" s="64" t="s">
        <v>210</v>
      </c>
    </row>
    <row r="6" spans="1:7" s="192" customFormat="1" ht="43.2" x14ac:dyDescent="0.55000000000000004">
      <c r="A6" s="189" t="s">
        <v>67</v>
      </c>
      <c r="B6" s="190" t="s">
        <v>5</v>
      </c>
      <c r="C6" s="190" t="s">
        <v>17</v>
      </c>
      <c r="D6" s="190" t="s">
        <v>41</v>
      </c>
      <c r="E6" s="158">
        <v>1</v>
      </c>
      <c r="F6" s="191" t="s">
        <v>250</v>
      </c>
    </row>
    <row r="7" spans="1:7" s="61" customFormat="1" ht="28.8" x14ac:dyDescent="0.55000000000000004">
      <c r="A7" s="62" t="s">
        <v>67</v>
      </c>
      <c r="B7" s="63" t="s">
        <v>4</v>
      </c>
      <c r="C7" s="63" t="s">
        <v>12</v>
      </c>
      <c r="D7" s="63" t="s">
        <v>227</v>
      </c>
      <c r="E7" s="159">
        <v>200</v>
      </c>
      <c r="F7" s="64" t="s">
        <v>249</v>
      </c>
    </row>
    <row r="8" spans="1:7" s="61" customFormat="1" x14ac:dyDescent="0.55000000000000004">
      <c r="A8" s="62" t="s">
        <v>67</v>
      </c>
      <c r="B8" s="63" t="s">
        <v>25</v>
      </c>
      <c r="C8" s="63" t="s">
        <v>17</v>
      </c>
      <c r="D8" s="63" t="s">
        <v>49</v>
      </c>
      <c r="E8" s="158">
        <v>0.6</v>
      </c>
      <c r="F8" s="64"/>
    </row>
    <row r="9" spans="1:7" s="61" customFormat="1" x14ac:dyDescent="0.55000000000000004">
      <c r="A9" s="62" t="s">
        <v>67</v>
      </c>
      <c r="B9" s="63" t="s">
        <v>26</v>
      </c>
      <c r="C9" s="63" t="s">
        <v>11</v>
      </c>
      <c r="D9" s="63" t="s">
        <v>50</v>
      </c>
      <c r="E9" s="159">
        <v>20</v>
      </c>
      <c r="F9" s="64"/>
    </row>
    <row r="10" spans="1:7" s="61" customFormat="1" ht="17.25" customHeight="1" x14ac:dyDescent="0.55000000000000004">
      <c r="A10" s="62" t="s">
        <v>67</v>
      </c>
      <c r="B10" s="63" t="s">
        <v>27</v>
      </c>
      <c r="C10" s="63" t="s">
        <v>51</v>
      </c>
      <c r="D10" s="63" t="s">
        <v>52</v>
      </c>
      <c r="E10" s="158">
        <v>0.2</v>
      </c>
      <c r="F10" s="64"/>
    </row>
    <row r="11" spans="1:7" s="61" customFormat="1" x14ac:dyDescent="0.55000000000000004">
      <c r="A11" s="62" t="s">
        <v>67</v>
      </c>
      <c r="B11" s="63" t="s">
        <v>161</v>
      </c>
      <c r="C11" s="63" t="s">
        <v>53</v>
      </c>
      <c r="D11" s="63" t="s">
        <v>54</v>
      </c>
      <c r="E11" s="155">
        <v>0.5</v>
      </c>
      <c r="F11" s="64"/>
    </row>
    <row r="12" spans="1:7" s="91" customFormat="1" x14ac:dyDescent="0.55000000000000004">
      <c r="A12" s="87" t="s">
        <v>67</v>
      </c>
      <c r="B12" s="88" t="s">
        <v>162</v>
      </c>
      <c r="C12" s="88" t="s">
        <v>17</v>
      </c>
      <c r="D12" s="88" t="s">
        <v>55</v>
      </c>
      <c r="E12" s="89">
        <v>0.42</v>
      </c>
      <c r="F12" s="90" t="s">
        <v>197</v>
      </c>
    </row>
    <row r="13" spans="1:7" s="61" customFormat="1" x14ac:dyDescent="0.55000000000000004">
      <c r="A13" s="62" t="s">
        <v>67</v>
      </c>
      <c r="B13" s="63" t="s">
        <v>28</v>
      </c>
      <c r="C13" s="63" t="s">
        <v>56</v>
      </c>
      <c r="D13" s="63" t="s">
        <v>251</v>
      </c>
      <c r="E13" s="177">
        <v>0.4</v>
      </c>
      <c r="F13" s="208" t="s">
        <v>252</v>
      </c>
      <c r="G13" s="177"/>
    </row>
    <row r="14" spans="1:7" s="198" customFormat="1" x14ac:dyDescent="0.55000000000000004">
      <c r="A14" s="193" t="s">
        <v>67</v>
      </c>
      <c r="B14" s="194" t="s">
        <v>231</v>
      </c>
      <c r="C14" s="194" t="s">
        <v>17</v>
      </c>
      <c r="D14" s="194" t="s">
        <v>233</v>
      </c>
      <c r="E14" s="195">
        <v>1</v>
      </c>
      <c r="F14" s="196" t="s">
        <v>232</v>
      </c>
      <c r="G14" s="197"/>
    </row>
    <row r="15" spans="1:7" s="204" customFormat="1" ht="28.8" x14ac:dyDescent="0.55000000000000004">
      <c r="A15" s="201" t="s">
        <v>166</v>
      </c>
      <c r="B15" s="202" t="s">
        <v>32</v>
      </c>
      <c r="C15" s="202" t="s">
        <v>57</v>
      </c>
      <c r="D15" s="202" t="s">
        <v>253</v>
      </c>
      <c r="E15" s="199">
        <v>95</v>
      </c>
      <c r="F15" s="203" t="s">
        <v>248</v>
      </c>
    </row>
    <row r="16" spans="1:7" s="204" customFormat="1" ht="57.6" x14ac:dyDescent="0.55000000000000004">
      <c r="A16" s="205" t="s">
        <v>166</v>
      </c>
      <c r="B16" s="206" t="s">
        <v>9</v>
      </c>
      <c r="C16" s="206" t="s">
        <v>65</v>
      </c>
      <c r="D16" s="206" t="s">
        <v>97</v>
      </c>
      <c r="E16" s="200">
        <v>1.1315280460000001E-4</v>
      </c>
      <c r="F16" s="207" t="s">
        <v>254</v>
      </c>
    </row>
    <row r="17" spans="1:6" s="77" customFormat="1" x14ac:dyDescent="0.55000000000000004">
      <c r="A17" s="75" t="s">
        <v>68</v>
      </c>
      <c r="B17" s="76" t="s">
        <v>30</v>
      </c>
      <c r="C17" s="76" t="s">
        <v>15</v>
      </c>
      <c r="D17" s="76" t="s">
        <v>63</v>
      </c>
      <c r="E17" s="173">
        <v>0</v>
      </c>
      <c r="F17" s="168" t="s">
        <v>220</v>
      </c>
    </row>
    <row r="18" spans="1:6" s="77" customFormat="1" x14ac:dyDescent="0.55000000000000004">
      <c r="A18" s="165" t="s">
        <v>68</v>
      </c>
      <c r="B18" s="166" t="s">
        <v>217</v>
      </c>
      <c r="C18" s="166" t="s">
        <v>17</v>
      </c>
      <c r="D18" s="166" t="s">
        <v>215</v>
      </c>
      <c r="E18" s="169">
        <v>0.7</v>
      </c>
      <c r="F18" s="167" t="s">
        <v>216</v>
      </c>
    </row>
    <row r="19" spans="1:6" s="77" customFormat="1" x14ac:dyDescent="0.55000000000000004">
      <c r="A19" s="78" t="s">
        <v>69</v>
      </c>
      <c r="B19" s="79" t="s">
        <v>31</v>
      </c>
      <c r="C19" s="79" t="s">
        <v>17</v>
      </c>
      <c r="D19" s="79" t="s">
        <v>62</v>
      </c>
      <c r="E19" s="170">
        <v>1.5</v>
      </c>
      <c r="F19" s="137" t="s">
        <v>193</v>
      </c>
    </row>
    <row r="20" spans="1:6" s="70" customFormat="1" x14ac:dyDescent="0.55000000000000004">
      <c r="A20" s="68" t="s">
        <v>70</v>
      </c>
      <c r="B20" s="69" t="s">
        <v>189</v>
      </c>
      <c r="C20" s="69" t="s">
        <v>16</v>
      </c>
      <c r="D20" s="69" t="s">
        <v>190</v>
      </c>
      <c r="E20" s="171">
        <v>11000</v>
      </c>
      <c r="F20" s="71" t="s">
        <v>212</v>
      </c>
    </row>
    <row r="21" spans="1:6" s="70" customFormat="1" x14ac:dyDescent="0.55000000000000004">
      <c r="A21" s="72" t="s">
        <v>70</v>
      </c>
      <c r="B21" s="73" t="s">
        <v>188</v>
      </c>
      <c r="C21" s="73" t="s">
        <v>17</v>
      </c>
      <c r="D21" s="73" t="s">
        <v>64</v>
      </c>
      <c r="E21" s="174">
        <v>2</v>
      </c>
      <c r="F21" s="74" t="s">
        <v>213</v>
      </c>
    </row>
    <row r="22" spans="1:6" s="70" customFormat="1" ht="57.6" x14ac:dyDescent="0.55000000000000004">
      <c r="A22" s="80" t="s">
        <v>70</v>
      </c>
      <c r="B22" s="81" t="s">
        <v>89</v>
      </c>
      <c r="C22" s="81" t="s">
        <v>88</v>
      </c>
      <c r="D22" s="81" t="s">
        <v>91</v>
      </c>
      <c r="E22" s="156">
        <v>60</v>
      </c>
      <c r="F22" s="138" t="s">
        <v>125</v>
      </c>
    </row>
    <row r="23" spans="1:6" s="70" customFormat="1" ht="28.8" x14ac:dyDescent="0.55000000000000004">
      <c r="A23" s="82" t="s">
        <v>70</v>
      </c>
      <c r="B23" s="83" t="s">
        <v>90</v>
      </c>
      <c r="C23" s="83" t="s">
        <v>88</v>
      </c>
      <c r="D23" s="83" t="s">
        <v>92</v>
      </c>
      <c r="E23" s="157">
        <v>304</v>
      </c>
      <c r="F23" s="139" t="s">
        <v>124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5625" defaultRowHeight="14.1" x14ac:dyDescent="0.5"/>
  <cols>
    <col min="1" max="1" width="16.26171875" style="3" customWidth="1"/>
    <col min="2" max="2" width="11" style="3" bestFit="1" customWidth="1"/>
    <col min="3" max="3" width="14.26171875" style="3" bestFit="1" customWidth="1"/>
    <col min="4" max="4" width="11.578125" style="3" bestFit="1" customWidth="1"/>
    <col min="5" max="5" width="11.83984375" style="3" bestFit="1" customWidth="1"/>
    <col min="6" max="6" width="78.41796875" style="3" customWidth="1"/>
    <col min="7" max="7" width="10.83984375" style="3" customWidth="1"/>
    <col min="8" max="8" width="12" style="3" customWidth="1"/>
    <col min="9" max="16384" width="9.15625" style="3"/>
  </cols>
  <sheetData>
    <row r="1" spans="1:6" x14ac:dyDescent="0.5">
      <c r="A1" s="8" t="s">
        <v>123</v>
      </c>
    </row>
    <row r="3" spans="1:6" x14ac:dyDescent="0.5">
      <c r="A3" s="2" t="s">
        <v>37</v>
      </c>
    </row>
    <row r="4" spans="1:6" x14ac:dyDescent="0.5">
      <c r="A4" s="3" t="s">
        <v>121</v>
      </c>
    </row>
    <row r="5" spans="1:6" x14ac:dyDescent="0.5">
      <c r="A5" s="9" t="s">
        <v>33</v>
      </c>
      <c r="B5" s="10" t="s">
        <v>119</v>
      </c>
      <c r="C5" s="11" t="s">
        <v>34</v>
      </c>
    </row>
    <row r="6" spans="1:6" x14ac:dyDescent="0.5">
      <c r="A6" s="92">
        <v>7.4999999999999993E-5</v>
      </c>
      <c r="B6" s="5">
        <v>6.2</v>
      </c>
      <c r="C6" s="12">
        <f>A6*B6*86400*1000*10^-6</f>
        <v>4.0175999999999989E-2</v>
      </c>
    </row>
    <row r="8" spans="1:6" x14ac:dyDescent="0.5">
      <c r="A8" s="3" t="s">
        <v>122</v>
      </c>
    </row>
    <row r="9" spans="1:6" x14ac:dyDescent="0.5">
      <c r="A9" s="9" t="s">
        <v>33</v>
      </c>
      <c r="B9" s="10" t="s">
        <v>120</v>
      </c>
      <c r="C9" s="10" t="s">
        <v>35</v>
      </c>
      <c r="D9" s="10" t="s">
        <v>36</v>
      </c>
      <c r="E9" s="11" t="s">
        <v>34</v>
      </c>
    </row>
    <row r="10" spans="1:6" x14ac:dyDescent="0.5">
      <c r="A10" s="4">
        <v>0.01</v>
      </c>
      <c r="B10" s="5">
        <v>3</v>
      </c>
      <c r="C10" s="5">
        <v>0.9</v>
      </c>
      <c r="D10" s="5">
        <f>A10*B10*86400*1000*10^-6</f>
        <v>2.5920000000000001</v>
      </c>
      <c r="E10" s="12">
        <f>C10*D10</f>
        <v>2.3328000000000002</v>
      </c>
    </row>
    <row r="13" spans="1:6" ht="17.399999999999999" x14ac:dyDescent="0.65">
      <c r="A13" s="2" t="s">
        <v>183</v>
      </c>
    </row>
    <row r="14" spans="1:6" x14ac:dyDescent="0.5">
      <c r="A14" s="53" t="s">
        <v>167</v>
      </c>
      <c r="B14" s="54" t="s">
        <v>168</v>
      </c>
      <c r="C14" s="53" t="s">
        <v>169</v>
      </c>
      <c r="D14" s="54" t="s">
        <v>170</v>
      </c>
      <c r="E14" s="55" t="s">
        <v>10</v>
      </c>
      <c r="F14" s="53" t="s">
        <v>73</v>
      </c>
    </row>
    <row r="15" spans="1:6" ht="28.2" x14ac:dyDescent="0.5">
      <c r="A15" s="46" t="s">
        <v>185</v>
      </c>
      <c r="B15" s="47">
        <v>1000</v>
      </c>
      <c r="C15" s="48">
        <v>100</v>
      </c>
      <c r="D15" s="47">
        <v>2650</v>
      </c>
      <c r="E15" s="49" t="s">
        <v>60</v>
      </c>
      <c r="F15" s="57" t="s">
        <v>186</v>
      </c>
    </row>
    <row r="16" spans="1:6" ht="28.2" x14ac:dyDescent="0.5">
      <c r="A16" s="48" t="s">
        <v>58</v>
      </c>
      <c r="B16" s="47">
        <v>10</v>
      </c>
      <c r="C16" s="48">
        <v>5</v>
      </c>
      <c r="D16" s="47">
        <v>30</v>
      </c>
      <c r="E16" s="49" t="s">
        <v>61</v>
      </c>
      <c r="F16" s="57" t="s">
        <v>187</v>
      </c>
    </row>
    <row r="17" spans="1:6" x14ac:dyDescent="0.5">
      <c r="A17" s="50" t="s">
        <v>59</v>
      </c>
      <c r="B17" s="51">
        <f>B15*B16/100</f>
        <v>100</v>
      </c>
      <c r="C17" s="50">
        <f>C15*C16/100</f>
        <v>5</v>
      </c>
      <c r="D17" s="51">
        <f>D15*D16/100</f>
        <v>795</v>
      </c>
      <c r="E17" s="52" t="s">
        <v>57</v>
      </c>
      <c r="F17" s="56"/>
    </row>
    <row r="19" spans="1:6" x14ac:dyDescent="0.5">
      <c r="A19" s="2" t="s">
        <v>184</v>
      </c>
    </row>
    <row r="20" spans="1:6" ht="42.3" x14ac:dyDescent="0.5">
      <c r="A20" s="147" t="s">
        <v>171</v>
      </c>
      <c r="B20" s="148" t="s">
        <v>172</v>
      </c>
      <c r="C20" s="149" t="s">
        <v>201</v>
      </c>
    </row>
    <row r="21" spans="1:6" x14ac:dyDescent="0.5">
      <c r="A21" s="140" t="s">
        <v>173</v>
      </c>
      <c r="B21" s="141">
        <v>0.1</v>
      </c>
      <c r="C21" s="142">
        <f>B21*1000</f>
        <v>100</v>
      </c>
    </row>
    <row r="22" spans="1:6" x14ac:dyDescent="0.5">
      <c r="A22" s="140" t="s">
        <v>174</v>
      </c>
      <c r="B22" s="143">
        <v>1</v>
      </c>
      <c r="C22" s="142">
        <f t="shared" ref="C22:C31" si="0">B22*1000</f>
        <v>1000</v>
      </c>
    </row>
    <row r="23" spans="1:6" x14ac:dyDescent="0.5">
      <c r="A23" s="140" t="s">
        <v>175</v>
      </c>
      <c r="B23" s="141">
        <v>1.2</v>
      </c>
      <c r="C23" s="142">
        <f t="shared" si="0"/>
        <v>1200</v>
      </c>
    </row>
    <row r="24" spans="1:6" x14ac:dyDescent="0.5">
      <c r="A24" s="140" t="s">
        <v>176</v>
      </c>
      <c r="B24" s="141">
        <v>1.4</v>
      </c>
      <c r="C24" s="142">
        <f t="shared" si="0"/>
        <v>1400</v>
      </c>
    </row>
    <row r="25" spans="1:6" x14ac:dyDescent="0.5">
      <c r="A25" s="140" t="s">
        <v>176</v>
      </c>
      <c r="B25" s="141">
        <v>1.35</v>
      </c>
      <c r="C25" s="142">
        <f t="shared" si="0"/>
        <v>1350</v>
      </c>
    </row>
    <row r="26" spans="1:6" x14ac:dyDescent="0.5">
      <c r="A26" s="140" t="s">
        <v>177</v>
      </c>
      <c r="B26" s="141">
        <v>1.35</v>
      </c>
      <c r="C26" s="142">
        <f t="shared" si="0"/>
        <v>1350</v>
      </c>
    </row>
    <row r="27" spans="1:6" x14ac:dyDescent="0.5">
      <c r="A27" s="140" t="s">
        <v>178</v>
      </c>
      <c r="B27" s="141">
        <v>1.1000000000000001</v>
      </c>
      <c r="C27" s="142">
        <f t="shared" si="0"/>
        <v>1100</v>
      </c>
    </row>
    <row r="28" spans="1:6" x14ac:dyDescent="0.5">
      <c r="A28" s="140" t="s">
        <v>179</v>
      </c>
      <c r="B28" s="141">
        <v>1.8</v>
      </c>
      <c r="C28" s="142">
        <f t="shared" si="0"/>
        <v>1800</v>
      </c>
    </row>
    <row r="29" spans="1:6" x14ac:dyDescent="0.5">
      <c r="A29" s="140" t="s">
        <v>180</v>
      </c>
      <c r="B29" s="141">
        <v>1.7</v>
      </c>
      <c r="C29" s="142">
        <f t="shared" si="0"/>
        <v>1700</v>
      </c>
    </row>
    <row r="30" spans="1:6" x14ac:dyDescent="0.5">
      <c r="A30" s="140" t="s">
        <v>181</v>
      </c>
      <c r="B30" s="141">
        <v>1.65</v>
      </c>
      <c r="C30" s="142">
        <f t="shared" si="0"/>
        <v>1650</v>
      </c>
    </row>
    <row r="31" spans="1:6" x14ac:dyDescent="0.5">
      <c r="A31" s="144" t="s">
        <v>182</v>
      </c>
      <c r="B31" s="145">
        <v>2.65</v>
      </c>
      <c r="C31" s="14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Setup</vt:lpstr>
      <vt:lpstr>Reach_structure</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2018-12-17T14:16:18Z</dcterms:modified>
</cp:coreProperties>
</file>