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18195" windowHeight="11580"/>
  </bookViews>
  <sheets>
    <sheet name="Setup" sheetId="7" r:id="rId1"/>
    <sheet name="LU" sheetId="1" r:id="rId2"/>
    <sheet name="SC_reach" sheetId="2" r:id="rId3"/>
    <sheet name="Constant" sheetId="3" r:id="rId4"/>
    <sheet name="Param_pre-processing" sheetId="4" r:id="rId5"/>
  </sheets>
  <calcPr calcId="145621"/>
</workbook>
</file>

<file path=xl/calcChain.xml><?xml version="1.0" encoding="utf-8"?>
<calcChain xmlns="http://schemas.openxmlformats.org/spreadsheetml/2006/main">
  <c r="C6" i="4" l="1"/>
  <c r="E10" i="4"/>
  <c r="B16" i="4" l="1"/>
  <c r="D10" i="4"/>
</calcChain>
</file>

<file path=xl/sharedStrings.xml><?xml version="1.0" encoding="utf-8"?>
<sst xmlns="http://schemas.openxmlformats.org/spreadsheetml/2006/main" count="310" uniqueCount="219">
  <si>
    <t>Param</t>
  </si>
  <si>
    <t>A</t>
  </si>
  <si>
    <t>S</t>
  </si>
  <si>
    <t>IG</t>
  </si>
  <si>
    <t>f_IExcess</t>
  </si>
  <si>
    <t>fc</t>
  </si>
  <si>
    <t>alpha</t>
  </si>
  <si>
    <t>E_land</t>
  </si>
  <si>
    <t>k_Eland</t>
  </si>
  <si>
    <t>SoilPconc</t>
  </si>
  <si>
    <t>P_netInput</t>
  </si>
  <si>
    <t>EPC0_init_mgl</t>
  </si>
  <si>
    <t>Kf</t>
  </si>
  <si>
    <t>Units</t>
  </si>
  <si>
    <t>days</t>
  </si>
  <si>
    <t>mm</t>
  </si>
  <si>
    <t>mg/kg</t>
  </si>
  <si>
    <t>kg/ha/yr</t>
  </si>
  <si>
    <t>mg/l</t>
  </si>
  <si>
    <t>kg/mm</t>
  </si>
  <si>
    <t>none</t>
  </si>
  <si>
    <t>A_catch</t>
  </si>
  <si>
    <t>f_IG</t>
  </si>
  <si>
    <t>f_Ar</t>
  </si>
  <si>
    <t>f_S</t>
  </si>
  <si>
    <t>L_reach</t>
  </si>
  <si>
    <t>S_reach</t>
  </si>
  <si>
    <t>Value</t>
  </si>
  <si>
    <t>beta</t>
  </si>
  <si>
    <t>T_g</t>
  </si>
  <si>
    <t>Qg_min</t>
  </si>
  <si>
    <t>a_Q</t>
  </si>
  <si>
    <t>b_Q</t>
  </si>
  <si>
    <t>Qg0_init</t>
  </si>
  <si>
    <t>Qr0_init</t>
  </si>
  <si>
    <t>E_Q</t>
  </si>
  <si>
    <t>k_EQ</t>
  </si>
  <si>
    <t>TDPeff</t>
  </si>
  <si>
    <t>TDPg</t>
  </si>
  <si>
    <t>E_PP</t>
  </si>
  <si>
    <t>Msoil_m2</t>
  </si>
  <si>
    <t>Q_m3/s</t>
  </si>
  <si>
    <t>TDP_kg/day</t>
  </si>
  <si>
    <t>fraction as TDP</t>
  </si>
  <si>
    <t>TP_kg/day</t>
  </si>
  <si>
    <t>Template for calculating daily sewage fluxes to the stream (kg P/day as PP or TDP), from known effluent discharge and P concentration</t>
  </si>
  <si>
    <t>Description</t>
  </si>
  <si>
    <t>Soil water time constant</t>
  </si>
  <si>
    <t>Proportion of precipitation that contributes to quick flow</t>
  </si>
  <si>
    <t>PET reduction factor</t>
  </si>
  <si>
    <t>km2</t>
  </si>
  <si>
    <t>Catchment area</t>
  </si>
  <si>
    <t>m</t>
  </si>
  <si>
    <t>degrees</t>
  </si>
  <si>
    <t>kg/day</t>
  </si>
  <si>
    <t>Reach length</t>
  </si>
  <si>
    <t>Reach effluent TDP inputs</t>
  </si>
  <si>
    <t>Baseflow index</t>
  </si>
  <si>
    <t>Groundwater time constant</t>
  </si>
  <si>
    <t>mm/d</t>
  </si>
  <si>
    <t>Minimum groundwater flow</t>
  </si>
  <si>
    <t>1/m3</t>
  </si>
  <si>
    <t>Gradient of stream velocity-discharge relationship</t>
  </si>
  <si>
    <t>Exponent of stream velocity-discharge relationship</t>
  </si>
  <si>
    <t>Initial groundwater flow</t>
  </si>
  <si>
    <t>Initial in-stream flow</t>
  </si>
  <si>
    <t>m3/s</t>
  </si>
  <si>
    <t>kg/m2</t>
  </si>
  <si>
    <t>Soil mass per m2</t>
  </si>
  <si>
    <t>Soil bulk density</t>
  </si>
  <si>
    <t>Soil depth</t>
  </si>
  <si>
    <t>Soil mass/m2</t>
  </si>
  <si>
    <t>kg/m3</t>
  </si>
  <si>
    <t>cm</t>
  </si>
  <si>
    <t>Particulate P enrichment factor</t>
  </si>
  <si>
    <t>Groundwater TDP concentration</t>
  </si>
  <si>
    <t>Instream entrainment factor</t>
  </si>
  <si>
    <t>Instream entrainment non-linear coefficient</t>
  </si>
  <si>
    <t>Soil field capacity</t>
  </si>
  <si>
    <t>mm/kg soil</t>
  </si>
  <si>
    <t>Terrestrial sediment delivery non-linear coefficient</t>
  </si>
  <si>
    <t>Type</t>
  </si>
  <si>
    <t>Hydrology</t>
  </si>
  <si>
    <t>Dissolved P</t>
  </si>
  <si>
    <t>Particulate P</t>
  </si>
  <si>
    <t>Sediment</t>
  </si>
  <si>
    <t>General</t>
  </si>
  <si>
    <t>T_s</t>
  </si>
  <si>
    <t>Notes</t>
  </si>
  <si>
    <t>Initial soil water EPC0, in mg/l</t>
  </si>
  <si>
    <t>Semi-natural fixed</t>
  </si>
  <si>
    <t>NC</t>
  </si>
  <si>
    <t>f_NC_Ar</t>
  </si>
  <si>
    <t>f_NC_IG</t>
  </si>
  <si>
    <t>f_NC_S</t>
  </si>
  <si>
    <t>Proportion of newly-converted SN (from agricultural). If have newly-converted IG or Ar, this must be 0</t>
  </si>
  <si>
    <t>Proportion of newly-converted arable land (from SN). If f_NC_S&gt;0, this must be 0</t>
  </si>
  <si>
    <t>Proportion of newly-converted IG (from SN). If f_NC_S&gt;0, this must be 0</t>
  </si>
  <si>
    <t>Semi-natural fixed at 0. Newly-converted value could be negative if have net uptake.</t>
  </si>
  <si>
    <t>Net annual P input to the soil (may be negative if have more uptake than input)</t>
  </si>
  <si>
    <t>A value only needs to be supplied when the model is run in validation mode. In calibration mode, it is calculated within the model and output as Kf</t>
  </si>
  <si>
    <t>Proportion of arable land, excluding any newly-converted from SN</t>
  </si>
  <si>
    <t>Proportion of improved grassland, excluding any newly-converted from SN</t>
  </si>
  <si>
    <t>Proportion of semi-natural and other low soil-P land, excluding any newly-converted from agricultural</t>
  </si>
  <si>
    <t>S_Ar</t>
  </si>
  <si>
    <t>S_IG</t>
  </si>
  <si>
    <t>Mean slope of arable land in the sub-catchment</t>
  </si>
  <si>
    <t>Mean slope of improved grassland in the sub-catchment</t>
  </si>
  <si>
    <t>Mean slope of semi-natural land in the sub-catchment</t>
  </si>
  <si>
    <t>Scaling factor for soil yield to the stream</t>
  </si>
  <si>
    <t>m s2/kg</t>
  </si>
  <si>
    <t>K_erosion</t>
  </si>
  <si>
    <t>T/ha</t>
  </si>
  <si>
    <t>Inherent soil erodibility, averaged for soils over the sub-catchment. Derived e.g. from http://esdac.jrc.ec.europa.eu/themes/soil-erodibility-europe</t>
  </si>
  <si>
    <t>None</t>
  </si>
  <si>
    <t>d_maxE_spr</t>
  </si>
  <si>
    <t>d_maxE_aut</t>
  </si>
  <si>
    <t>Day of the year when soil erodibility is at its maximum for spring-sown crops</t>
  </si>
  <si>
    <t>Day of the year when soil erodibility is at its maximum for autumn-sown crops</t>
  </si>
  <si>
    <t>Reach slope (ideally length-weighted)</t>
  </si>
  <si>
    <t>Incorporates connectivity. May therefore need to change per sub-catchment</t>
  </si>
  <si>
    <t>Vegetation cover factor, describing ratio between long-term erosion under the land use class, compared to under bare soil of the same soil type, slope, etc. Sourced from (R)USLE literature.</t>
  </si>
  <si>
    <t>C_cover</t>
  </si>
  <si>
    <t>f_spr</t>
  </si>
  <si>
    <t>Proportion spring-sown crops make to total arable land area (assume rest is autumn-sown)</t>
  </si>
  <si>
    <t>Sed_measures</t>
  </si>
  <si>
    <t>S_SN</t>
  </si>
  <si>
    <t>Reduction in load of sediment delivered to the stream (proportion; 0-1) due to management measures, e.g. buffer strips, filter fences, conservation tillage practices, etc.)</t>
  </si>
  <si>
    <t>Phosphorus sorption coefficient (gradient of linear relationship between labile P and TDP concentration)</t>
  </si>
  <si>
    <t>Initial total soil P content. If you only have 'labile P' data, calculate this using your assumed ratio for the connection between total and labile soil P masses ('k_labile' in 'constant' parameters)</t>
  </si>
  <si>
    <t>Snow</t>
  </si>
  <si>
    <t>D_snow_0</t>
  </si>
  <si>
    <t>Initial snow depth in the catchment</t>
  </si>
  <si>
    <t>f_DDSM</t>
  </si>
  <si>
    <t>mm/(degree-day deg C)</t>
  </si>
  <si>
    <t>Degree-day factor for snow melt</t>
  </si>
  <si>
    <t>metdata_fpath</t>
  </si>
  <si>
    <t>File path to input meteorological data file</t>
  </si>
  <si>
    <t>Qobsdata_fpath</t>
  </si>
  <si>
    <t>File path to discharge observations</t>
  </si>
  <si>
    <t>chemObsData_fpath</t>
  </si>
  <si>
    <t>File path to chemistry observations</t>
  </si>
  <si>
    <t>C:\Users\lj40184\Documents\GitHub\enviro_mod_notes\notebooks\ModelInputs\Tar_AvMetData_1981-2010.csv</t>
  </si>
  <si>
    <t>C:\Users\lj40184\Documents\GitHub\enviro_mod_notes\notebooks\ModelInputs\obs_csvs\Coull_9amDailyMeanQ_oldRating.xlsx</t>
  </si>
  <si>
    <t>C:\Users\lj40184\Documents\GitHub\enviro_mod_notes\notebooks\ModelInputs\obs_csvs\WholePeriod\TarChem_R4_SS-P.xlsx</t>
  </si>
  <si>
    <t>run_mode</t>
  </si>
  <si>
    <t>One of 'cal', 'other'. Determines whether the soil sorption coefficient, Kf, is calculated (calibration period) or read in as a parameter</t>
  </si>
  <si>
    <t>cal</t>
  </si>
  <si>
    <t>Simulation start date</t>
  </si>
  <si>
    <t>Simulation end date. Format 'yyyy-mm-dd'</t>
  </si>
  <si>
    <t>2004-01-01</t>
  </si>
  <si>
    <t>st_dt</t>
  </si>
  <si>
    <t>end_dt</t>
  </si>
  <si>
    <t>n_SC</t>
  </si>
  <si>
    <t>Number of sub-catchments</t>
  </si>
  <si>
    <t>Dynamic_EPC0</t>
  </si>
  <si>
    <t>Calculate a dynamic soil water EPC0 (the equilibrium P concentration of zero sorption), so that it  varies with labile P content, or keep constant?</t>
  </si>
  <si>
    <t>y</t>
  </si>
  <si>
    <t>Dynamic_effluent_inputs</t>
  </si>
  <si>
    <t>Dynamic_terrestrialP_inputs</t>
  </si>
  <si>
    <t>Dynamic_erodibility</t>
  </si>
  <si>
    <t>Calculate within-year variability in soil erodibility due to crop management practices?</t>
  </si>
  <si>
    <t>n</t>
  </si>
  <si>
    <t>Not yet implemented</t>
  </si>
  <si>
    <t>inc_snowmelt</t>
  </si>
  <si>
    <t>Include the snow accumulation and melt sub-module?</t>
  </si>
  <si>
    <t>TDP_mg/l</t>
  </si>
  <si>
    <t>TP_mg/l</t>
  </si>
  <si>
    <t>If have TDP data:</t>
  </si>
  <si>
    <t>If have TP data:</t>
  </si>
  <si>
    <t>Areal soil mass calculation (kg/m2), Msoil_m2</t>
  </si>
  <si>
    <t>This sheet provides some simple aides to parameterising the model. It is not read in to the model</t>
  </si>
  <si>
    <t>M:\Working\NewModel\ModelInputs\Tar_AvMetData_1981-2010.csv</t>
  </si>
  <si>
    <t>M:\Working\NewModel\ModelInputs\obs_csvs\Coull_9amDailyMeanQ_oldRating.xlsx</t>
  </si>
  <si>
    <t>M:\Working\NewModel\ModelInputs\obs_csvs\WholePeriod\TarChem_R4_SS-P.xlsx</t>
  </si>
  <si>
    <t>Only required if Dynamic_erodibility is set to 'y' in Setup parameters.</t>
  </si>
  <si>
    <t>Only required if Dynamic_erodibility is set to 'y' in Setup parameters. e.g. 1st of March. Conversion from Calendar day to Julian day, see e.g. http://landweb.nascom.nasa.gov/browse/calendar.html</t>
  </si>
  <si>
    <t>File paths for work desktop:</t>
  </si>
  <si>
    <t>File paths for work laptop:</t>
  </si>
  <si>
    <t>Format</t>
  </si>
  <si>
    <t>Text; format 'yyyy-mm-dd'</t>
  </si>
  <si>
    <t>Text</t>
  </si>
  <si>
    <t>Text: cal or other (case sensitive)</t>
  </si>
  <si>
    <t>Text: y or n (case sensitive)</t>
  </si>
  <si>
    <t>y or n (case sensitive)</t>
  </si>
  <si>
    <t>output_fpath</t>
  </si>
  <si>
    <t>File path to folder for model output to be written to (graphs and csvs)</t>
  </si>
  <si>
    <t>plot_TC</t>
  </si>
  <si>
    <t>plot_R</t>
  </si>
  <si>
    <t>Save a plot of simulated output from the terrestrial compartment?</t>
  </si>
  <si>
    <t>Save a plot of simulated output from the stream reaches?</t>
  </si>
  <si>
    <t>List of reaches to plot reach output for</t>
  </si>
  <si>
    <t>all</t>
  </si>
  <si>
    <t>R_vars_to_plot</t>
  </si>
  <si>
    <t>List of instream variables to plot</t>
  </si>
  <si>
    <t>Choose from: SS, TDP, PP, TP, Q</t>
  </si>
  <si>
    <t>2004-12-31</t>
  </si>
  <si>
    <t>output_figtype</t>
  </si>
  <si>
    <t>File type for output figures to be saved as</t>
  </si>
  <si>
    <t>png</t>
  </si>
  <si>
    <t>Choose from: eps, jpg, pdf, pgf, png, ps, raw, rgba, svg, tif</t>
  </si>
  <si>
    <t>output_fig_dpi</t>
  </si>
  <si>
    <t>Resolution required for figures, in dpi</t>
  </si>
  <si>
    <t>Integer, e.g. 150, 300, 600</t>
  </si>
  <si>
    <t>Integer, e.g. 1</t>
  </si>
  <si>
    <t>M:\Working\NewModel\ModelOutputs\Figs</t>
  </si>
  <si>
    <t>plot_snow</t>
  </si>
  <si>
    <t>If snow module included, plot results?</t>
  </si>
  <si>
    <t>plot_reaches</t>
  </si>
  <si>
    <t>Q, SS, TDP, PP, TP</t>
  </si>
  <si>
    <t>plot_obs_style</t>
  </si>
  <si>
    <t>line</t>
  </si>
  <si>
    <t>Choose from: line, point (case sensitive)</t>
  </si>
  <si>
    <t>Either list desired reaches (e.g. 1,2,10), or enter the word 'all' (case sensitive)</t>
  </si>
  <si>
    <t>How should the chemistry observations be plotted, as a line or as points? Discharge obs automatically plotted as a line</t>
  </si>
  <si>
    <t>Plot reach timeseries in black &amp; white or colour?</t>
  </si>
  <si>
    <t>colour_option</t>
  </si>
  <si>
    <t>Choose from: b&amp;w, colour (exactly reproduced)</t>
  </si>
  <si>
    <t>colour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</si>
</sst>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499984740745262"/>
      <name val="Times New Roman"/>
      <family val="1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7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2" borderId="10" xfId="0" applyFont="1" applyFill="1" applyBorder="1"/>
    <xf numFmtId="0" fontId="4" fillId="2" borderId="11" xfId="0" applyFont="1" applyFill="1" applyBorder="1"/>
    <xf numFmtId="0" fontId="4" fillId="2" borderId="12" xfId="0" applyFont="1" applyFill="1" applyBorder="1"/>
    <xf numFmtId="0" fontId="4" fillId="2" borderId="13" xfId="0" applyFont="1" applyFill="1" applyBorder="1"/>
    <xf numFmtId="0" fontId="4" fillId="2" borderId="14" xfId="0" applyFont="1" applyFill="1" applyBorder="1"/>
    <xf numFmtId="0" fontId="0" fillId="0" borderId="1" xfId="0" applyFont="1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2" fontId="0" fillId="0" borderId="0" xfId="0" applyNumberFormat="1" applyBorder="1" applyAlignment="1">
      <alignment horizontal="left" vertical="top"/>
    </xf>
    <xf numFmtId="1" fontId="0" fillId="0" borderId="0" xfId="0" applyNumberFormat="1" applyBorder="1" applyAlignment="1">
      <alignment horizontal="left" vertical="top"/>
    </xf>
    <xf numFmtId="164" fontId="0" fillId="0" borderId="0" xfId="0" applyNumberFormat="1" applyBorder="1" applyAlignment="1">
      <alignment horizontal="left" vertical="top"/>
    </xf>
    <xf numFmtId="11" fontId="0" fillId="4" borderId="0" xfId="0" applyNumberFormat="1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164" fontId="0" fillId="0" borderId="7" xfId="0" applyNumberFormat="1" applyBorder="1" applyAlignment="1">
      <alignment horizontal="left" vertical="top"/>
    </xf>
    <xf numFmtId="0" fontId="0" fillId="0" borderId="8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165" fontId="0" fillId="0" borderId="2" xfId="0" applyNumberFormat="1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1" fontId="0" fillId="0" borderId="2" xfId="0" applyNumberFormat="1" applyBorder="1" applyAlignment="1">
      <alignment horizontal="left" vertical="top"/>
    </xf>
    <xf numFmtId="165" fontId="0" fillId="0" borderId="7" xfId="0" applyNumberForma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164" fontId="0" fillId="0" borderId="11" xfId="0" applyNumberFormat="1" applyBorder="1" applyAlignment="1">
      <alignment horizontal="left" vertical="top"/>
    </xf>
    <xf numFmtId="0" fontId="0" fillId="0" borderId="12" xfId="0" applyBorder="1" applyAlignment="1">
      <alignment horizontal="left" vertical="top" wrapText="1"/>
    </xf>
    <xf numFmtId="0" fontId="0" fillId="3" borderId="4" xfId="0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10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0" fillId="0" borderId="15" xfId="0" applyBorder="1" applyAlignment="1">
      <alignment horizontal="left" vertical="top"/>
    </xf>
    <xf numFmtId="0" fontId="0" fillId="0" borderId="4" xfId="0" applyBorder="1"/>
    <xf numFmtId="0" fontId="0" fillId="0" borderId="0" xfId="0" applyBorder="1"/>
    <xf numFmtId="0" fontId="0" fillId="3" borderId="0" xfId="0" applyFill="1" applyBorder="1"/>
    <xf numFmtId="0" fontId="0" fillId="0" borderId="5" xfId="0" applyBorder="1"/>
    <xf numFmtId="1" fontId="2" fillId="3" borderId="0" xfId="0" applyNumberFormat="1" applyFont="1" applyFill="1" applyBorder="1"/>
    <xf numFmtId="0" fontId="0" fillId="0" borderId="6" xfId="0" applyBorder="1"/>
    <xf numFmtId="0" fontId="0" fillId="0" borderId="7" xfId="0" applyBorder="1"/>
    <xf numFmtId="0" fontId="0" fillId="3" borderId="7" xfId="0" applyFill="1" applyBorder="1"/>
    <xf numFmtId="0" fontId="0" fillId="0" borderId="8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164" fontId="0" fillId="0" borderId="4" xfId="0" applyNumberFormat="1" applyBorder="1"/>
    <xf numFmtId="0" fontId="0" fillId="3" borderId="5" xfId="0" applyFill="1" applyBorder="1"/>
    <xf numFmtId="164" fontId="0" fillId="0" borderId="5" xfId="0" applyNumberFormat="1" applyFill="1" applyBorder="1"/>
    <xf numFmtId="0" fontId="0" fillId="3" borderId="8" xfId="0" applyFill="1" applyBorder="1"/>
    <xf numFmtId="0" fontId="0" fillId="0" borderId="10" xfId="0" applyBorder="1"/>
    <xf numFmtId="0" fontId="0" fillId="0" borderId="11" xfId="0" applyBorder="1"/>
    <xf numFmtId="164" fontId="0" fillId="0" borderId="10" xfId="0" applyNumberFormat="1" applyBorder="1"/>
    <xf numFmtId="164" fontId="0" fillId="0" borderId="11" xfId="0" applyNumberFormat="1" applyBorder="1"/>
    <xf numFmtId="0" fontId="0" fillId="3" borderId="11" xfId="0" applyFill="1" applyBorder="1"/>
    <xf numFmtId="0" fontId="0" fillId="3" borderId="12" xfId="0" applyFill="1" applyBorder="1"/>
    <xf numFmtId="0" fontId="0" fillId="0" borderId="12" xfId="0" applyBorder="1"/>
    <xf numFmtId="0" fontId="0" fillId="0" borderId="1" xfId="0" applyBorder="1"/>
    <xf numFmtId="0" fontId="0" fillId="0" borderId="2" xfId="0" applyBorder="1"/>
    <xf numFmtId="1" fontId="0" fillId="0" borderId="1" xfId="0" applyNumberFormat="1" applyBorder="1"/>
    <xf numFmtId="1" fontId="0" fillId="0" borderId="2" xfId="0" applyNumberFormat="1" applyBorder="1"/>
    <xf numFmtId="0" fontId="0" fillId="3" borderId="2" xfId="0" applyFill="1" applyBorder="1"/>
    <xf numFmtId="0" fontId="0" fillId="3" borderId="3" xfId="0" applyFill="1" applyBorder="1"/>
    <xf numFmtId="0" fontId="0" fillId="0" borderId="3" xfId="0" applyBorder="1"/>
    <xf numFmtId="2" fontId="0" fillId="0" borderId="6" xfId="0" applyNumberFormat="1" applyBorder="1"/>
    <xf numFmtId="1" fontId="2" fillId="3" borderId="7" xfId="0" applyNumberFormat="1" applyFont="1" applyFill="1" applyBorder="1"/>
    <xf numFmtId="0" fontId="5" fillId="0" borderId="0" xfId="0" applyFont="1" applyBorder="1"/>
    <xf numFmtId="0" fontId="5" fillId="0" borderId="7" xfId="0" applyFont="1" applyBorder="1"/>
    <xf numFmtId="0" fontId="1" fillId="0" borderId="9" xfId="0" applyFont="1" applyBorder="1"/>
    <xf numFmtId="2" fontId="0" fillId="0" borderId="15" xfId="0" applyNumberFormat="1" applyBorder="1"/>
    <xf numFmtId="164" fontId="6" fillId="0" borderId="15" xfId="0" applyNumberFormat="1" applyFont="1" applyBorder="1"/>
    <xf numFmtId="2" fontId="0" fillId="0" borderId="14" xfId="0" applyNumberFormat="1" applyBorder="1"/>
    <xf numFmtId="0" fontId="5" fillId="0" borderId="2" xfId="0" applyFont="1" applyBorder="1"/>
    <xf numFmtId="0" fontId="0" fillId="0" borderId="13" xfId="0" applyBorder="1"/>
    <xf numFmtId="0" fontId="0" fillId="0" borderId="14" xfId="0" applyBorder="1"/>
    <xf numFmtId="0" fontId="0" fillId="0" borderId="4" xfId="0" applyFont="1" applyBorder="1" applyAlignment="1">
      <alignment vertical="top"/>
    </xf>
    <xf numFmtId="0" fontId="0" fillId="0" borderId="15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15" xfId="0" applyFont="1" applyBorder="1" applyAlignment="1">
      <alignment vertical="top"/>
    </xf>
    <xf numFmtId="0" fontId="0" fillId="0" borderId="15" xfId="0" applyFont="1" applyBorder="1" applyAlignment="1">
      <alignment horizontal="left" vertical="top"/>
    </xf>
    <xf numFmtId="49" fontId="0" fillId="0" borderId="15" xfId="0" applyNumberFormat="1" applyFont="1" applyBorder="1" applyAlignment="1">
      <alignment horizontal="left" vertical="top"/>
    </xf>
    <xf numFmtId="0" fontId="0" fillId="0" borderId="0" xfId="0" applyFont="1" applyFill="1" applyBorder="1" applyAlignment="1">
      <alignment vertical="top"/>
    </xf>
    <xf numFmtId="0" fontId="0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Alignment="1">
      <alignment vertical="top"/>
    </xf>
    <xf numFmtId="0" fontId="8" fillId="0" borderId="0" xfId="0" applyFont="1" applyAlignment="1">
      <alignment vertical="center"/>
    </xf>
    <xf numFmtId="0" fontId="8" fillId="0" borderId="0" xfId="0" applyFont="1"/>
    <xf numFmtId="0" fontId="0" fillId="3" borderId="0" xfId="0" applyFont="1" applyFill="1" applyBorder="1" applyAlignment="1">
      <alignment vertical="top"/>
    </xf>
    <xf numFmtId="0" fontId="0" fillId="3" borderId="0" xfId="0" applyFont="1" applyFill="1" applyBorder="1" applyAlignment="1">
      <alignment vertical="top" wrapText="1"/>
    </xf>
    <xf numFmtId="0" fontId="0" fillId="3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vertical="top"/>
    </xf>
    <xf numFmtId="0" fontId="0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topLeftCell="A2" workbookViewId="0">
      <selection activeCell="C22" sqref="C22"/>
    </sheetView>
  </sheetViews>
  <sheetFormatPr defaultRowHeight="15" x14ac:dyDescent="0.25"/>
  <cols>
    <col min="1" max="1" width="26.7109375" style="105" bestFit="1" customWidth="1"/>
    <col min="2" max="2" width="52.85546875" style="105" customWidth="1"/>
    <col min="3" max="3" width="38.140625" style="105" customWidth="1"/>
    <col min="4" max="4" width="71.42578125" style="105" customWidth="1"/>
    <col min="5" max="16384" width="9.140625" style="105"/>
  </cols>
  <sheetData>
    <row r="1" spans="1:4" s="56" customFormat="1" x14ac:dyDescent="0.25">
      <c r="A1" s="58" t="s">
        <v>0</v>
      </c>
      <c r="B1" s="60" t="s">
        <v>46</v>
      </c>
      <c r="C1" s="60" t="s">
        <v>27</v>
      </c>
      <c r="D1" s="59" t="s">
        <v>179</v>
      </c>
    </row>
    <row r="2" spans="1:4" x14ac:dyDescent="0.25">
      <c r="A2" s="103" t="s">
        <v>136</v>
      </c>
      <c r="B2" s="104" t="s">
        <v>137</v>
      </c>
      <c r="C2" s="105" t="s">
        <v>172</v>
      </c>
      <c r="D2" s="106" t="s">
        <v>181</v>
      </c>
    </row>
    <row r="3" spans="1:4" x14ac:dyDescent="0.25">
      <c r="A3" s="103" t="s">
        <v>138</v>
      </c>
      <c r="B3" s="104" t="s">
        <v>139</v>
      </c>
      <c r="C3" s="105" t="s">
        <v>173</v>
      </c>
      <c r="D3" s="107" t="s">
        <v>181</v>
      </c>
    </row>
    <row r="4" spans="1:4" x14ac:dyDescent="0.25">
      <c r="A4" s="103" t="s">
        <v>140</v>
      </c>
      <c r="B4" s="104" t="s">
        <v>141</v>
      </c>
      <c r="C4" s="105" t="s">
        <v>174</v>
      </c>
      <c r="D4" s="107" t="s">
        <v>181</v>
      </c>
    </row>
    <row r="5" spans="1:4" ht="30" x14ac:dyDescent="0.25">
      <c r="A5" s="103" t="s">
        <v>185</v>
      </c>
      <c r="B5" s="104" t="s">
        <v>186</v>
      </c>
      <c r="C5" s="105" t="s">
        <v>205</v>
      </c>
      <c r="D5" s="107" t="s">
        <v>181</v>
      </c>
    </row>
    <row r="6" spans="1:4" ht="45" x14ac:dyDescent="0.25">
      <c r="A6" s="103" t="s">
        <v>145</v>
      </c>
      <c r="B6" s="104" t="s">
        <v>146</v>
      </c>
      <c r="C6" s="108" t="s">
        <v>147</v>
      </c>
      <c r="D6" s="107" t="s">
        <v>182</v>
      </c>
    </row>
    <row r="7" spans="1:4" x14ac:dyDescent="0.25">
      <c r="A7" s="103" t="s">
        <v>164</v>
      </c>
      <c r="B7" s="104" t="s">
        <v>165</v>
      </c>
      <c r="C7" s="108" t="s">
        <v>157</v>
      </c>
      <c r="D7" s="107" t="s">
        <v>183</v>
      </c>
    </row>
    <row r="8" spans="1:4" x14ac:dyDescent="0.25">
      <c r="A8" s="103" t="s">
        <v>151</v>
      </c>
      <c r="B8" s="104" t="s">
        <v>148</v>
      </c>
      <c r="C8" s="109" t="s">
        <v>150</v>
      </c>
      <c r="D8" s="107" t="s">
        <v>180</v>
      </c>
    </row>
    <row r="9" spans="1:4" x14ac:dyDescent="0.25">
      <c r="A9" s="103" t="s">
        <v>152</v>
      </c>
      <c r="B9" s="104" t="s">
        <v>149</v>
      </c>
      <c r="C9" s="109" t="s">
        <v>196</v>
      </c>
      <c r="D9" s="107" t="s">
        <v>180</v>
      </c>
    </row>
    <row r="10" spans="1:4" x14ac:dyDescent="0.25">
      <c r="A10" s="103" t="s">
        <v>153</v>
      </c>
      <c r="B10" s="104" t="s">
        <v>154</v>
      </c>
      <c r="C10" s="108">
        <v>1</v>
      </c>
      <c r="D10" s="107" t="s">
        <v>204</v>
      </c>
    </row>
    <row r="11" spans="1:4" ht="45" x14ac:dyDescent="0.25">
      <c r="A11" s="103" t="s">
        <v>155</v>
      </c>
      <c r="B11" s="104" t="s">
        <v>156</v>
      </c>
      <c r="C11" s="108" t="s">
        <v>157</v>
      </c>
      <c r="D11" s="107" t="s">
        <v>184</v>
      </c>
    </row>
    <row r="12" spans="1:4" ht="30" x14ac:dyDescent="0.25">
      <c r="A12" s="103" t="s">
        <v>160</v>
      </c>
      <c r="B12" s="104" t="s">
        <v>161</v>
      </c>
      <c r="C12" s="108" t="s">
        <v>162</v>
      </c>
      <c r="D12" s="107" t="s">
        <v>184</v>
      </c>
    </row>
    <row r="13" spans="1:4" s="119" customFormat="1" x14ac:dyDescent="0.25">
      <c r="A13" s="116" t="s">
        <v>158</v>
      </c>
      <c r="B13" s="117"/>
      <c r="C13" s="118" t="s">
        <v>163</v>
      </c>
      <c r="D13" s="116"/>
    </row>
    <row r="14" spans="1:4" s="119" customFormat="1" x14ac:dyDescent="0.25">
      <c r="A14" s="116" t="s">
        <v>159</v>
      </c>
      <c r="B14" s="117"/>
      <c r="C14" s="118" t="s">
        <v>163</v>
      </c>
      <c r="D14" s="116"/>
    </row>
    <row r="15" spans="1:4" s="110" customFormat="1" x14ac:dyDescent="0.25">
      <c r="A15" s="110" t="s">
        <v>206</v>
      </c>
      <c r="B15" s="111" t="s">
        <v>207</v>
      </c>
      <c r="C15" s="112" t="s">
        <v>162</v>
      </c>
      <c r="D15" s="110" t="s">
        <v>183</v>
      </c>
    </row>
    <row r="16" spans="1:4" s="113" customFormat="1" ht="30" x14ac:dyDescent="0.25">
      <c r="A16" s="110" t="s">
        <v>187</v>
      </c>
      <c r="B16" s="111" t="s">
        <v>189</v>
      </c>
      <c r="C16" s="112" t="s">
        <v>162</v>
      </c>
      <c r="D16" s="110" t="s">
        <v>183</v>
      </c>
    </row>
    <row r="17" spans="1:4" ht="30" x14ac:dyDescent="0.25">
      <c r="A17" s="105" t="s">
        <v>188</v>
      </c>
      <c r="B17" s="111" t="s">
        <v>190</v>
      </c>
      <c r="C17" s="105" t="s">
        <v>157</v>
      </c>
      <c r="D17" s="110" t="s">
        <v>183</v>
      </c>
    </row>
    <row r="18" spans="1:4" x14ac:dyDescent="0.25">
      <c r="A18" s="105" t="s">
        <v>208</v>
      </c>
      <c r="B18" s="105" t="s">
        <v>191</v>
      </c>
      <c r="C18" s="105" t="s">
        <v>192</v>
      </c>
      <c r="D18" s="114" t="s">
        <v>213</v>
      </c>
    </row>
    <row r="19" spans="1:4" x14ac:dyDescent="0.25">
      <c r="A19" s="105" t="s">
        <v>193</v>
      </c>
      <c r="B19" s="105" t="s">
        <v>194</v>
      </c>
      <c r="C19" s="105" t="s">
        <v>209</v>
      </c>
      <c r="D19" s="114" t="s">
        <v>195</v>
      </c>
    </row>
    <row r="20" spans="1:4" ht="45" x14ac:dyDescent="0.25">
      <c r="A20" s="105" t="s">
        <v>210</v>
      </c>
      <c r="B20" s="120" t="s">
        <v>214</v>
      </c>
      <c r="C20" s="105" t="s">
        <v>211</v>
      </c>
      <c r="D20" s="114" t="s">
        <v>212</v>
      </c>
    </row>
    <row r="21" spans="1:4" x14ac:dyDescent="0.25">
      <c r="A21" s="105" t="s">
        <v>216</v>
      </c>
      <c r="B21" s="120" t="s">
        <v>215</v>
      </c>
      <c r="C21" s="105" t="s">
        <v>218</v>
      </c>
      <c r="D21" s="114" t="s">
        <v>217</v>
      </c>
    </row>
    <row r="22" spans="1:4" x14ac:dyDescent="0.25">
      <c r="A22" s="105" t="s">
        <v>197</v>
      </c>
      <c r="B22" s="105" t="s">
        <v>198</v>
      </c>
      <c r="C22" s="105" t="s">
        <v>199</v>
      </c>
      <c r="D22" s="115" t="s">
        <v>200</v>
      </c>
    </row>
    <row r="23" spans="1:4" x14ac:dyDescent="0.25">
      <c r="A23" s="105" t="s">
        <v>201</v>
      </c>
      <c r="B23" s="105" t="s">
        <v>202</v>
      </c>
      <c r="C23" s="11">
        <v>300</v>
      </c>
      <c r="D23" s="105" t="s">
        <v>203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I11" sqref="I11"/>
    </sheetView>
  </sheetViews>
  <sheetFormatPr defaultRowHeight="15" x14ac:dyDescent="0.25"/>
  <cols>
    <col min="1" max="1" width="11.140625" bestFit="1" customWidth="1"/>
    <col min="2" max="2" width="13.7109375" bestFit="1" customWidth="1"/>
    <col min="4" max="4" width="73" bestFit="1" customWidth="1"/>
    <col min="9" max="9" width="33.42578125" customWidth="1"/>
  </cols>
  <sheetData>
    <row r="1" spans="1:9" s="1" customFormat="1" x14ac:dyDescent="0.25">
      <c r="A1" s="71" t="s">
        <v>81</v>
      </c>
      <c r="B1" s="72" t="s">
        <v>0</v>
      </c>
      <c r="C1" s="72" t="s">
        <v>13</v>
      </c>
      <c r="D1" s="72" t="s">
        <v>46</v>
      </c>
      <c r="E1" s="71" t="s">
        <v>1</v>
      </c>
      <c r="F1" s="72" t="s">
        <v>2</v>
      </c>
      <c r="G1" s="72" t="s">
        <v>3</v>
      </c>
      <c r="H1" s="73" t="s">
        <v>91</v>
      </c>
      <c r="I1" s="73" t="s">
        <v>88</v>
      </c>
    </row>
    <row r="2" spans="1:9" x14ac:dyDescent="0.25">
      <c r="A2" s="78" t="s">
        <v>82</v>
      </c>
      <c r="B2" s="79" t="s">
        <v>87</v>
      </c>
      <c r="C2" s="79" t="s">
        <v>14</v>
      </c>
      <c r="D2" s="79" t="s">
        <v>47</v>
      </c>
      <c r="E2" s="80">
        <v>2</v>
      </c>
      <c r="F2" s="81">
        <v>7</v>
      </c>
      <c r="G2" s="82"/>
      <c r="H2" s="83"/>
      <c r="I2" s="84"/>
    </row>
    <row r="3" spans="1:9" x14ac:dyDescent="0.25">
      <c r="A3" s="85" t="s">
        <v>83</v>
      </c>
      <c r="B3" s="86" t="s">
        <v>9</v>
      </c>
      <c r="C3" s="86" t="s">
        <v>16</v>
      </c>
      <c r="D3" s="86" t="s">
        <v>129</v>
      </c>
      <c r="E3" s="87">
        <v>1100</v>
      </c>
      <c r="F3" s="88">
        <v>900</v>
      </c>
      <c r="G3" s="89"/>
      <c r="H3" s="90"/>
      <c r="I3" s="91"/>
    </row>
    <row r="4" spans="1:9" x14ac:dyDescent="0.25">
      <c r="A4" s="62" t="s">
        <v>83</v>
      </c>
      <c r="B4" s="63" t="s">
        <v>10</v>
      </c>
      <c r="C4" s="63" t="s">
        <v>17</v>
      </c>
      <c r="D4" s="63" t="s">
        <v>99</v>
      </c>
      <c r="E4" s="74">
        <v>10</v>
      </c>
      <c r="F4" s="66">
        <v>0</v>
      </c>
      <c r="G4" s="64"/>
      <c r="H4" s="76">
        <v>-3</v>
      </c>
      <c r="I4" s="65" t="s">
        <v>98</v>
      </c>
    </row>
    <row r="5" spans="1:9" x14ac:dyDescent="0.25">
      <c r="A5" s="67" t="s">
        <v>83</v>
      </c>
      <c r="B5" s="68" t="s">
        <v>11</v>
      </c>
      <c r="C5" s="68" t="s">
        <v>18</v>
      </c>
      <c r="D5" s="68" t="s">
        <v>89</v>
      </c>
      <c r="E5" s="92">
        <v>0.12</v>
      </c>
      <c r="F5" s="93">
        <v>0</v>
      </c>
      <c r="G5" s="69"/>
      <c r="H5" s="77"/>
      <c r="I5" s="70" t="s">
        <v>90</v>
      </c>
    </row>
    <row r="6" spans="1:9" x14ac:dyDescent="0.25">
      <c r="A6" s="62" t="s">
        <v>85</v>
      </c>
      <c r="B6" s="63" t="s">
        <v>122</v>
      </c>
      <c r="C6" s="63" t="s">
        <v>20</v>
      </c>
      <c r="D6" s="63" t="s">
        <v>121</v>
      </c>
      <c r="E6" s="62">
        <v>0.2</v>
      </c>
      <c r="F6" s="63">
        <v>2.1000000000000001E-2</v>
      </c>
      <c r="G6" s="63">
        <v>0.09</v>
      </c>
      <c r="H6" s="75"/>
      <c r="I6" s="65"/>
    </row>
    <row r="7" spans="1:9" x14ac:dyDescent="0.25">
      <c r="A7" s="67" t="s">
        <v>85</v>
      </c>
      <c r="B7" s="68" t="s">
        <v>125</v>
      </c>
      <c r="C7" s="68" t="s">
        <v>20</v>
      </c>
      <c r="D7" s="68" t="s">
        <v>127</v>
      </c>
      <c r="E7" s="67">
        <v>0</v>
      </c>
      <c r="F7" s="68">
        <v>0</v>
      </c>
      <c r="G7" s="68">
        <v>0</v>
      </c>
      <c r="H7" s="77"/>
      <c r="I7" s="7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21" sqref="C21"/>
    </sheetView>
  </sheetViews>
  <sheetFormatPr defaultRowHeight="15" x14ac:dyDescent="0.25"/>
  <cols>
    <col min="1" max="1" width="12.140625" bestFit="1" customWidth="1"/>
    <col min="2" max="2" width="9.85546875" bestFit="1" customWidth="1"/>
    <col min="4" max="4" width="93.5703125" bestFit="1" customWidth="1"/>
  </cols>
  <sheetData>
    <row r="1" spans="1:5" s="1" customFormat="1" x14ac:dyDescent="0.25">
      <c r="A1" s="71" t="s">
        <v>81</v>
      </c>
      <c r="B1" s="72" t="s">
        <v>0</v>
      </c>
      <c r="C1" s="72" t="s">
        <v>13</v>
      </c>
      <c r="D1" s="72" t="s">
        <v>46</v>
      </c>
      <c r="E1" s="96">
        <v>1</v>
      </c>
    </row>
    <row r="2" spans="1:5" x14ac:dyDescent="0.25">
      <c r="A2" s="85" t="s">
        <v>86</v>
      </c>
      <c r="B2" s="100" t="s">
        <v>21</v>
      </c>
      <c r="C2" s="86" t="s">
        <v>50</v>
      </c>
      <c r="D2" s="86" t="s">
        <v>51</v>
      </c>
      <c r="E2" s="101">
        <v>51.7</v>
      </c>
    </row>
    <row r="3" spans="1:5" x14ac:dyDescent="0.25">
      <c r="A3" s="62" t="s">
        <v>86</v>
      </c>
      <c r="B3" s="94" t="s">
        <v>23</v>
      </c>
      <c r="C3" s="63" t="s">
        <v>20</v>
      </c>
      <c r="D3" s="63" t="s">
        <v>101</v>
      </c>
      <c r="E3" s="97">
        <v>0.2</v>
      </c>
    </row>
    <row r="4" spans="1:5" x14ac:dyDescent="0.25">
      <c r="A4" s="62" t="s">
        <v>86</v>
      </c>
      <c r="B4" s="94" t="s">
        <v>22</v>
      </c>
      <c r="C4" s="63" t="s">
        <v>20</v>
      </c>
      <c r="D4" s="63" t="s">
        <v>102</v>
      </c>
      <c r="E4" s="97">
        <v>0.3</v>
      </c>
    </row>
    <row r="5" spans="1:5" x14ac:dyDescent="0.25">
      <c r="A5" s="62" t="s">
        <v>86</v>
      </c>
      <c r="B5" s="94" t="s">
        <v>24</v>
      </c>
      <c r="C5" s="63" t="s">
        <v>20</v>
      </c>
      <c r="D5" s="63" t="s">
        <v>103</v>
      </c>
      <c r="E5" s="97">
        <v>0.5</v>
      </c>
    </row>
    <row r="6" spans="1:5" x14ac:dyDescent="0.25">
      <c r="A6" s="62" t="s">
        <v>86</v>
      </c>
      <c r="B6" s="94" t="s">
        <v>92</v>
      </c>
      <c r="C6" s="63" t="s">
        <v>20</v>
      </c>
      <c r="D6" s="63" t="s">
        <v>96</v>
      </c>
      <c r="E6" s="97">
        <v>0</v>
      </c>
    </row>
    <row r="7" spans="1:5" x14ac:dyDescent="0.25">
      <c r="A7" s="62" t="s">
        <v>86</v>
      </c>
      <c r="B7" s="94" t="s">
        <v>93</v>
      </c>
      <c r="C7" s="63" t="s">
        <v>20</v>
      </c>
      <c r="D7" s="63" t="s">
        <v>97</v>
      </c>
      <c r="E7" s="97">
        <v>0</v>
      </c>
    </row>
    <row r="8" spans="1:5" x14ac:dyDescent="0.25">
      <c r="A8" s="62" t="s">
        <v>86</v>
      </c>
      <c r="B8" s="94" t="s">
        <v>94</v>
      </c>
      <c r="C8" s="63" t="s">
        <v>20</v>
      </c>
      <c r="D8" s="63" t="s">
        <v>95</v>
      </c>
      <c r="E8" s="97">
        <v>0</v>
      </c>
    </row>
    <row r="9" spans="1:5" x14ac:dyDescent="0.25">
      <c r="A9" s="62" t="s">
        <v>86</v>
      </c>
      <c r="B9" s="94" t="s">
        <v>123</v>
      </c>
      <c r="C9" s="63" t="s">
        <v>20</v>
      </c>
      <c r="D9" s="63" t="s">
        <v>124</v>
      </c>
      <c r="E9" s="97">
        <v>0.65</v>
      </c>
    </row>
    <row r="10" spans="1:5" x14ac:dyDescent="0.25">
      <c r="A10" s="62" t="s">
        <v>86</v>
      </c>
      <c r="B10" s="94" t="s">
        <v>104</v>
      </c>
      <c r="C10" s="63" t="s">
        <v>53</v>
      </c>
      <c r="D10" s="63" t="s">
        <v>106</v>
      </c>
      <c r="E10" s="98">
        <v>4</v>
      </c>
    </row>
    <row r="11" spans="1:5" x14ac:dyDescent="0.25">
      <c r="A11" s="62" t="s">
        <v>86</v>
      </c>
      <c r="B11" s="94" t="s">
        <v>105</v>
      </c>
      <c r="C11" s="63" t="s">
        <v>53</v>
      </c>
      <c r="D11" s="63" t="s">
        <v>107</v>
      </c>
      <c r="E11" s="98">
        <v>4</v>
      </c>
    </row>
    <row r="12" spans="1:5" x14ac:dyDescent="0.25">
      <c r="A12" s="62" t="s">
        <v>86</v>
      </c>
      <c r="B12" s="94" t="s">
        <v>126</v>
      </c>
      <c r="C12" s="63" t="s">
        <v>53</v>
      </c>
      <c r="D12" s="63" t="s">
        <v>108</v>
      </c>
      <c r="E12" s="98">
        <v>10</v>
      </c>
    </row>
    <row r="13" spans="1:5" x14ac:dyDescent="0.25">
      <c r="A13" s="67" t="s">
        <v>86</v>
      </c>
      <c r="B13" s="95" t="s">
        <v>25</v>
      </c>
      <c r="C13" s="68" t="s">
        <v>52</v>
      </c>
      <c r="D13" s="68" t="s">
        <v>55</v>
      </c>
      <c r="E13" s="102">
        <v>5000</v>
      </c>
    </row>
    <row r="14" spans="1:5" x14ac:dyDescent="0.25">
      <c r="A14" s="85" t="s">
        <v>85</v>
      </c>
      <c r="B14" s="100" t="s">
        <v>111</v>
      </c>
      <c r="C14" s="86" t="s">
        <v>112</v>
      </c>
      <c r="D14" s="86" t="s">
        <v>113</v>
      </c>
      <c r="E14" s="101">
        <v>2.4E-2</v>
      </c>
    </row>
    <row r="15" spans="1:5" x14ac:dyDescent="0.25">
      <c r="A15" s="67" t="s">
        <v>85</v>
      </c>
      <c r="B15" s="95" t="s">
        <v>26</v>
      </c>
      <c r="C15" s="68" t="s">
        <v>53</v>
      </c>
      <c r="D15" s="68" t="s">
        <v>119</v>
      </c>
      <c r="E15" s="102">
        <v>0.8</v>
      </c>
    </row>
    <row r="16" spans="1:5" x14ac:dyDescent="0.25">
      <c r="A16" s="67" t="s">
        <v>83</v>
      </c>
      <c r="B16" s="95" t="s">
        <v>37</v>
      </c>
      <c r="C16" s="68" t="s">
        <v>54</v>
      </c>
      <c r="D16" s="68" t="s">
        <v>56</v>
      </c>
      <c r="E16" s="99">
        <v>0.26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24" sqref="B24"/>
    </sheetView>
  </sheetViews>
  <sheetFormatPr defaultRowHeight="15" x14ac:dyDescent="0.25"/>
  <cols>
    <col min="1" max="1" width="12.140625" style="9" bestFit="1" customWidth="1"/>
    <col min="2" max="2" width="11.7109375" style="9" bestFit="1" customWidth="1"/>
    <col min="3" max="3" width="9.140625" style="9"/>
    <col min="4" max="4" width="71.85546875" style="9" bestFit="1" customWidth="1"/>
    <col min="5" max="5" width="9.140625" style="9"/>
    <col min="6" max="6" width="52.7109375" style="10" customWidth="1"/>
    <col min="7" max="16384" width="9.140625" style="9"/>
  </cols>
  <sheetData>
    <row r="1" spans="1:6" x14ac:dyDescent="0.25">
      <c r="A1" s="27" t="s">
        <v>81</v>
      </c>
      <c r="B1" s="28" t="s">
        <v>0</v>
      </c>
      <c r="C1" s="28" t="s">
        <v>13</v>
      </c>
      <c r="D1" s="28" t="s">
        <v>46</v>
      </c>
      <c r="E1" s="28" t="s">
        <v>27</v>
      </c>
      <c r="F1" s="29" t="s">
        <v>88</v>
      </c>
    </row>
    <row r="2" spans="1:6" s="11" customFormat="1" x14ac:dyDescent="0.25">
      <c r="A2" s="21" t="s">
        <v>130</v>
      </c>
      <c r="B2" s="22" t="s">
        <v>131</v>
      </c>
      <c r="C2" s="22" t="s">
        <v>15</v>
      </c>
      <c r="D2" s="22" t="s">
        <v>132</v>
      </c>
      <c r="E2" s="22">
        <v>0</v>
      </c>
      <c r="F2" s="23"/>
    </row>
    <row r="3" spans="1:6" s="11" customFormat="1" x14ac:dyDescent="0.25">
      <c r="A3" s="24" t="s">
        <v>130</v>
      </c>
      <c r="B3" s="25" t="s">
        <v>133</v>
      </c>
      <c r="C3" s="25" t="s">
        <v>134</v>
      </c>
      <c r="D3" s="25" t="s">
        <v>135</v>
      </c>
      <c r="E3" s="25">
        <v>2.74</v>
      </c>
      <c r="F3" s="26"/>
    </row>
    <row r="4" spans="1:6" x14ac:dyDescent="0.25">
      <c r="A4" s="42" t="s">
        <v>82</v>
      </c>
      <c r="B4" s="43" t="s">
        <v>4</v>
      </c>
      <c r="C4" s="43" t="s">
        <v>20</v>
      </c>
      <c r="D4" s="43" t="s">
        <v>48</v>
      </c>
      <c r="E4" s="44">
        <v>1.4999999999999999E-2</v>
      </c>
      <c r="F4" s="45"/>
    </row>
    <row r="5" spans="1:6" x14ac:dyDescent="0.25">
      <c r="A5" s="30" t="s">
        <v>82</v>
      </c>
      <c r="B5" s="31" t="s">
        <v>6</v>
      </c>
      <c r="C5" s="31" t="s">
        <v>20</v>
      </c>
      <c r="D5" s="31" t="s">
        <v>49</v>
      </c>
      <c r="E5" s="33">
        <v>0.95</v>
      </c>
      <c r="F5" s="32"/>
    </row>
    <row r="6" spans="1:6" x14ac:dyDescent="0.25">
      <c r="A6" s="30" t="s">
        <v>82</v>
      </c>
      <c r="B6" s="31" t="s">
        <v>5</v>
      </c>
      <c r="C6" s="31" t="s">
        <v>15</v>
      </c>
      <c r="D6" s="31" t="s">
        <v>78</v>
      </c>
      <c r="E6" s="34">
        <v>290</v>
      </c>
      <c r="F6" s="32"/>
    </row>
    <row r="7" spans="1:6" x14ac:dyDescent="0.25">
      <c r="A7" s="30" t="s">
        <v>82</v>
      </c>
      <c r="B7" s="31" t="s">
        <v>28</v>
      </c>
      <c r="C7" s="31" t="s">
        <v>20</v>
      </c>
      <c r="D7" s="31" t="s">
        <v>57</v>
      </c>
      <c r="E7" s="33">
        <v>0.6</v>
      </c>
      <c r="F7" s="32"/>
    </row>
    <row r="8" spans="1:6" x14ac:dyDescent="0.25">
      <c r="A8" s="30" t="s">
        <v>82</v>
      </c>
      <c r="B8" s="31" t="s">
        <v>29</v>
      </c>
      <c r="C8" s="31" t="s">
        <v>14</v>
      </c>
      <c r="D8" s="31" t="s">
        <v>58</v>
      </c>
      <c r="E8" s="34">
        <v>65</v>
      </c>
      <c r="F8" s="32"/>
    </row>
    <row r="9" spans="1:6" x14ac:dyDescent="0.25">
      <c r="A9" s="30" t="s">
        <v>82</v>
      </c>
      <c r="B9" s="31" t="s">
        <v>30</v>
      </c>
      <c r="C9" s="31" t="s">
        <v>59</v>
      </c>
      <c r="D9" s="31" t="s">
        <v>60</v>
      </c>
      <c r="E9" s="35">
        <v>0.4</v>
      </c>
      <c r="F9" s="32"/>
    </row>
    <row r="10" spans="1:6" x14ac:dyDescent="0.25">
      <c r="A10" s="30" t="s">
        <v>82</v>
      </c>
      <c r="B10" s="31" t="s">
        <v>31</v>
      </c>
      <c r="C10" s="31" t="s">
        <v>61</v>
      </c>
      <c r="D10" s="31" t="s">
        <v>62</v>
      </c>
      <c r="E10" s="35">
        <v>0.5</v>
      </c>
      <c r="F10" s="32"/>
    </row>
    <row r="11" spans="1:6" x14ac:dyDescent="0.25">
      <c r="A11" s="30" t="s">
        <v>82</v>
      </c>
      <c r="B11" s="31" t="s">
        <v>32</v>
      </c>
      <c r="C11" s="31" t="s">
        <v>20</v>
      </c>
      <c r="D11" s="31" t="s">
        <v>63</v>
      </c>
      <c r="E11" s="35">
        <v>0.5</v>
      </c>
      <c r="F11" s="32"/>
    </row>
    <row r="12" spans="1:6" x14ac:dyDescent="0.25">
      <c r="A12" s="30" t="s">
        <v>82</v>
      </c>
      <c r="B12" s="31" t="s">
        <v>33</v>
      </c>
      <c r="C12" s="31" t="s">
        <v>59</v>
      </c>
      <c r="D12" s="31" t="s">
        <v>64</v>
      </c>
      <c r="E12" s="35">
        <v>1</v>
      </c>
      <c r="F12" s="32"/>
    </row>
    <row r="13" spans="1:6" x14ac:dyDescent="0.25">
      <c r="A13" s="38" t="s">
        <v>82</v>
      </c>
      <c r="B13" s="39" t="s">
        <v>34</v>
      </c>
      <c r="C13" s="39" t="s">
        <v>66</v>
      </c>
      <c r="D13" s="39" t="s">
        <v>65</v>
      </c>
      <c r="E13" s="40">
        <v>1</v>
      </c>
      <c r="F13" s="41"/>
    </row>
    <row r="14" spans="1:6" x14ac:dyDescent="0.25">
      <c r="A14" s="42" t="s">
        <v>83</v>
      </c>
      <c r="B14" s="43" t="s">
        <v>40</v>
      </c>
      <c r="C14" s="43" t="s">
        <v>67</v>
      </c>
      <c r="D14" s="43" t="s">
        <v>68</v>
      </c>
      <c r="E14" s="46">
        <v>200</v>
      </c>
      <c r="F14" s="45"/>
    </row>
    <row r="15" spans="1:6" x14ac:dyDescent="0.25">
      <c r="A15" s="30" t="s">
        <v>83</v>
      </c>
      <c r="B15" s="31" t="s">
        <v>12</v>
      </c>
      <c r="C15" s="31" t="s">
        <v>79</v>
      </c>
      <c r="D15" s="31" t="s">
        <v>128</v>
      </c>
      <c r="E15" s="36">
        <v>3.2237299999999997E-5</v>
      </c>
      <c r="F15" s="37" t="s">
        <v>100</v>
      </c>
    </row>
    <row r="16" spans="1:6" x14ac:dyDescent="0.25">
      <c r="A16" s="38" t="s">
        <v>83</v>
      </c>
      <c r="B16" s="39" t="s">
        <v>38</v>
      </c>
      <c r="C16" s="39" t="s">
        <v>18</v>
      </c>
      <c r="D16" s="39" t="s">
        <v>75</v>
      </c>
      <c r="E16" s="47">
        <v>1.4999999999999999E-2</v>
      </c>
      <c r="F16" s="41"/>
    </row>
    <row r="17" spans="1:6" x14ac:dyDescent="0.25">
      <c r="A17" s="48" t="s">
        <v>84</v>
      </c>
      <c r="B17" s="49" t="s">
        <v>39</v>
      </c>
      <c r="C17" s="49" t="s">
        <v>20</v>
      </c>
      <c r="D17" s="49" t="s">
        <v>74</v>
      </c>
      <c r="E17" s="50">
        <v>2</v>
      </c>
      <c r="F17" s="51"/>
    </row>
    <row r="18" spans="1:6" x14ac:dyDescent="0.25">
      <c r="A18" s="30" t="s">
        <v>85</v>
      </c>
      <c r="B18" s="31" t="s">
        <v>7</v>
      </c>
      <c r="C18" s="31" t="s">
        <v>110</v>
      </c>
      <c r="D18" s="31" t="s">
        <v>109</v>
      </c>
      <c r="E18" s="31">
        <v>4</v>
      </c>
      <c r="F18" s="37" t="s">
        <v>120</v>
      </c>
    </row>
    <row r="19" spans="1:6" x14ac:dyDescent="0.25">
      <c r="A19" s="30" t="s">
        <v>85</v>
      </c>
      <c r="B19" s="31" t="s">
        <v>8</v>
      </c>
      <c r="C19" s="31" t="s">
        <v>20</v>
      </c>
      <c r="D19" s="31" t="s">
        <v>80</v>
      </c>
      <c r="E19" s="35">
        <v>1.2</v>
      </c>
      <c r="F19" s="32"/>
    </row>
    <row r="20" spans="1:6" x14ac:dyDescent="0.25">
      <c r="A20" s="52" t="s">
        <v>85</v>
      </c>
      <c r="B20" s="53" t="s">
        <v>115</v>
      </c>
      <c r="C20" s="53" t="s">
        <v>114</v>
      </c>
      <c r="D20" s="53" t="s">
        <v>117</v>
      </c>
      <c r="E20" s="53">
        <v>60</v>
      </c>
      <c r="F20" s="54" t="s">
        <v>176</v>
      </c>
    </row>
    <row r="21" spans="1:6" x14ac:dyDescent="0.25">
      <c r="A21" s="52" t="s">
        <v>85</v>
      </c>
      <c r="B21" s="53" t="s">
        <v>116</v>
      </c>
      <c r="C21" s="53" t="s">
        <v>114</v>
      </c>
      <c r="D21" s="53" t="s">
        <v>118</v>
      </c>
      <c r="E21" s="53">
        <v>304</v>
      </c>
      <c r="F21" s="55" t="s">
        <v>175</v>
      </c>
    </row>
    <row r="22" spans="1:6" x14ac:dyDescent="0.25">
      <c r="A22" s="30" t="s">
        <v>85</v>
      </c>
      <c r="B22" s="31" t="s">
        <v>35</v>
      </c>
      <c r="C22" s="31" t="s">
        <v>19</v>
      </c>
      <c r="D22" s="31" t="s">
        <v>76</v>
      </c>
      <c r="E22" s="34">
        <v>250</v>
      </c>
      <c r="F22" s="32"/>
    </row>
    <row r="23" spans="1:6" x14ac:dyDescent="0.25">
      <c r="A23" s="38" t="s">
        <v>85</v>
      </c>
      <c r="B23" s="39" t="s">
        <v>36</v>
      </c>
      <c r="C23" s="39" t="s">
        <v>20</v>
      </c>
      <c r="D23" s="39" t="s">
        <v>77</v>
      </c>
      <c r="E23" s="40">
        <v>1.7</v>
      </c>
      <c r="F23" s="4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A19" sqref="A19:A21"/>
    </sheetView>
  </sheetViews>
  <sheetFormatPr defaultRowHeight="15" x14ac:dyDescent="0.25"/>
  <cols>
    <col min="1" max="1" width="17.28515625" style="3" customWidth="1"/>
    <col min="2" max="2" width="11" style="3" bestFit="1" customWidth="1"/>
    <col min="3" max="3" width="14.28515625" style="3" bestFit="1" customWidth="1"/>
    <col min="4" max="4" width="11.5703125" style="3" bestFit="1" customWidth="1"/>
    <col min="5" max="5" width="11.85546875" style="3" bestFit="1" customWidth="1"/>
    <col min="6" max="6" width="13.140625" style="3" customWidth="1"/>
    <col min="7" max="7" width="10.85546875" style="3" customWidth="1"/>
    <col min="8" max="8" width="12" style="3" customWidth="1"/>
    <col min="9" max="16384" width="9.140625" style="3"/>
  </cols>
  <sheetData>
    <row r="1" spans="1:5" x14ac:dyDescent="0.25">
      <c r="A1" s="12" t="s">
        <v>171</v>
      </c>
    </row>
    <row r="3" spans="1:5" x14ac:dyDescent="0.25">
      <c r="A3" s="2" t="s">
        <v>45</v>
      </c>
    </row>
    <row r="4" spans="1:5" x14ac:dyDescent="0.25">
      <c r="A4" s="3" t="s">
        <v>168</v>
      </c>
    </row>
    <row r="5" spans="1:5" x14ac:dyDescent="0.25">
      <c r="A5" s="13" t="s">
        <v>41</v>
      </c>
      <c r="B5" s="14" t="s">
        <v>166</v>
      </c>
      <c r="C5" s="19" t="s">
        <v>42</v>
      </c>
    </row>
    <row r="6" spans="1:5" x14ac:dyDescent="0.25">
      <c r="A6" s="7">
        <v>1E-3</v>
      </c>
      <c r="B6" s="8">
        <v>3</v>
      </c>
      <c r="C6" s="20">
        <f>A6*B6*86400*1000*10^-6</f>
        <v>0.25919999999999999</v>
      </c>
    </row>
    <row r="8" spans="1:5" x14ac:dyDescent="0.25">
      <c r="A8" s="3" t="s">
        <v>169</v>
      </c>
    </row>
    <row r="9" spans="1:5" x14ac:dyDescent="0.25">
      <c r="A9" s="13" t="s">
        <v>41</v>
      </c>
      <c r="B9" s="14" t="s">
        <v>167</v>
      </c>
      <c r="C9" s="14" t="s">
        <v>43</v>
      </c>
      <c r="D9" s="14" t="s">
        <v>44</v>
      </c>
      <c r="E9" s="19" t="s">
        <v>42</v>
      </c>
    </row>
    <row r="10" spans="1:5" x14ac:dyDescent="0.25">
      <c r="A10" s="7">
        <v>0.01</v>
      </c>
      <c r="B10" s="8">
        <v>3</v>
      </c>
      <c r="C10" s="8">
        <v>0.9</v>
      </c>
      <c r="D10" s="8">
        <f>A10*B10*86400*1000*10^-6</f>
        <v>2.5920000000000001</v>
      </c>
      <c r="E10" s="20">
        <f>C10*D10</f>
        <v>2.3328000000000002</v>
      </c>
    </row>
    <row r="13" spans="1:5" x14ac:dyDescent="0.25">
      <c r="A13" s="2" t="s">
        <v>170</v>
      </c>
    </row>
    <row r="14" spans="1:5" x14ac:dyDescent="0.25">
      <c r="A14" s="13" t="s">
        <v>69</v>
      </c>
      <c r="B14" s="14">
        <v>1000</v>
      </c>
      <c r="C14" s="15" t="s">
        <v>72</v>
      </c>
    </row>
    <row r="15" spans="1:5" x14ac:dyDescent="0.25">
      <c r="A15" s="4" t="s">
        <v>70</v>
      </c>
      <c r="B15" s="5">
        <v>20</v>
      </c>
      <c r="C15" s="6" t="s">
        <v>73</v>
      </c>
    </row>
    <row r="16" spans="1:5" x14ac:dyDescent="0.25">
      <c r="A16" s="16" t="s">
        <v>71</v>
      </c>
      <c r="B16" s="17">
        <f>B14*B15/100</f>
        <v>200</v>
      </c>
      <c r="C16" s="18" t="s">
        <v>67</v>
      </c>
    </row>
    <row r="18" spans="1:1" x14ac:dyDescent="0.25">
      <c r="A18" s="3" t="s">
        <v>177</v>
      </c>
    </row>
    <row r="19" spans="1:1" x14ac:dyDescent="0.25">
      <c r="A19" s="57" t="s">
        <v>172</v>
      </c>
    </row>
    <row r="20" spans="1:1" x14ac:dyDescent="0.25">
      <c r="A20" s="57" t="s">
        <v>173</v>
      </c>
    </row>
    <row r="21" spans="1:1" x14ac:dyDescent="0.25">
      <c r="A21" s="57" t="s">
        <v>174</v>
      </c>
    </row>
    <row r="23" spans="1:1" x14ac:dyDescent="0.25">
      <c r="A23" s="3" t="s">
        <v>178</v>
      </c>
    </row>
    <row r="24" spans="1:1" x14ac:dyDescent="0.25">
      <c r="A24" s="61" t="s">
        <v>142</v>
      </c>
    </row>
    <row r="25" spans="1:1" x14ac:dyDescent="0.25">
      <c r="A25" s="61" t="s">
        <v>143</v>
      </c>
    </row>
    <row r="26" spans="1:1" x14ac:dyDescent="0.25">
      <c r="A26" s="61" t="s">
        <v>144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LU</vt:lpstr>
      <vt:lpstr>SC_reach</vt:lpstr>
      <vt:lpstr>Constant</vt:lpstr>
      <vt:lpstr>Param_pre-processing</vt:lpstr>
    </vt:vector>
  </TitlesOfParts>
  <Company>The James Hutton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Jackson-Blake</dc:creator>
  <cp:lastModifiedBy>Leah Jackson-Blake</cp:lastModifiedBy>
  <dcterms:created xsi:type="dcterms:W3CDTF">2015-12-01T11:44:26Z</dcterms:created>
  <dcterms:modified xsi:type="dcterms:W3CDTF">2016-01-21T17:05:15Z</dcterms:modified>
</cp:coreProperties>
</file>