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defaultThemeVersion="124226"/>
  <mc:AlternateContent xmlns:mc="http://schemas.openxmlformats.org/markup-compatibility/2006">
    <mc:Choice Requires="x15">
      <x15ac:absPath xmlns:x15ac="http://schemas.microsoft.com/office/spreadsheetml/2010/11/ac" url="C:\Data\GitHub\SimplyP\Development\v0-2\"/>
    </mc:Choice>
  </mc:AlternateContent>
  <bookViews>
    <workbookView xWindow="480" yWindow="690" windowWidth="18198" windowHeight="11160" activeTab="5"/>
  </bookViews>
  <sheets>
    <sheet name="Readme" sheetId="8" r:id="rId1"/>
    <sheet name="Setup" sheetId="7" r:id="rId2"/>
    <sheet name="Reach_structure" sheetId="9" r:id="rId3"/>
    <sheet name="LU" sheetId="1" r:id="rId4"/>
    <sheet name="SC_reach" sheetId="2" r:id="rId5"/>
    <sheet name="Constant" sheetId="3" r:id="rId6"/>
    <sheet name="Preprocessing" sheetId="4" r:id="rId7"/>
  </sheets>
  <calcPr calcId="171027"/>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<sst xmlns="http://schemas.openxmlformats.org/spreadsheetml/2006/main" count="356" uniqueCount="255">
  <si>
    <t>Param</t>
  </si>
  <si>
    <t>A</t>
  </si>
  <si>
    <t>S</t>
  </si>
  <si>
    <t>IG</t>
  </si>
  <si>
    <t>fc</t>
  </si>
  <si>
    <t>alpha</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</si>
  <si>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</si>
  <si>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</si>
  <si>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</si>
  <si>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</si>
  <si>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</si>
  <si>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</si>
  <si>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</si>
  <si>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</si>
  <si>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</si>
  <si>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</si>
  <si>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</si>
  <si>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</si>
  <si>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</si>
  <si>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</si>
  <si>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</si>
  <si>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</si>
  <si>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</si>
  <si>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</si>
  <si>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</si>
  <si>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</si>
  <si>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</si>
  <si>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</si>
  <si>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</si>
  <si>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</si>
  <si>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</si>
  <si>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</si>
  <si>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</si>
  <si>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</si>
  <si>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</si>
  <si>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</si>
  <si>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</si>
  <si>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</si>
  <si>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</si>
  <si>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</si>
  <si>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Proportion of precipitation that contributes to quick flow</t>
  </si>
  <si>
    <t>PET reduction factor</t>
  </si>
  <si>
    <t>km2</t>
  </si>
  <si>
    <t>Catchment area</t>
  </si>
  <si>
    <t>m</t>
  </si>
  <si>
    <t>degrees</t>
  </si>
  <si>
    <t>kg/day</t>
  </si>
  <si>
    <t>Reach length</t>
  </si>
  <si>
    <t>Reach effluent TDP inputs</t>
  </si>
  <si>
    <t>Baseflow index</t>
  </si>
  <si>
    <t>Groundwater time constant</t>
  </si>
  <si>
    <t>mm/d</t>
  </si>
  <si>
    <t>Minimum groundwater flow</t>
  </si>
  <si>
    <t>1/m3</t>
  </si>
  <si>
    <t>Gradient of stream velocity-discharge relationship</t>
  </si>
  <si>
    <t>Exponent of stream velocity-discharge relationship</t>
  </si>
  <si>
    <t>m3/s</t>
  </si>
  <si>
    <t>kg/m2</t>
  </si>
  <si>
    <t>Soil mass per m2</t>
  </si>
  <si>
    <t>Soil depth</t>
  </si>
  <si>
    <t>Soil mass/m2</t>
  </si>
  <si>
    <t>kg/m3</t>
  </si>
  <si>
    <t>cm</t>
  </si>
  <si>
    <t>Particulate P enrichment factor</t>
  </si>
  <si>
    <t>Groundwater TDP concentration</t>
  </si>
  <si>
    <t>Instream entrainment non-linear coefficient</t>
  </si>
  <si>
    <t>mm/kg soil</t>
  </si>
  <si>
    <t>Type</t>
  </si>
  <si>
    <t>Hydrology</t>
  </si>
  <si>
    <t>Dissolved P</t>
  </si>
  <si>
    <t>Particulate P</t>
  </si>
  <si>
    <t>Sediment</t>
  </si>
  <si>
    <t>General</t>
  </si>
  <si>
    <t>T_s</t>
  </si>
  <si>
    <t>Notes</t>
  </si>
  <si>
    <t>Semi-natural fixed</t>
  </si>
  <si>
    <t>NC</t>
  </si>
  <si>
    <t>f_NC_Ar</t>
  </si>
  <si>
    <t>f_NC_IG</t>
  </si>
  <si>
    <t>f_NC_S</t>
  </si>
  <si>
    <t>Proportion of newly-converted SN (from agricultural). If have newly-converted IG or Ar, this must be 0</t>
  </si>
  <si>
    <t>Proportion of newly-converted arable land (from SN). If f_NC_S&gt;0, this must be 0</t>
  </si>
  <si>
    <t>Proportion of newly-converted IG (from SN). If f_NC_S&gt;0, this must be 0</t>
  </si>
  <si>
    <t>Net annual P input to the soil (may be negative if have more uptake than input)</t>
  </si>
  <si>
    <t>A value only needs to be supplied when the model is run in validation mode. In calibration mode, it is calculated within the model and output as Kf</t>
  </si>
  <si>
    <t>S_Ar</t>
  </si>
  <si>
    <t>S_IG</t>
  </si>
  <si>
    <t>Mean slope of arable land in the sub-catchment</t>
  </si>
  <si>
    <t>Mean slope of improved grassland in the sub-catchment</t>
  </si>
  <si>
    <t>Mean slope of semi-natural land in the sub-catchment</t>
  </si>
  <si>
    <t>None</t>
  </si>
  <si>
    <t>d_maxE_spr</t>
  </si>
  <si>
    <t>d_maxE_aut</t>
  </si>
  <si>
    <t>Day of the year when soil erodibility is at its maximum for spring-sown crops</t>
  </si>
  <si>
    <t>Day of the year when soil erodibility is at its maximum for autumn-sown crops</t>
  </si>
  <si>
    <t>Reach slope (ideally length-weighted)</t>
  </si>
  <si>
    <t>Vegetation cover factor, describing ratio between long-term erosion under the land use class, compared to under bare soil of the same soil type, slope, etc. Sourced from (R)USLE literature.</t>
  </si>
  <si>
    <t>C_cover</t>
  </si>
  <si>
    <t>f_spr</t>
  </si>
  <si>
    <t>S_SN</t>
  </si>
  <si>
    <t>Phosphorus sorption coefficient (gradient of linear relationship between labile P and TDP concentration)</t>
  </si>
  <si>
    <t>Snow</t>
  </si>
  <si>
    <t>D_snow_0</t>
  </si>
  <si>
    <t>Initial snow depth in the catchment</t>
  </si>
  <si>
    <t>f_DDSM</t>
  </si>
  <si>
    <t>mm/(degree-day deg C)</t>
  </si>
  <si>
    <t>Degree-day factor for snow melt</t>
  </si>
  <si>
    <t>metdata_fpath</t>
  </si>
  <si>
    <t>File path to input meteorological data file</t>
  </si>
  <si>
    <t>Qobsdata_fpath</t>
  </si>
  <si>
    <t>chemObsData_fpath</t>
  </si>
  <si>
    <t>run_mode</t>
  </si>
  <si>
    <t>st_dt</t>
  </si>
  <si>
    <t>end_dt</t>
  </si>
  <si>
    <t>n_SC</t>
  </si>
  <si>
    <t>Dynamic_EPC0</t>
  </si>
  <si>
    <t>y</t>
  </si>
  <si>
    <t>Dynamic_erodibility</t>
  </si>
  <si>
    <t>Calculate within-year variability in soil erodibility due to crop management practices?</t>
  </si>
  <si>
    <t>n</t>
  </si>
  <si>
    <t>inc_snowmelt</t>
  </si>
  <si>
    <t>Include the snow accumulation and melt sub-module?</t>
  </si>
  <si>
    <t>TDP_mg/l</t>
  </si>
  <si>
    <t>TP_mg/l</t>
  </si>
  <si>
    <t>If have TDP data:</t>
  </si>
  <si>
    <t>If have TP data:</t>
  </si>
  <si>
    <t>This sheet provides some simple aides to parameterising the model. It is not read in to the model</t>
  </si>
  <si>
    <t>Only required if Dynamic_erodibility is set to 'y' in Setup parameters.</t>
  </si>
  <si>
    <t>Only required if Dynamic_erodibility is set to 'y' in Setup parameters. e.g. 1st of March. Conversion from Calendar day to Julian day, see e.g. http://landweb.nascom.nasa.gov/browse/calendar.html</t>
  </si>
  <si>
    <t>Text; format 'yyyy-mm-dd'</t>
  </si>
  <si>
    <t>Text</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</si>
  <si>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</si>
  <si>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</si>
  <si>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</si>
  <si>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</si>
  <si>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</si>
  <si>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</si>
  <si>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</si>
  <si>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R_vars_to_plot</t>
  </si>
  <si>
    <t>List of instream variables to plot</t>
  </si>
  <si>
    <t>output_figtype</t>
  </si>
  <si>
    <t>File type for output figures to be saved as</t>
  </si>
  <si>
    <t>png</t>
  </si>
  <si>
    <t>Choose from: eps, jpg, pdf, pgf, png, ps, raw, rgba, svg, tif</t>
  </si>
  <si>
    <t>output_fig_dpi</t>
  </si>
  <si>
    <t>Resolution required for figures, in dpi</t>
  </si>
  <si>
    <t>Integer, e.g. 150, 300, 600</t>
  </si>
  <si>
    <t>Integer, e.g. 1</t>
  </si>
  <si>
    <t>plot_snow</t>
  </si>
  <si>
    <t>plot_reaches</t>
  </si>
  <si>
    <t>plot_obs_style</t>
  </si>
  <si>
    <t>Choose from: line, point (case sensitive)</t>
  </si>
  <si>
    <t>Plot reach timeseries in black &amp; white or colour?</t>
  </si>
  <si>
    <t>colour_option</t>
  </si>
  <si>
    <t>colour</t>
  </si>
  <si>
    <t>Choose from: b&amp;w, colour</t>
  </si>
  <si>
    <t>logy_list</t>
  </si>
  <si>
    <t>save_stats_csv</t>
  </si>
  <si>
    <t>Output a csv of model performance statistics?</t>
  </si>
  <si>
    <t>save_output_csvs</t>
  </si>
  <si>
    <t>Output csvs of model results?</t>
  </si>
  <si>
    <t>How should the instream chemistry observations be plotted, as a line or as points? Discharge plotted as a line</t>
  </si>
  <si>
    <t>f_quick</t>
  </si>
  <si>
    <t>For reach plots, provide a list of variables for which y-axis is log-transformed</t>
  </si>
  <si>
    <t>a_Q</t>
  </si>
  <si>
    <t>b_Q</t>
  </si>
  <si>
    <t>Initial soil water EPC0</t>
  </si>
  <si>
    <t>C_measures</t>
  </si>
  <si>
    <t>Reduction in load of sediment delivered to the stream (proportion; 0-1) due to management measures, e.g. buffer strips, filter fences, conservation tillage practices, etc.). E.g. 10% reduction in load due to measures would be 0.1</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</si>
  <si>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</si>
  <si>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</si>
  <si>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</si>
  <si>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</si>
  <si>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</si>
  <si>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</si>
  <si>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</si>
  <si>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</si>
  <si>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</si>
  <si>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</si>
  <si>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</si>
  <si>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</si>
  <si>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</si>
  <si>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</si>
  <si>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</si>
  <si>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</si>
  <si>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</si>
  <si>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</si>
  <si>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</si>
  <si>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</si>
  <si>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</si>
  <si>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</si>
  <si>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k_M</t>
  </si>
  <si>
    <t>E_M</t>
  </si>
  <si>
    <t>Reach sediment input scaling factor</t>
  </si>
  <si>
    <t>Semi-natural fixed at 0. Newly-converted value could be negative if have net uptake and removal.</t>
  </si>
  <si>
    <t>Initial total soil P content. If you only have soil test P data, calculate this using your assumed ratio for the relationship between total and labile soil P masses</t>
  </si>
  <si>
    <t>P content of eroded material compared to P content of bulk soils</t>
  </si>
  <si>
    <t>One of 'cal', 'other'. Determines:
- whether Kf is calculated (calibration period) or read in
- whether observations are plotted (cal &amp; val only)</t>
  </si>
  <si>
    <t>Text: cal, val or scenario (case sensitive)</t>
  </si>
  <si>
    <t>point</t>
  </si>
  <si>
    <t>Keep constant unless strong reasons to do otherwise</t>
  </si>
  <si>
    <t>cal</t>
  </si>
  <si>
    <t>Only for A and S</t>
  </si>
  <si>
    <t>NC parameter value assigned according to type (defined in 'Constant' sheet)</t>
  </si>
  <si>
    <t>Format for value cell</t>
  </si>
  <si>
    <t>Bulk density(kg/m3)</t>
  </si>
  <si>
    <t>C:\Data\SimplyP_Local\Temp\Output</t>
  </si>
  <si>
    <t>Average latitude of the catchment (used in Thornthwaite PET calculation)</t>
  </si>
  <si>
    <t>latitude</t>
  </si>
  <si>
    <t>Simulation end date. Format 'yyyy-mm-dd'. If calculating PET, must be near 31st December of given year</t>
  </si>
  <si>
    <t>Simulation start date. If calculating PET, must be near 1st January of given year</t>
  </si>
  <si>
    <t>Set to 1 unless PET thought to be systematically under or over-estimated by Thornthwaite in the study area</t>
  </si>
  <si>
    <t>C:\Data\SimplyP_Local\Applications\Morsa\met_obs_PT_dateOffset.csv</t>
  </si>
  <si>
    <t>C:\Data\SimplyP_Local\Applications\Morsa\3-22-0_D6am_Hogfoss_Scaled_to_Kure.xlsx</t>
  </si>
  <si>
    <t>C:\Data\SimplyP_Local\Applications\Morsa\003-59191_chem_obs.xlsx</t>
  </si>
  <si>
    <t>Tarland: 0.02</t>
  </si>
  <si>
    <t>Tarland: 2.74</t>
  </si>
  <si>
    <t>Tarland: was 1500</t>
  </si>
  <si>
    <t>Tarland: was 2</t>
  </si>
  <si>
    <t>Measured: 220</t>
  </si>
  <si>
    <t>Factor to multiply TDP by to estimate instream SRP concentration</t>
  </si>
  <si>
    <t>Derive from empirical data</t>
  </si>
  <si>
    <t>f_TDP</t>
  </si>
  <si>
    <t>Choose from: SS, TDP, PP, TP, Q, SRP</t>
  </si>
  <si>
    <t>Should be 3.593</t>
  </si>
  <si>
    <t>Tarland: 0.020</t>
  </si>
  <si>
    <t>1985-01-01</t>
  </si>
  <si>
    <t>1985-12-31</t>
  </si>
  <si>
    <t>SS</t>
  </si>
  <si>
    <t>Dynamic_effluent_inputs</t>
  </si>
  <si>
    <t>NOT YET IMPLEMENTED</t>
  </si>
  <si>
    <t>Dynamic_terrestrialP_inputs</t>
  </si>
  <si>
    <t>Soil field capacity. Must be greater than 0</t>
  </si>
  <si>
    <t>List of reach(es) directly upstream</t>
  </si>
  <si>
    <t>Reach</t>
  </si>
  <si>
    <t>Total number of sub-catchments. Controls how many colums are read in sheet 'SC_reach'</t>
  </si>
  <si>
    <t>SC_Qr0</t>
  </si>
  <si>
    <t>A setup parameter, but included here as it accompanies Qr0_init</t>
  </si>
  <si>
    <t>Which sub-catchment is initial flow provided for? Used to area-scale Qr0_init</t>
  </si>
  <si>
    <t>Proportion of arable land, excluding any newly-converted from SN (value in range 0-1)</t>
  </si>
  <si>
    <t>Proportion of improved grassland, excluding any newly-converted from SN (value in range 0-1)</t>
  </si>
  <si>
    <t>Proportion of semi-natural and other low soil-P land, excluding any newly-converted from agricultural (value in range 0-1)</t>
  </si>
  <si>
    <t>Proportion spring-sown crops make to total arable land area (assume rest is autumn-sown) (value in range 0-1)</t>
  </si>
  <si>
    <t>Q, TDP</t>
  </si>
  <si>
    <t>Should the soil water TDP concentration vary with time? If so, calculate a dynamic soil water EPC0 (the equilibrium P concentration of zero sorption), so that it  varies with labile P content. If not, soil water TDP concentration and labile soil P mass are constant over time. N.B. setting this to dynamic substantially slows down the model run times, but is needed to simulate longer-term effects of changing soil P inputs</t>
  </si>
  <si>
    <t>eff was 2</t>
  </si>
  <si>
    <t>Include in a final flux calculation?</t>
  </si>
  <si>
    <t>Save a plot of results from the snow accumulation &amp; melt module? Only relevant if inc_snowmelt is set to 'y'</t>
  </si>
  <si>
    <t>File path to discharge observations, if desired (otherwise leaave blank)</t>
  </si>
  <si>
    <t>File path to chemistry observations, if desired (otherwise leave blank)</t>
  </si>
  <si>
    <t>Either list desired reaches (e.g. 1,2,10), or enter the word 'all' (case sensitive, no quotation marks)</t>
  </si>
  <si>
    <t>Reaches to plot reach output for</t>
  </si>
  <si>
    <t>all</t>
  </si>
  <si>
    <t>Initial in-stream flow for one sub-catchment. A value &gt;0 is required for one sub-catchment (area-weighting applied to calculate in all other sub-catchments)</t>
  </si>
  <si>
    <t>Calibrated to give appropriate long-term response. Only needed if simulating dynamic soil water TDP and labile soil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</si>
</sst>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08">
    <xf numFmtId="0" fontId="0" fillId="0" borderId="0" xfId="0"/>
    <xf numFmtId="0" fontId="1" fillId="0" borderId="0" xfId="0" applyFont="1"/>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4" xfId="0" applyBorder="1"/>
    <xf numFmtId="0" fontId="0" fillId="0" borderId="0" xfId="0" applyBorder="1"/>
    <xf numFmtId="0" fontId="1" fillId="0" borderId="10" xfId="0" applyFont="1" applyBorder="1"/>
    <xf numFmtId="0" fontId="1" fillId="0" borderId="11" xfId="0" applyFont="1" applyBorder="1"/>
    <xf numFmtId="0" fontId="0" fillId="0" borderId="1" xfId="0" applyBorder="1"/>
    <xf numFmtId="0" fontId="0" fillId="0" borderId="2" xfId="0" applyBorder="1"/>
    <xf numFmtId="0" fontId="4" fillId="0" borderId="0" xfId="0" applyFont="1" applyBorder="1"/>
    <xf numFmtId="0" fontId="1" fillId="0" borderId="9" xfId="0" applyFont="1" applyBorder="1"/>
    <xf numFmtId="2" fontId="0" fillId="0" borderId="15" xfId="0" applyNumberFormat="1" applyBorder="1"/>
    <xf numFmtId="0" fontId="4" fillId="0" borderId="2" xfId="0" applyFont="1" applyBorder="1"/>
    <xf numFmtId="0" fontId="0" fillId="0" borderId="13" xfId="0" applyBorder="1"/>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6" fillId="0" borderId="15" xfId="0" applyFont="1" applyBorder="1" applyAlignment="1">
      <alignment horizontal="left" vertical="top"/>
    </xf>
    <xf numFmtId="0" fontId="0" fillId="0" borderId="14" xfId="0" applyFont="1" applyBorder="1" applyAlignment="1">
      <alignment horizontal="left" vertical="top" wrapText="1"/>
    </xf>
    <xf numFmtId="0" fontId="6" fillId="0" borderId="14" xfId="0" applyFont="1" applyBorder="1" applyAlignment="1">
      <alignment horizontal="left" vertical="top"/>
    </xf>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0" fontId="9" fillId="0" borderId="3" xfId="0" applyFont="1" applyBorder="1" applyAlignment="1">
      <alignment horizontal="left" vertical="top" wrapText="1"/>
    </xf>
    <xf numFmtId="0" fontId="9" fillId="0" borderId="0" xfId="0" applyFont="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0" fontId="9" fillId="0" borderId="5" xfId="0" applyFont="1" applyBorder="1" applyAlignment="1">
      <alignment horizontal="left" vertical="top" wrapText="1"/>
    </xf>
    <xf numFmtId="0" fontId="9" fillId="0" borderId="6" xfId="0" applyFont="1" applyBorder="1" applyAlignment="1">
      <alignment horizontal="left" vertical="top"/>
    </xf>
    <xf numFmtId="0" fontId="9" fillId="0" borderId="7" xfId="0" applyFont="1" applyBorder="1" applyAlignment="1">
      <alignment horizontal="left" vertical="top"/>
    </xf>
    <xf numFmtId="0" fontId="9" fillId="0" borderId="8"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left" vertical="top"/>
    </xf>
    <xf numFmtId="0" fontId="10" fillId="0" borderId="5" xfId="0" applyFont="1" applyBorder="1" applyAlignment="1">
      <alignment horizontal="left" vertical="top" wrapText="1"/>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0" fontId="11" fillId="0" borderId="0" xfId="0" applyFont="1" applyAlignment="1">
      <alignment horizontal="left" vertical="top"/>
    </xf>
    <xf numFmtId="0" fontId="11" fillId="0" borderId="10" xfId="0" applyFont="1" applyBorder="1" applyAlignment="1">
      <alignment horizontal="left" vertical="top"/>
    </xf>
    <xf numFmtId="0" fontId="11" fillId="0" borderId="11" xfId="0" applyFont="1" applyBorder="1" applyAlignment="1">
      <alignment horizontal="left" vertical="top"/>
    </xf>
    <xf numFmtId="0" fontId="10" fillId="3" borderId="1" xfId="0" applyFont="1" applyFill="1" applyBorder="1" applyAlignment="1">
      <alignment horizontal="left" vertical="top"/>
    </xf>
    <xf numFmtId="0" fontId="10" fillId="3" borderId="2" xfId="0" applyFont="1" applyFill="1" applyBorder="1" applyAlignment="1">
      <alignment horizontal="left" vertical="top"/>
    </xf>
    <xf numFmtId="0" fontId="10" fillId="3" borderId="6" xfId="0" applyFont="1" applyFill="1" applyBorder="1" applyAlignment="1">
      <alignment horizontal="left" vertical="top"/>
    </xf>
    <xf numFmtId="0" fontId="10" fillId="3" borderId="7" xfId="0" applyFont="1" applyFill="1" applyBorder="1" applyAlignment="1">
      <alignment horizontal="left" vertical="top"/>
    </xf>
    <xf numFmtId="0" fontId="11" fillId="0" borderId="0" xfId="0" applyFont="1"/>
    <xf numFmtId="0" fontId="11" fillId="0" borderId="6" xfId="0" applyFont="1" applyBorder="1"/>
    <xf numFmtId="0" fontId="11" fillId="0" borderId="7" xfId="0" applyFont="1" applyBorder="1"/>
    <xf numFmtId="0" fontId="9" fillId="3" borderId="4" xfId="0" applyFont="1" applyFill="1" applyBorder="1" applyAlignment="1">
      <alignment horizontal="left" vertical="top"/>
    </xf>
    <xf numFmtId="0" fontId="9" fillId="3" borderId="0" xfId="0" applyFont="1" applyFill="1" applyBorder="1" applyAlignment="1">
      <alignment horizontal="left" vertical="top"/>
    </xf>
    <xf numFmtId="2" fontId="9" fillId="3" borderId="0" xfId="0" applyNumberFormat="1" applyFont="1" applyFill="1" applyBorder="1" applyAlignment="1">
      <alignment horizontal="left" vertical="top"/>
    </xf>
    <xf numFmtId="0" fontId="9" fillId="3" borderId="5" xfId="0" applyFont="1" applyFill="1" applyBorder="1" applyAlignment="1">
      <alignment horizontal="left" vertical="top" wrapText="1"/>
    </xf>
    <xf numFmtId="0" fontId="9" fillId="3" borderId="0" xfId="0" applyFont="1" applyFill="1" applyAlignment="1">
      <alignment horizontal="left" vertical="top"/>
    </xf>
    <xf numFmtId="11" fontId="3" fillId="0" borderId="6" xfId="0" applyNumberFormat="1" applyFont="1" applyBorder="1"/>
    <xf numFmtId="0" fontId="1" fillId="0" borderId="10" xfId="0" applyFont="1" applyBorder="1" applyAlignment="1">
      <alignment vertical="top"/>
    </xf>
    <xf numFmtId="0" fontId="1" fillId="0" borderId="11" xfId="0" applyFont="1" applyBorder="1" applyAlignment="1">
      <alignment vertical="top"/>
    </xf>
    <xf numFmtId="0" fontId="1" fillId="0" borderId="11" xfId="0" applyFont="1" applyBorder="1" applyAlignment="1">
      <alignment vertical="top" wrapText="1"/>
    </xf>
    <xf numFmtId="0" fontId="1" fillId="0" borderId="12" xfId="0" applyFont="1" applyBorder="1" applyAlignment="1">
      <alignment vertical="top"/>
    </xf>
    <xf numFmtId="0" fontId="1" fillId="0" borderId="0" xfId="0" applyFont="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1" xfId="0" applyFont="1" applyBorder="1" applyAlignment="1">
      <alignment vertical="top" wrapText="1"/>
    </xf>
    <xf numFmtId="0" fontId="9" fillId="3" borderId="11" xfId="0" applyFont="1" applyFill="1" applyBorder="1" applyAlignment="1">
      <alignment vertical="top"/>
    </xf>
    <xf numFmtId="0" fontId="9" fillId="3" borderId="12" xfId="0" applyFont="1" applyFill="1" applyBorder="1" applyAlignment="1">
      <alignment vertical="top"/>
    </xf>
    <xf numFmtId="0" fontId="9" fillId="0" borderId="0" xfId="0" applyFont="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2" xfId="0" applyFont="1" applyBorder="1" applyAlignment="1">
      <alignment vertical="top" wrapText="1"/>
    </xf>
    <xf numFmtId="0" fontId="11" fillId="3" borderId="2" xfId="0" applyFont="1" applyFill="1" applyBorder="1" applyAlignment="1">
      <alignment vertical="top"/>
    </xf>
    <xf numFmtId="0" fontId="11" fillId="3" borderId="3" xfId="0" applyFont="1" applyFill="1" applyBorder="1" applyAlignment="1">
      <alignment vertical="top"/>
    </xf>
    <xf numFmtId="0" fontId="11" fillId="0" borderId="0" xfId="0" applyFont="1" applyAlignment="1">
      <alignment vertical="top"/>
    </xf>
    <xf numFmtId="0" fontId="11" fillId="0" borderId="4" xfId="0" applyFont="1" applyBorder="1" applyAlignment="1">
      <alignment vertical="top"/>
    </xf>
    <xf numFmtId="0" fontId="11" fillId="0" borderId="0" xfId="0" applyFont="1" applyBorder="1" applyAlignment="1">
      <alignment vertical="top"/>
    </xf>
    <xf numFmtId="0" fontId="11" fillId="0" borderId="0" xfId="0" applyFont="1" applyBorder="1" applyAlignment="1">
      <alignment vertical="top" wrapText="1"/>
    </xf>
    <xf numFmtId="1" fontId="11" fillId="3" borderId="0" xfId="0" applyNumberFormat="1" applyFont="1" applyFill="1" applyBorder="1" applyAlignment="1">
      <alignment vertical="top"/>
    </xf>
    <xf numFmtId="0" fontId="11" fillId="3" borderId="0" xfId="0" applyFont="1" applyFill="1" applyBorder="1" applyAlignment="1">
      <alignment vertical="top"/>
    </xf>
    <xf numFmtId="164" fontId="11" fillId="0" borderId="5" xfId="0" applyNumberFormat="1" applyFont="1" applyFill="1" applyBorder="1" applyAlignment="1">
      <alignment vertical="top"/>
    </xf>
    <xf numFmtId="0" fontId="11" fillId="0" borderId="6" xfId="0" applyFont="1" applyBorder="1" applyAlignment="1">
      <alignment vertical="top"/>
    </xf>
    <xf numFmtId="0" fontId="11" fillId="0" borderId="7" xfId="0" applyFont="1" applyBorder="1" applyAlignment="1">
      <alignment vertical="top"/>
    </xf>
    <xf numFmtId="0" fontId="11" fillId="0" borderId="7" xfId="0" applyFont="1" applyBorder="1" applyAlignment="1">
      <alignment vertical="top" wrapText="1"/>
    </xf>
    <xf numFmtId="1" fontId="11" fillId="3" borderId="7" xfId="0" applyNumberFormat="1" applyFont="1" applyFill="1" applyBorder="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0" fillId="0" borderId="4" xfId="0" applyFont="1" applyBorder="1" applyAlignment="1">
      <alignment vertical="top"/>
    </xf>
    <xf numFmtId="0" fontId="10" fillId="0" borderId="0" xfId="0" applyFont="1" applyBorder="1" applyAlignment="1">
      <alignment vertical="top"/>
    </xf>
    <xf numFmtId="0" fontId="10" fillId="0" borderId="0" xfId="0" applyFont="1" applyBorder="1" applyAlignment="1">
      <alignment vertical="top" wrapText="1"/>
    </xf>
    <xf numFmtId="0" fontId="10" fillId="3" borderId="5" xfId="0" applyFont="1" applyFill="1" applyBorder="1" applyAlignment="1">
      <alignment vertical="top"/>
    </xf>
    <xf numFmtId="0" fontId="10" fillId="0" borderId="0" xfId="0" applyFont="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7" xfId="0" applyFont="1" applyBorder="1" applyAlignment="1">
      <alignment vertical="top" wrapText="1"/>
    </xf>
    <xf numFmtId="0" fontId="10" fillId="3" borderId="8" xfId="0" applyFont="1" applyFill="1" applyBorder="1" applyAlignment="1">
      <alignment vertical="top"/>
    </xf>
    <xf numFmtId="0" fontId="9" fillId="0" borderId="12" xfId="0" applyFont="1" applyBorder="1" applyAlignment="1">
      <alignment vertical="top" wrapText="1"/>
    </xf>
    <xf numFmtId="0" fontId="11" fillId="0" borderId="3" xfId="0" applyFont="1" applyBorder="1" applyAlignment="1">
      <alignment vertical="top" wrapText="1"/>
    </xf>
    <xf numFmtId="0" fontId="11" fillId="0" borderId="5" xfId="0" applyFont="1" applyBorder="1" applyAlignment="1">
      <alignment vertical="top" wrapText="1"/>
    </xf>
    <xf numFmtId="0" fontId="11" fillId="0" borderId="8" xfId="0" applyFont="1" applyBorder="1" applyAlignment="1">
      <alignment vertical="top" wrapText="1"/>
    </xf>
    <xf numFmtId="0" fontId="10" fillId="0" borderId="5" xfId="0" applyFont="1" applyBorder="1" applyAlignment="1">
      <alignment vertical="top" wrapText="1"/>
    </xf>
    <xf numFmtId="0" fontId="10" fillId="0" borderId="8" xfId="0" applyFont="1" applyBorder="1" applyAlignment="1">
      <alignment vertical="top" wrapText="1"/>
    </xf>
    <xf numFmtId="0" fontId="11" fillId="0" borderId="12" xfId="0" applyFont="1" applyBorder="1" applyAlignment="1">
      <alignment horizontal="left" vertical="top" wrapText="1"/>
    </xf>
    <xf numFmtId="0" fontId="10" fillId="3" borderId="3" xfId="0" applyFont="1" applyFill="1" applyBorder="1" applyAlignment="1">
      <alignment horizontal="left" vertical="top" wrapText="1"/>
    </xf>
    <xf numFmtId="0" fontId="10" fillId="3" borderId="8" xfId="0" applyFont="1" applyFill="1" applyBorder="1" applyAlignment="1">
      <alignment horizontal="left" vertical="top" wrapText="1"/>
    </xf>
    <xf numFmtId="0" fontId="3" fillId="0" borderId="4" xfId="0" applyFont="1" applyBorder="1" applyAlignment="1">
      <alignment vertical="center"/>
    </xf>
    <xf numFmtId="0" fontId="3" fillId="0" borderId="0" xfId="0" applyFont="1" applyBorder="1" applyAlignment="1">
      <alignment horizontal="right" vertical="center"/>
    </xf>
    <xf numFmtId="0" fontId="3" fillId="0" borderId="5" xfId="0" applyFont="1" applyBorder="1" applyAlignment="1">
      <alignment vertical="center"/>
    </xf>
    <xf numFmtId="164" fontId="3" fillId="0" borderId="0" xfId="0" applyNumberFormat="1" applyFont="1" applyBorder="1" applyAlignment="1">
      <alignment horizontal="right" vertical="center"/>
    </xf>
    <xf numFmtId="0" fontId="3" fillId="0" borderId="6" xfId="0" applyFont="1" applyBorder="1" applyAlignment="1">
      <alignment vertical="center"/>
    </xf>
    <xf numFmtId="0" fontId="3" fillId="0" borderId="7" xfId="0" applyFont="1" applyBorder="1" applyAlignment="1">
      <alignment horizontal="right" vertical="center"/>
    </xf>
    <xf numFmtId="0" fontId="3" fillId="0" borderId="8" xfId="0" applyFont="1"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164" fontId="11" fillId="2" borderId="4" xfId="0" applyNumberFormat="1" applyFont="1" applyFill="1" applyBorder="1" applyAlignment="1">
      <alignment vertical="top"/>
    </xf>
    <xf numFmtId="0" fontId="10" fillId="2" borderId="0" xfId="0" applyFont="1" applyFill="1" applyBorder="1" applyAlignment="1">
      <alignment vertical="top"/>
    </xf>
    <xf numFmtId="0" fontId="10" fillId="2" borderId="6" xfId="0" applyFont="1" applyFill="1" applyBorder="1" applyAlignment="1">
      <alignment vertical="top"/>
    </xf>
    <xf numFmtId="0" fontId="10" fillId="2" borderId="7" xfId="0" applyFont="1" applyFill="1" applyBorder="1" applyAlignment="1">
      <alignment vertical="top"/>
    </xf>
    <xf numFmtId="0" fontId="9" fillId="2" borderId="7" xfId="0" applyFont="1" applyFill="1" applyBorder="1" applyAlignment="1">
      <alignment horizontal="left" vertical="top"/>
    </xf>
    <xf numFmtId="164" fontId="9" fillId="2" borderId="0" xfId="0" applyNumberFormat="1" applyFont="1" applyFill="1" applyBorder="1" applyAlignment="1">
      <alignment horizontal="left" vertical="top"/>
    </xf>
    <xf numFmtId="0" fontId="10" fillId="2" borderId="2" xfId="0" applyFont="1" applyFill="1" applyBorder="1" applyAlignment="1">
      <alignment horizontal="left" vertical="top"/>
    </xf>
    <xf numFmtId="0" fontId="10" fillId="2" borderId="7" xfId="0" applyFont="1" applyFill="1" applyBorder="1" applyAlignment="1">
      <alignment horizontal="left" vertical="top"/>
    </xf>
    <xf numFmtId="2" fontId="9" fillId="0" borderId="0" xfId="0" applyNumberFormat="1" applyFont="1" applyFill="1" applyBorder="1" applyAlignment="1">
      <alignment horizontal="left" vertical="top"/>
    </xf>
    <xf numFmtId="1" fontId="9" fillId="0" borderId="0" xfId="0" applyNumberFormat="1" applyFont="1" applyFill="1" applyBorder="1" applyAlignment="1">
      <alignment horizontal="left" vertical="top"/>
    </xf>
    <xf numFmtId="165" fontId="11" fillId="0" borderId="14" xfId="0" applyNumberFormat="1" applyFont="1" applyFill="1" applyBorder="1"/>
    <xf numFmtId="164" fontId="9" fillId="0" borderId="10" xfId="0" applyNumberFormat="1" applyFont="1" applyFill="1" applyBorder="1" applyAlignment="1">
      <alignment vertical="top"/>
    </xf>
    <xf numFmtId="164" fontId="9" fillId="0" borderId="11" xfId="0" applyNumberFormat="1" applyFont="1" applyFill="1" applyBorder="1" applyAlignment="1">
      <alignment vertical="top"/>
    </xf>
    <xf numFmtId="1" fontId="11" fillId="0" borderId="1" xfId="0" applyNumberFormat="1" applyFont="1" applyFill="1" applyBorder="1" applyAlignment="1">
      <alignment vertical="top"/>
    </xf>
    <xf numFmtId="1" fontId="11" fillId="0" borderId="2" xfId="0" applyNumberFormat="1" applyFont="1" applyFill="1" applyBorder="1" applyAlignment="1">
      <alignment vertical="top"/>
    </xf>
    <xf numFmtId="0" fontId="11" fillId="0" borderId="6" xfId="0" applyFont="1" applyBorder="1" applyAlignment="1">
      <alignment horizontal="left" vertical="top"/>
    </xf>
    <xf numFmtId="0" fontId="11" fillId="0" borderId="7" xfId="0" applyFont="1" applyBorder="1" applyAlignment="1">
      <alignment horizontal="left" vertical="top"/>
    </xf>
    <xf numFmtId="0" fontId="11" fillId="0" borderId="8" xfId="0" applyFont="1" applyFill="1" applyBorder="1" applyAlignment="1">
      <alignment horizontal="left" vertical="top" wrapText="1"/>
    </xf>
    <xf numFmtId="0" fontId="11" fillId="0" borderId="3" xfId="0" applyFont="1" applyFill="1" applyBorder="1" applyAlignment="1">
      <alignment horizontal="left" vertical="top" wrapText="1"/>
    </xf>
    <xf numFmtId="2" fontId="11" fillId="0" borderId="7" xfId="0" applyNumberFormat="1" applyFont="1" applyFill="1" applyBorder="1" applyAlignment="1">
      <alignment horizontal="left" vertical="top"/>
    </xf>
    <xf numFmtId="164" fontId="11" fillId="0" borderId="11" xfId="0" applyNumberFormat="1" applyFont="1" applyFill="1" applyBorder="1" applyAlignment="1">
      <alignment horizontal="left" vertical="top"/>
    </xf>
    <xf numFmtId="1" fontId="10" fillId="0" borderId="0" xfId="0" applyNumberFormat="1" applyFont="1" applyFill="1" applyBorder="1" applyAlignment="1">
      <alignment horizontal="left" vertical="top"/>
    </xf>
    <xf numFmtId="0" fontId="10" fillId="0" borderId="4" xfId="0" applyFont="1" applyFill="1" applyBorder="1" applyAlignment="1">
      <alignment vertical="top"/>
    </xf>
    <xf numFmtId="165" fontId="11" fillId="0" borderId="2" xfId="0" applyNumberFormat="1" applyFont="1" applyFill="1" applyBorder="1" applyAlignment="1">
      <alignment horizontal="left" vertical="top"/>
    </xf>
    <xf numFmtId="164" fontId="10" fillId="0" borderId="7" xfId="0" applyNumberFormat="1" applyFont="1" applyFill="1" applyBorder="1" applyAlignment="1">
      <alignment horizontal="left" vertical="top"/>
    </xf>
    <xf numFmtId="165" fontId="9" fillId="2" borderId="0" xfId="0" applyNumberFormat="1" applyFont="1" applyFill="1" applyBorder="1" applyAlignment="1">
      <alignment horizontal="left" vertical="top"/>
    </xf>
    <xf numFmtId="2" fontId="11" fillId="0" borderId="6" xfId="0" applyNumberFormat="1" applyFont="1" applyFill="1" applyBorder="1" applyAlignment="1">
      <alignment vertical="top"/>
    </xf>
    <xf numFmtId="164" fontId="9" fillId="0" borderId="0" xfId="0" applyNumberFormat="1" applyFont="1" applyBorder="1" applyAlignment="1">
      <alignment horizontal="right" vertical="top"/>
    </xf>
    <xf numFmtId="0" fontId="10" fillId="0" borderId="6" xfId="0" applyFont="1" applyBorder="1"/>
    <xf numFmtId="0" fontId="10" fillId="0" borderId="7" xfId="0" applyFont="1" applyBorder="1"/>
    <xf numFmtId="0" fontId="10" fillId="0" borderId="14" xfId="0" applyFont="1" applyFill="1" applyBorder="1"/>
    <xf numFmtId="0" fontId="10" fillId="0" borderId="0" xfId="0" applyFont="1"/>
    <xf numFmtId="0" fontId="10" fillId="0" borderId="4" xfId="0" applyFont="1" applyBorder="1"/>
    <xf numFmtId="0" fontId="10" fillId="0" borderId="0" xfId="0" applyFont="1" applyBorder="1"/>
    <xf numFmtId="164" fontId="10" fillId="2" borderId="15" xfId="0" applyNumberFormat="1" applyFont="1" applyFill="1" applyBorder="1"/>
    <xf numFmtId="2" fontId="10" fillId="2" borderId="15" xfId="0" applyNumberFormat="1" applyFont="1" applyFill="1" applyBorder="1"/>
    <xf numFmtId="0" fontId="9" fillId="0" borderId="6" xfId="0" applyFont="1" applyBorder="1"/>
    <xf numFmtId="0" fontId="9" fillId="0" borderId="7" xfId="0" applyFont="1" applyBorder="1"/>
    <xf numFmtId="0" fontId="9" fillId="0" borderId="14" xfId="0" applyFont="1" applyFill="1" applyBorder="1"/>
    <xf numFmtId="0" fontId="9" fillId="0" borderId="4" xfId="0" applyFont="1" applyFill="1" applyBorder="1" applyAlignment="1">
      <alignment horizontal="left" vertical="top"/>
    </xf>
    <xf numFmtId="0" fontId="9" fillId="0" borderId="0" xfId="0" applyFont="1" applyFill="1" applyBorder="1" applyAlignment="1">
      <alignment horizontal="left" vertical="top"/>
    </xf>
    <xf numFmtId="0" fontId="9" fillId="0" borderId="5" xfId="0" applyFont="1" applyFill="1" applyBorder="1" applyAlignment="1">
      <alignment horizontal="left" vertical="top" wrapText="1"/>
    </xf>
    <xf numFmtId="0" fontId="9" fillId="0" borderId="0" xfId="0" applyFont="1" applyFill="1" applyAlignment="1">
      <alignment horizontal="left" vertical="top"/>
    </xf>
    <xf numFmtId="0" fontId="4" fillId="0" borderId="6" xfId="0" applyFont="1" applyFill="1" applyBorder="1" applyAlignment="1">
      <alignment horizontal="left" vertical="top"/>
    </xf>
    <xf numFmtId="0" fontId="4" fillId="0" borderId="7" xfId="0" applyFont="1" applyFill="1" applyBorder="1" applyAlignment="1">
      <alignment horizontal="left" vertical="top"/>
    </xf>
    <xf numFmtId="1" fontId="4" fillId="0" borderId="7" xfId="0" applyNumberFormat="1" applyFont="1" applyFill="1" applyBorder="1" applyAlignment="1">
      <alignment horizontal="right" vertical="top"/>
    </xf>
    <xf numFmtId="164" fontId="4" fillId="0" borderId="7" xfId="0" applyNumberFormat="1" applyFont="1" applyFill="1" applyBorder="1" applyAlignment="1">
      <alignment horizontal="left" vertical="top"/>
    </xf>
    <xf numFmtId="164" fontId="4" fillId="0" borderId="0" xfId="0" applyNumberFormat="1" applyFont="1" applyFill="1" applyBorder="1" applyAlignment="1">
      <alignment horizontal="right" vertical="top"/>
    </xf>
    <xf numFmtId="0" fontId="4" fillId="0" borderId="0" xfId="0" applyFont="1" applyFill="1" applyAlignment="1">
      <alignment horizontal="left" vertical="top"/>
    </xf>
    <xf numFmtId="1" fontId="11" fillId="3" borderId="2" xfId="0" applyNumberFormat="1" applyFont="1" applyFill="1" applyBorder="1" applyAlignment="1">
      <alignment horizontal="left" vertical="top"/>
    </xf>
    <xf numFmtId="11" fontId="11" fillId="3" borderId="0" xfId="0" applyNumberFormat="1" applyFont="1" applyFill="1" applyBorder="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3" xfId="0" applyFont="1" applyFill="1" applyBorder="1" applyAlignment="1">
      <alignment horizontal="left" vertical="top" wrapText="1"/>
    </xf>
    <xf numFmtId="0" fontId="11" fillId="3" borderId="0" xfId="0" applyFont="1" applyFill="1" applyAlignment="1">
      <alignment horizontal="left" vertical="top"/>
    </xf>
    <xf numFmtId="0" fontId="11" fillId="3" borderId="4" xfId="0" applyFont="1" applyFill="1" applyBorder="1" applyAlignment="1">
      <alignment horizontal="left" vertical="top"/>
    </xf>
    <xf numFmtId="0" fontId="11" fillId="3" borderId="0" xfId="0" applyFont="1" applyFill="1" applyBorder="1" applyAlignment="1">
      <alignment horizontal="left" vertical="top"/>
    </xf>
    <xf numFmtId="0" fontId="11" fillId="3" borderId="5"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68580</xdr:rowOff>
    </xdr:from>
    <xdr:to>
      <xdr:col>12</xdr:col>
      <xdr:colOff>144780</xdr:colOff>
      <xdr:row>27</xdr:row>
      <xdr:rowOff>152400</xdr:rowOff>
    </xdr:to>
    <xdr:sp macro="" textlink="">
      <xdr:nvSpPr>
        <xdr:cNvPr id="2" name="TextBox 1"/>
        <xdr:cNvSpPr txBox="1"/>
      </xdr:nvSpPr>
      <xdr:spPr>
        <a:xfrm>
          <a:off x="83820" y="68580"/>
          <a:ext cx="7376160" cy="5021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the main parameter file read in by the model. It contains everything needed to run the model,</a:t>
          </a:r>
          <a:r>
            <a:rPr lang="en-GB" sz="1100" baseline="0"/>
            <a:t> including:</a:t>
          </a:r>
        </a:p>
        <a:p>
          <a:endParaRPr lang="en-GB" sz="1100" baseline="0"/>
        </a:p>
        <a:p>
          <a:r>
            <a:rPr lang="en-GB" sz="1100" baseline="0"/>
            <a:t>1) 'Setup' sheet: File paths for input data files (e.g. met data, observations) and saving and plotting options. It's very important that the entries in the 'Value' column follow the formats or options specified in the 'Format for value cell' column.</a:t>
          </a:r>
        </a:p>
        <a:p>
          <a:endParaRPr lang="en-GB" sz="1100" baseline="0"/>
        </a:p>
        <a:p>
          <a:r>
            <a:rPr lang="en-GB" sz="1100" baseline="0"/>
            <a:t>2) 'LU' sheet: Parameters that vary by land use. Four land use classes are specified:</a:t>
          </a:r>
        </a:p>
        <a:p>
          <a:pPr lvl="1"/>
          <a:r>
            <a:rPr lang="en-GB" sz="1100" b="1" baseline="0"/>
            <a:t>A</a:t>
          </a:r>
          <a:r>
            <a:rPr lang="en-GB" sz="1100" baseline="0"/>
            <a:t>: For hydrology and soil P parameters, this is </a:t>
          </a:r>
          <a:r>
            <a:rPr lang="en-GB" sz="1100" i="1" baseline="0"/>
            <a:t>agricultural </a:t>
          </a:r>
          <a:r>
            <a:rPr lang="en-GB" sz="1100" baseline="0"/>
            <a:t>land (e.g. arable plus improved grassland), or any other high P land use class.</a:t>
          </a:r>
        </a:p>
        <a:p>
          <a:pPr lvl="1"/>
          <a:r>
            <a:rPr lang="en-GB" sz="1100" baseline="0"/>
            <a:t>For sediment parameters, this becomes instead </a:t>
          </a:r>
          <a:r>
            <a:rPr lang="en-GB" sz="1100" i="1" baseline="0"/>
            <a:t>arable</a:t>
          </a:r>
          <a:r>
            <a:rPr lang="en-GB" sz="1100" baseline="0"/>
            <a:t> land, or any other high P land use class with high erodibility.</a:t>
          </a:r>
        </a:p>
        <a:p>
          <a:pPr lvl="1"/>
          <a:r>
            <a:rPr lang="en-GB" sz="1100" b="1" baseline="0"/>
            <a:t>IG</a:t>
          </a:r>
          <a:r>
            <a:rPr lang="en-GB" sz="1100" baseline="0"/>
            <a:t>: </a:t>
          </a:r>
          <a:r>
            <a:rPr lang="en-GB" sz="1100" i="1" baseline="0"/>
            <a:t>improved grassland</a:t>
          </a:r>
          <a:r>
            <a:rPr lang="en-GB" sz="1100" baseline="0"/>
            <a:t>, or other high P land use that has lower erodibility than arable land</a:t>
          </a:r>
        </a:p>
        <a:p>
          <a:pPr lvl="1"/>
          <a:r>
            <a:rPr lang="en-GB" sz="1100" b="1" baseline="0"/>
            <a:t>S</a:t>
          </a:r>
          <a:r>
            <a:rPr lang="en-GB" sz="1100" baseline="0"/>
            <a:t>: </a:t>
          </a:r>
          <a:r>
            <a:rPr lang="en-GB" sz="1100" i="1" baseline="0"/>
            <a:t>Semi-natural</a:t>
          </a:r>
          <a:r>
            <a:rPr lang="en-GB" sz="1100" baseline="0"/>
            <a:t> or other low phosphorus land use class</a:t>
          </a:r>
        </a:p>
        <a:p>
          <a:pPr lvl="1"/>
          <a:r>
            <a:rPr lang="en-GB" sz="1100" b="1" baseline="0"/>
            <a:t>NC</a:t>
          </a:r>
          <a:r>
            <a:rPr lang="en-GB" sz="1100" baseline="0"/>
            <a:t>: </a:t>
          </a:r>
          <a:r>
            <a:rPr lang="en-GB" sz="1100" i="1" baseline="0"/>
            <a:t>Newly-converted</a:t>
          </a:r>
          <a:r>
            <a:rPr lang="en-GB" sz="1100" baseline="0"/>
            <a:t> land use (agricultural or semi-natural; type is specified in the 'Constant' sheet)</a:t>
          </a:r>
        </a:p>
        <a:p>
          <a:pPr lvl="0"/>
          <a:endParaRPr lang="en-GB" sz="1100" baseline="0"/>
        </a:p>
        <a:p>
          <a:pPr lvl="0"/>
          <a:r>
            <a:rPr lang="en-GB" sz="1100" baseline="0"/>
            <a:t>3) 'SC_reach' sheet: Parameters that vary by sub-catchment or by reach. Add in one column of parameters for every sub-catchment and reach, with an integer header giving the sub-catchment and reach number (e.g. 1, 2, 3...)</a:t>
          </a:r>
        </a:p>
        <a:p>
          <a:pPr lvl="0"/>
          <a:endParaRPr lang="en-GB" sz="1100" baseline="0"/>
        </a:p>
        <a:p>
          <a:pPr lvl="0"/>
          <a:r>
            <a:rPr lang="en-GB" sz="1100" baseline="0"/>
            <a:t>4) 'Constant' sheet: Parameters that are constant over land use classes, sub-catchments and reaches.</a:t>
          </a:r>
        </a:p>
        <a:p>
          <a:pPr lvl="0"/>
          <a:endParaRPr lang="en-GB" sz="1100" baseline="0"/>
        </a:p>
        <a:p>
          <a:pPr lvl="0"/>
          <a:r>
            <a:rPr lang="en-GB" sz="1100" baseline="0"/>
            <a:t>5) 'Preprocessing' sheet: This provides some simple aides to help parameterise the model. It is not read in to the model.</a:t>
          </a:r>
        </a:p>
        <a:p>
          <a:pPr lvl="0"/>
          <a:endParaRPr lang="en-GB" sz="1100" baseline="0"/>
        </a:p>
        <a:p>
          <a:pPr lvl="0"/>
          <a:endParaRPr lang="en-GB" sz="1100" baseline="0"/>
        </a:p>
        <a:p>
          <a:pPr lvl="0"/>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7" sqref="Q17"/>
    </sheetView>
  </sheetViews>
  <sheetFormatPr defaultRowHeight="14.4" x14ac:dyDescent="0.550000000000000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13" workbookViewId="0">
      <selection activeCell="C26" sqref="C26"/>
    </sheetView>
  </sheetViews>
  <sheetFormatPr defaultColWidth="9.15625" defaultRowHeight="14.4" x14ac:dyDescent="0.55000000000000004"/>
  <cols>
    <col min="1" max="1" width="21.578125" style="32" customWidth="1"/>
    <col min="2" max="2" width="55.41796875" style="32" customWidth="1"/>
    <col min="3" max="3" width="31.3671875" style="32" customWidth="1"/>
    <col min="4" max="4" width="47.41796875" style="32" customWidth="1"/>
    <col min="5" max="16384" width="9.15625" style="32"/>
  </cols>
  <sheetData>
    <row r="1" spans="1:5" s="37" customFormat="1" x14ac:dyDescent="0.55000000000000004">
      <c r="A1" s="34" t="s">
        <v>0</v>
      </c>
      <c r="B1" s="35" t="s">
        <v>38</v>
      </c>
      <c r="C1" s="36" t="s">
        <v>24</v>
      </c>
      <c r="D1" s="35" t="s">
        <v>204</v>
      </c>
    </row>
    <row r="2" spans="1:5" x14ac:dyDescent="0.55000000000000004">
      <c r="A2" s="38" t="s">
        <v>107</v>
      </c>
      <c r="B2" s="39" t="s">
        <v>108</v>
      </c>
      <c r="C2" s="32" t="s">
        <v>212</v>
      </c>
      <c r="D2" s="30" t="s">
        <v>130</v>
      </c>
    </row>
    <row r="3" spans="1:5" ht="28.8" x14ac:dyDescent="0.55000000000000004">
      <c r="A3" s="38" t="s">
        <v>109</v>
      </c>
      <c r="B3" s="39" t="s">
        <v>248</v>
      </c>
      <c r="D3" s="30" t="s">
        <v>130</v>
      </c>
      <c r="E3" s="18" t="s">
        <v>213</v>
      </c>
    </row>
    <row r="4" spans="1:5" ht="28.8" x14ac:dyDescent="0.55000000000000004">
      <c r="A4" s="38" t="s">
        <v>110</v>
      </c>
      <c r="B4" s="39" t="s">
        <v>249</v>
      </c>
      <c r="C4" s="18" t="s">
        <v>214</v>
      </c>
      <c r="D4" s="30" t="s">
        <v>130</v>
      </c>
      <c r="E4" s="18" t="s">
        <v>214</v>
      </c>
    </row>
    <row r="5" spans="1:5" ht="28.8" x14ac:dyDescent="0.55000000000000004">
      <c r="A5" s="38" t="s">
        <v>132</v>
      </c>
      <c r="B5" s="39" t="s">
        <v>133</v>
      </c>
      <c r="C5" s="32" t="s">
        <v>206</v>
      </c>
      <c r="D5" s="30" t="s">
        <v>130</v>
      </c>
    </row>
    <row r="6" spans="1:5" ht="43.2" x14ac:dyDescent="0.55000000000000004">
      <c r="A6" s="38" t="s">
        <v>111</v>
      </c>
      <c r="B6" s="39" t="s">
        <v>197</v>
      </c>
      <c r="C6" s="32" t="s">
        <v>201</v>
      </c>
      <c r="D6" s="30" t="s">
        <v>198</v>
      </c>
    </row>
    <row r="7" spans="1:5" x14ac:dyDescent="0.55000000000000004">
      <c r="A7" s="38" t="s">
        <v>120</v>
      </c>
      <c r="B7" s="39" t="s">
        <v>121</v>
      </c>
      <c r="C7" s="32" t="s">
        <v>116</v>
      </c>
      <c r="D7" s="30" t="s">
        <v>131</v>
      </c>
    </row>
    <row r="8" spans="1:5" ht="28.8" x14ac:dyDescent="0.55000000000000004">
      <c r="A8" s="38" t="s">
        <v>112</v>
      </c>
      <c r="B8" s="39" t="s">
        <v>210</v>
      </c>
      <c r="C8" s="33" t="s">
        <v>226</v>
      </c>
      <c r="D8" s="30" t="s">
        <v>129</v>
      </c>
    </row>
    <row r="9" spans="1:5" ht="28.8" x14ac:dyDescent="0.55000000000000004">
      <c r="A9" s="38" t="s">
        <v>113</v>
      </c>
      <c r="B9" s="39" t="s">
        <v>209</v>
      </c>
      <c r="C9" s="33" t="s">
        <v>227</v>
      </c>
      <c r="D9" s="30" t="s">
        <v>129</v>
      </c>
    </row>
    <row r="10" spans="1:5" ht="28.8" x14ac:dyDescent="0.55000000000000004">
      <c r="A10" s="38" t="s">
        <v>114</v>
      </c>
      <c r="B10" s="39" t="s">
        <v>235</v>
      </c>
      <c r="C10" s="32">
        <v>3</v>
      </c>
      <c r="D10" s="30" t="s">
        <v>147</v>
      </c>
    </row>
    <row r="11" spans="1:5" ht="100.8" x14ac:dyDescent="0.55000000000000004">
      <c r="A11" s="38" t="s">
        <v>115</v>
      </c>
      <c r="B11" s="39" t="s">
        <v>244</v>
      </c>
      <c r="C11" s="32" t="s">
        <v>119</v>
      </c>
      <c r="D11" s="42" t="s">
        <v>131</v>
      </c>
    </row>
    <row r="12" spans="1:5" ht="28.8" x14ac:dyDescent="0.55000000000000004">
      <c r="A12" s="38" t="s">
        <v>117</v>
      </c>
      <c r="B12" s="39" t="s">
        <v>118</v>
      </c>
      <c r="C12" s="32" t="s">
        <v>119</v>
      </c>
      <c r="D12" s="42" t="s">
        <v>131</v>
      </c>
    </row>
    <row r="13" spans="1:5" x14ac:dyDescent="0.55000000000000004">
      <c r="A13" s="38" t="s">
        <v>229</v>
      </c>
      <c r="B13" s="39" t="s">
        <v>230</v>
      </c>
      <c r="C13" s="39" t="s">
        <v>230</v>
      </c>
      <c r="D13" s="42"/>
    </row>
    <row r="14" spans="1:5" x14ac:dyDescent="0.55000000000000004">
      <c r="A14" s="38" t="s">
        <v>231</v>
      </c>
      <c r="B14" s="39" t="s">
        <v>230</v>
      </c>
      <c r="C14" s="39" t="s">
        <v>230</v>
      </c>
      <c r="D14" s="42"/>
    </row>
    <row r="15" spans="1:5" s="31" customFormat="1" x14ac:dyDescent="0.55000000000000004">
      <c r="A15" s="40" t="s">
        <v>159</v>
      </c>
      <c r="B15" s="41" t="s">
        <v>160</v>
      </c>
      <c r="C15" s="31" t="s">
        <v>116</v>
      </c>
      <c r="D15" s="42" t="s">
        <v>131</v>
      </c>
    </row>
    <row r="16" spans="1:5" s="31" customFormat="1" x14ac:dyDescent="0.55000000000000004">
      <c r="A16" s="40" t="s">
        <v>157</v>
      </c>
      <c r="B16" s="41" t="s">
        <v>158</v>
      </c>
      <c r="C16" s="31" t="s">
        <v>119</v>
      </c>
      <c r="D16" s="42" t="s">
        <v>131</v>
      </c>
    </row>
    <row r="17" spans="1:4" s="31" customFormat="1" ht="28.8" x14ac:dyDescent="0.55000000000000004">
      <c r="A17" s="40" t="s">
        <v>148</v>
      </c>
      <c r="B17" s="41" t="s">
        <v>247</v>
      </c>
      <c r="C17" s="31" t="s">
        <v>119</v>
      </c>
      <c r="D17" s="42" t="s">
        <v>131</v>
      </c>
    </row>
    <row r="18" spans="1:4" s="31" customFormat="1" x14ac:dyDescent="0.55000000000000004">
      <c r="A18" s="40" t="s">
        <v>134</v>
      </c>
      <c r="B18" s="41" t="s">
        <v>136</v>
      </c>
      <c r="C18" s="31" t="s">
        <v>119</v>
      </c>
      <c r="D18" s="42" t="s">
        <v>131</v>
      </c>
    </row>
    <row r="19" spans="1:4" x14ac:dyDescent="0.55000000000000004">
      <c r="A19" s="38" t="s">
        <v>135</v>
      </c>
      <c r="B19" s="41" t="s">
        <v>137</v>
      </c>
      <c r="C19" s="32" t="s">
        <v>116</v>
      </c>
      <c r="D19" s="42" t="s">
        <v>131</v>
      </c>
    </row>
    <row r="20" spans="1:4" x14ac:dyDescent="0.55000000000000004">
      <c r="A20" s="38" t="s">
        <v>140</v>
      </c>
      <c r="B20" s="30" t="s">
        <v>141</v>
      </c>
      <c r="C20" s="32" t="s">
        <v>142</v>
      </c>
      <c r="D20" s="43" t="s">
        <v>143</v>
      </c>
    </row>
    <row r="21" spans="1:4" x14ac:dyDescent="0.55000000000000004">
      <c r="A21" s="38" t="s">
        <v>144</v>
      </c>
      <c r="B21" s="30" t="s">
        <v>145</v>
      </c>
      <c r="C21" s="32">
        <v>300</v>
      </c>
      <c r="D21" s="30" t="s">
        <v>146</v>
      </c>
    </row>
    <row r="22" spans="1:4" x14ac:dyDescent="0.55000000000000004">
      <c r="A22" s="38" t="s">
        <v>149</v>
      </c>
      <c r="B22" s="30" t="s">
        <v>251</v>
      </c>
      <c r="C22" s="32" t="s">
        <v>252</v>
      </c>
      <c r="D22" s="43" t="s">
        <v>250</v>
      </c>
    </row>
    <row r="23" spans="1:4" x14ac:dyDescent="0.55000000000000004">
      <c r="A23" s="38" t="s">
        <v>138</v>
      </c>
      <c r="B23" s="30" t="s">
        <v>139</v>
      </c>
      <c r="C23" s="32" t="s">
        <v>243</v>
      </c>
      <c r="D23" s="43" t="s">
        <v>223</v>
      </c>
    </row>
    <row r="24" spans="1:4" ht="28.8" x14ac:dyDescent="0.55000000000000004">
      <c r="A24" s="38" t="s">
        <v>150</v>
      </c>
      <c r="B24" s="39" t="s">
        <v>161</v>
      </c>
      <c r="C24" s="32" t="s">
        <v>199</v>
      </c>
      <c r="D24" s="43" t="s">
        <v>151</v>
      </c>
    </row>
    <row r="25" spans="1:4" x14ac:dyDescent="0.55000000000000004">
      <c r="A25" s="38" t="s">
        <v>153</v>
      </c>
      <c r="B25" s="39" t="s">
        <v>152</v>
      </c>
      <c r="C25" s="32" t="s">
        <v>154</v>
      </c>
      <c r="D25" s="43" t="s">
        <v>155</v>
      </c>
    </row>
    <row r="26" spans="1:4" ht="28.8" x14ac:dyDescent="0.55000000000000004">
      <c r="A26" s="13" t="s">
        <v>156</v>
      </c>
      <c r="B26" s="44" t="s">
        <v>163</v>
      </c>
      <c r="C26" s="14" t="s">
        <v>228</v>
      </c>
      <c r="D26" s="45" t="s">
        <v>223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4" sqref="B4"/>
    </sheetView>
  </sheetViews>
  <sheetFormatPr defaultRowHeight="14.4" x14ac:dyDescent="0.55000000000000004"/>
  <cols>
    <col min="1" max="1" width="5.47265625" bestFit="1" customWidth="1"/>
    <col min="2" max="2" width="27.47265625" bestFit="1" customWidth="1"/>
    <col min="3" max="3" width="25.3125" bestFit="1" customWidth="1"/>
  </cols>
  <sheetData>
    <row r="1" spans="1:3" x14ac:dyDescent="0.55000000000000004">
      <c r="A1" t="s">
        <v>234</v>
      </c>
      <c r="B1" t="s">
        <v>233</v>
      </c>
      <c r="C1" t="s">
        <v>246</v>
      </c>
    </row>
    <row r="2" spans="1:3" x14ac:dyDescent="0.55000000000000004">
      <c r="A2">
        <v>1</v>
      </c>
    </row>
    <row r="3" spans="1:3" x14ac:dyDescent="0.55000000000000004">
      <c r="A3">
        <v>2</v>
      </c>
    </row>
    <row r="4" spans="1:3" x14ac:dyDescent="0.55000000000000004">
      <c r="A4">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opLeftCell="C1" workbookViewId="0">
      <selection activeCell="D2" sqref="D2"/>
    </sheetView>
  </sheetViews>
  <sheetFormatPr defaultColWidth="9.15625" defaultRowHeight="14.4" x14ac:dyDescent="0.55000000000000004"/>
  <cols>
    <col min="1" max="1" width="11.15625" style="18" bestFit="1" customWidth="1"/>
    <col min="2" max="2" width="13.68359375" style="18" bestFit="1" customWidth="1"/>
    <col min="3" max="3" width="9.15625" style="18"/>
    <col min="4" max="4" width="61.7890625" style="18" customWidth="1"/>
    <col min="5" max="8" width="9.15625" style="18"/>
    <col min="9" max="9" width="51.15625" style="18" customWidth="1"/>
    <col min="10" max="16384" width="9.15625" style="18"/>
  </cols>
  <sheetData>
    <row r="1" spans="1:9" s="97" customFormat="1" x14ac:dyDescent="0.55000000000000004">
      <c r="A1" s="93" t="s">
        <v>67</v>
      </c>
      <c r="B1" s="94" t="s">
        <v>0</v>
      </c>
      <c r="C1" s="94" t="s">
        <v>10</v>
      </c>
      <c r="D1" s="95" t="s">
        <v>38</v>
      </c>
      <c r="E1" s="93" t="s">
        <v>1</v>
      </c>
      <c r="F1" s="94" t="s">
        <v>2</v>
      </c>
      <c r="G1" s="94" t="s">
        <v>3</v>
      </c>
      <c r="H1" s="96" t="s">
        <v>76</v>
      </c>
      <c r="I1" s="96" t="s">
        <v>74</v>
      </c>
    </row>
    <row r="2" spans="1:9" s="103" customFormat="1" x14ac:dyDescent="0.55000000000000004">
      <c r="A2" s="98" t="s">
        <v>68</v>
      </c>
      <c r="B2" s="99" t="s">
        <v>73</v>
      </c>
      <c r="C2" s="99" t="s">
        <v>11</v>
      </c>
      <c r="D2" s="100" t="s">
        <v>39</v>
      </c>
      <c r="E2" s="161">
        <v>1</v>
      </c>
      <c r="F2" s="162">
        <v>1</v>
      </c>
      <c r="G2" s="101"/>
      <c r="H2" s="102"/>
      <c r="I2" s="131" t="s">
        <v>202</v>
      </c>
    </row>
    <row r="3" spans="1:9" s="109" customFormat="1" ht="28.8" x14ac:dyDescent="0.55000000000000004">
      <c r="A3" s="104" t="s">
        <v>169</v>
      </c>
      <c r="B3" s="105" t="s">
        <v>6</v>
      </c>
      <c r="C3" s="105" t="s">
        <v>13</v>
      </c>
      <c r="D3" s="106" t="s">
        <v>195</v>
      </c>
      <c r="E3" s="163">
        <v>1200</v>
      </c>
      <c r="F3" s="164">
        <v>870</v>
      </c>
      <c r="G3" s="107"/>
      <c r="H3" s="108"/>
      <c r="I3" s="132" t="s">
        <v>202</v>
      </c>
    </row>
    <row r="4" spans="1:9" s="109" customFormat="1" ht="28.8" x14ac:dyDescent="0.55000000000000004">
      <c r="A4" s="110" t="s">
        <v>169</v>
      </c>
      <c r="B4" s="111" t="s">
        <v>7</v>
      </c>
      <c r="C4" s="111" t="s">
        <v>14</v>
      </c>
      <c r="D4" s="112" t="s">
        <v>83</v>
      </c>
      <c r="E4" s="150">
        <v>10</v>
      </c>
      <c r="F4" s="113">
        <v>0</v>
      </c>
      <c r="G4" s="114"/>
      <c r="H4" s="115">
        <v>-5</v>
      </c>
      <c r="I4" s="133" t="s">
        <v>194</v>
      </c>
    </row>
    <row r="5" spans="1:9" s="109" customFormat="1" x14ac:dyDescent="0.55000000000000004">
      <c r="A5" s="116" t="s">
        <v>169</v>
      </c>
      <c r="B5" s="117" t="s">
        <v>8</v>
      </c>
      <c r="C5" s="117" t="s">
        <v>15</v>
      </c>
      <c r="D5" s="118" t="s">
        <v>166</v>
      </c>
      <c r="E5" s="176">
        <v>0.3</v>
      </c>
      <c r="F5" s="119">
        <v>0</v>
      </c>
      <c r="G5" s="120"/>
      <c r="H5" s="121"/>
      <c r="I5" s="134" t="s">
        <v>75</v>
      </c>
    </row>
    <row r="6" spans="1:9" s="126" customFormat="1" ht="43.2" x14ac:dyDescent="0.55000000000000004">
      <c r="A6" s="122" t="s">
        <v>71</v>
      </c>
      <c r="B6" s="123" t="s">
        <v>97</v>
      </c>
      <c r="C6" s="123" t="s">
        <v>17</v>
      </c>
      <c r="D6" s="124" t="s">
        <v>96</v>
      </c>
      <c r="E6" s="172">
        <v>0.5</v>
      </c>
      <c r="F6" s="151">
        <v>2.1000000000000001E-2</v>
      </c>
      <c r="G6" s="151">
        <v>0.09</v>
      </c>
      <c r="H6" s="125"/>
      <c r="I6" s="135" t="s">
        <v>203</v>
      </c>
    </row>
    <row r="7" spans="1:9" s="126" customFormat="1" ht="43.2" x14ac:dyDescent="0.55000000000000004">
      <c r="A7" s="127" t="s">
        <v>71</v>
      </c>
      <c r="B7" s="128" t="s">
        <v>167</v>
      </c>
      <c r="C7" s="128" t="s">
        <v>17</v>
      </c>
      <c r="D7" s="129" t="s">
        <v>168</v>
      </c>
      <c r="E7" s="152">
        <v>0</v>
      </c>
      <c r="F7" s="153">
        <v>0</v>
      </c>
      <c r="G7" s="153">
        <v>0</v>
      </c>
      <c r="H7" s="130"/>
      <c r="I7" s="136" t="s">
        <v>203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A15" sqref="A15:XFD15"/>
    </sheetView>
  </sheetViews>
  <sheetFormatPr defaultRowHeight="14.4" x14ac:dyDescent="0.55000000000000004"/>
  <cols>
    <col min="1" max="1" width="12.15625" bestFit="1" customWidth="1"/>
    <col min="2" max="2" width="9.83984375" bestFit="1" customWidth="1"/>
    <col min="4" max="4" width="34.15625" customWidth="1"/>
  </cols>
  <sheetData>
    <row r="1" spans="1:9" s="1" customFormat="1" x14ac:dyDescent="0.55000000000000004">
      <c r="A1" s="21" t="s">
        <v>67</v>
      </c>
      <c r="B1" s="22" t="s">
        <v>0</v>
      </c>
      <c r="C1" s="22" t="s">
        <v>10</v>
      </c>
      <c r="D1" s="22" t="s">
        <v>38</v>
      </c>
      <c r="E1" s="26">
        <v>1</v>
      </c>
      <c r="F1" s="26">
        <v>2</v>
      </c>
      <c r="G1" s="26">
        <v>3</v>
      </c>
    </row>
    <row r="2" spans="1:9" x14ac:dyDescent="0.55000000000000004">
      <c r="A2" s="23" t="s">
        <v>72</v>
      </c>
      <c r="B2" s="28" t="s">
        <v>18</v>
      </c>
      <c r="C2" s="24" t="s">
        <v>42</v>
      </c>
      <c r="D2" s="24" t="s">
        <v>43</v>
      </c>
      <c r="E2" s="29">
        <v>100</v>
      </c>
      <c r="F2" s="29">
        <v>100</v>
      </c>
      <c r="G2" s="29">
        <v>100</v>
      </c>
      <c r="I2" s="29">
        <v>304.64999999999998</v>
      </c>
    </row>
    <row r="3" spans="1:9" x14ac:dyDescent="0.55000000000000004">
      <c r="A3" s="19" t="s">
        <v>72</v>
      </c>
      <c r="B3" s="25" t="s">
        <v>20</v>
      </c>
      <c r="C3" s="20" t="s">
        <v>17</v>
      </c>
      <c r="D3" s="20" t="s">
        <v>239</v>
      </c>
      <c r="E3" s="27">
        <v>1</v>
      </c>
      <c r="F3" s="27">
        <v>1</v>
      </c>
      <c r="G3" s="27">
        <v>1</v>
      </c>
      <c r="I3" s="27">
        <v>0.22</v>
      </c>
    </row>
    <row r="4" spans="1:9" x14ac:dyDescent="0.55000000000000004">
      <c r="A4" s="19" t="s">
        <v>72</v>
      </c>
      <c r="B4" s="25" t="s">
        <v>19</v>
      </c>
      <c r="C4" s="20" t="s">
        <v>17</v>
      </c>
      <c r="D4" s="20" t="s">
        <v>240</v>
      </c>
      <c r="E4" s="27">
        <v>0</v>
      </c>
      <c r="F4" s="27">
        <v>0</v>
      </c>
      <c r="G4" s="27">
        <v>0</v>
      </c>
      <c r="I4" s="27">
        <v>0</v>
      </c>
    </row>
    <row r="5" spans="1:9" x14ac:dyDescent="0.55000000000000004">
      <c r="A5" s="19" t="s">
        <v>72</v>
      </c>
      <c r="B5" s="25" t="s">
        <v>21</v>
      </c>
      <c r="C5" s="20" t="s">
        <v>17</v>
      </c>
      <c r="D5" s="20" t="s">
        <v>241</v>
      </c>
      <c r="E5" s="27">
        <v>0</v>
      </c>
      <c r="F5" s="27">
        <v>0</v>
      </c>
      <c r="G5" s="27">
        <v>0</v>
      </c>
      <c r="I5" s="27">
        <v>0.78</v>
      </c>
    </row>
    <row r="6" spans="1:9" x14ac:dyDescent="0.55000000000000004">
      <c r="A6" s="19" t="s">
        <v>72</v>
      </c>
      <c r="B6" s="25" t="s">
        <v>77</v>
      </c>
      <c r="C6" s="20" t="s">
        <v>17</v>
      </c>
      <c r="D6" s="20" t="s">
        <v>81</v>
      </c>
      <c r="E6" s="27">
        <v>0</v>
      </c>
      <c r="F6" s="27">
        <v>0</v>
      </c>
      <c r="G6" s="27">
        <v>0</v>
      </c>
      <c r="I6" s="27">
        <v>0</v>
      </c>
    </row>
    <row r="7" spans="1:9" x14ac:dyDescent="0.55000000000000004">
      <c r="A7" s="19" t="s">
        <v>72</v>
      </c>
      <c r="B7" s="25" t="s">
        <v>78</v>
      </c>
      <c r="C7" s="20" t="s">
        <v>17</v>
      </c>
      <c r="D7" s="20" t="s">
        <v>82</v>
      </c>
      <c r="E7" s="27">
        <v>0</v>
      </c>
      <c r="F7" s="27">
        <v>0</v>
      </c>
      <c r="G7" s="27">
        <v>0</v>
      </c>
      <c r="I7" s="27">
        <v>0</v>
      </c>
    </row>
    <row r="8" spans="1:9" x14ac:dyDescent="0.55000000000000004">
      <c r="A8" s="19" t="s">
        <v>72</v>
      </c>
      <c r="B8" s="25" t="s">
        <v>79</v>
      </c>
      <c r="C8" s="20" t="s">
        <v>17</v>
      </c>
      <c r="D8" s="20" t="s">
        <v>80</v>
      </c>
      <c r="E8" s="27">
        <v>0</v>
      </c>
      <c r="F8" s="27">
        <v>0</v>
      </c>
      <c r="G8" s="27">
        <v>0</v>
      </c>
      <c r="I8" s="27">
        <v>0</v>
      </c>
    </row>
    <row r="9" spans="1:9" s="181" customFormat="1" x14ac:dyDescent="0.55000000000000004">
      <c r="A9" s="182" t="s">
        <v>72</v>
      </c>
      <c r="B9" s="183" t="s">
        <v>98</v>
      </c>
      <c r="C9" s="183" t="s">
        <v>17</v>
      </c>
      <c r="D9" s="183" t="s">
        <v>242</v>
      </c>
      <c r="E9" s="185">
        <v>0.65</v>
      </c>
      <c r="F9" s="185">
        <v>0.65</v>
      </c>
      <c r="G9" s="185">
        <v>0.65</v>
      </c>
      <c r="I9" s="185">
        <v>0.65</v>
      </c>
    </row>
    <row r="10" spans="1:9" s="181" customFormat="1" x14ac:dyDescent="0.55000000000000004">
      <c r="A10" s="182" t="s">
        <v>72</v>
      </c>
      <c r="B10" s="183" t="s">
        <v>85</v>
      </c>
      <c r="C10" s="183" t="s">
        <v>45</v>
      </c>
      <c r="D10" s="183" t="s">
        <v>87</v>
      </c>
      <c r="E10" s="184">
        <v>4</v>
      </c>
      <c r="F10" s="184">
        <v>4</v>
      </c>
      <c r="G10" s="184">
        <v>4</v>
      </c>
      <c r="I10" s="184">
        <v>4</v>
      </c>
    </row>
    <row r="11" spans="1:9" s="181" customFormat="1" x14ac:dyDescent="0.55000000000000004">
      <c r="A11" s="182" t="s">
        <v>72</v>
      </c>
      <c r="B11" s="183" t="s">
        <v>86</v>
      </c>
      <c r="C11" s="183" t="s">
        <v>45</v>
      </c>
      <c r="D11" s="183" t="s">
        <v>88</v>
      </c>
      <c r="E11" s="184">
        <v>4</v>
      </c>
      <c r="F11" s="184">
        <v>4</v>
      </c>
      <c r="G11" s="184">
        <v>4</v>
      </c>
      <c r="I11" s="184">
        <v>4</v>
      </c>
    </row>
    <row r="12" spans="1:9" s="181" customFormat="1" x14ac:dyDescent="0.55000000000000004">
      <c r="A12" s="182" t="s">
        <v>72</v>
      </c>
      <c r="B12" s="183" t="s">
        <v>99</v>
      </c>
      <c r="C12" s="183" t="s">
        <v>45</v>
      </c>
      <c r="D12" s="183" t="s">
        <v>89</v>
      </c>
      <c r="E12" s="184">
        <v>10</v>
      </c>
      <c r="F12" s="184">
        <v>10</v>
      </c>
      <c r="G12" s="184">
        <v>10</v>
      </c>
      <c r="I12" s="184">
        <v>10</v>
      </c>
    </row>
    <row r="13" spans="1:9" s="187" customFormat="1" x14ac:dyDescent="0.55000000000000004">
      <c r="A13" s="186" t="s">
        <v>72</v>
      </c>
      <c r="B13" s="187" t="s">
        <v>22</v>
      </c>
      <c r="C13" s="187" t="s">
        <v>44</v>
      </c>
      <c r="D13" s="187" t="s">
        <v>47</v>
      </c>
      <c r="E13" s="188">
        <v>35000</v>
      </c>
      <c r="F13" s="188">
        <v>35000</v>
      </c>
      <c r="G13" s="188">
        <v>3500</v>
      </c>
      <c r="I13" s="188">
        <v>35000</v>
      </c>
    </row>
    <row r="14" spans="1:9" s="181" customFormat="1" x14ac:dyDescent="0.55000000000000004">
      <c r="A14" s="178" t="s">
        <v>71</v>
      </c>
      <c r="B14" s="179" t="s">
        <v>23</v>
      </c>
      <c r="C14" s="179" t="s">
        <v>45</v>
      </c>
      <c r="D14" s="179" t="s">
        <v>95</v>
      </c>
      <c r="E14" s="180">
        <v>0.5</v>
      </c>
      <c r="F14" s="180">
        <v>0.5</v>
      </c>
      <c r="G14" s="180">
        <v>0.5</v>
      </c>
      <c r="I14" s="180">
        <v>0.5</v>
      </c>
    </row>
    <row r="15" spans="1:9" s="84" customFormat="1" x14ac:dyDescent="0.55000000000000004">
      <c r="A15" s="85" t="s">
        <v>69</v>
      </c>
      <c r="B15" s="86" t="s">
        <v>29</v>
      </c>
      <c r="C15" s="86" t="s">
        <v>46</v>
      </c>
      <c r="D15" s="86" t="s">
        <v>48</v>
      </c>
      <c r="E15" s="160">
        <v>0</v>
      </c>
      <c r="F15" s="160">
        <v>0</v>
      </c>
      <c r="G15" s="160">
        <v>0</v>
      </c>
      <c r="H15" s="84" t="s">
        <v>224</v>
      </c>
      <c r="I15" s="160">
        <v>0</v>
      </c>
    </row>
    <row r="16" spans="1:9" x14ac:dyDescent="0.55000000000000004">
      <c r="E16" t="s">
        <v>245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topLeftCell="B1" workbookViewId="0">
      <selection activeCell="F9" sqref="F9"/>
    </sheetView>
  </sheetViews>
  <sheetFormatPr defaultColWidth="9.15625" defaultRowHeight="14.4" x14ac:dyDescent="0.55000000000000004"/>
  <cols>
    <col min="1" max="1" width="12.15625" style="6" bestFit="1" customWidth="1"/>
    <col min="2" max="2" width="11.68359375" style="6" bestFit="1" customWidth="1"/>
    <col min="3" max="3" width="9.15625" style="6"/>
    <col min="4" max="4" width="71.83984375" style="6" bestFit="1" customWidth="1"/>
    <col min="5" max="5" width="9.15625" style="6"/>
    <col min="6" max="6" width="52.68359375" style="7" customWidth="1"/>
    <col min="7" max="16384" width="9.15625" style="6"/>
  </cols>
  <sheetData>
    <row r="1" spans="1:7" x14ac:dyDescent="0.55000000000000004">
      <c r="A1" s="15" t="s">
        <v>67</v>
      </c>
      <c r="B1" s="16" t="s">
        <v>0</v>
      </c>
      <c r="C1" s="16" t="s">
        <v>10</v>
      </c>
      <c r="D1" s="16" t="s">
        <v>38</v>
      </c>
      <c r="E1" s="16" t="s">
        <v>24</v>
      </c>
      <c r="F1" s="17" t="s">
        <v>74</v>
      </c>
    </row>
    <row r="2" spans="1:7" s="61" customFormat="1" x14ac:dyDescent="0.55000000000000004">
      <c r="A2" s="58" t="s">
        <v>101</v>
      </c>
      <c r="B2" s="59" t="s">
        <v>102</v>
      </c>
      <c r="C2" s="59" t="s">
        <v>12</v>
      </c>
      <c r="D2" s="59" t="s">
        <v>103</v>
      </c>
      <c r="E2" s="59">
        <v>50</v>
      </c>
      <c r="F2" s="60" t="s">
        <v>219</v>
      </c>
    </row>
    <row r="3" spans="1:7" s="61" customFormat="1" x14ac:dyDescent="0.55000000000000004">
      <c r="A3" s="65" t="s">
        <v>101</v>
      </c>
      <c r="B3" s="66" t="s">
        <v>104</v>
      </c>
      <c r="C3" s="66" t="s">
        <v>105</v>
      </c>
      <c r="D3" s="66" t="s">
        <v>106</v>
      </c>
      <c r="E3" s="154">
        <v>2.74</v>
      </c>
      <c r="F3" s="67" t="s">
        <v>216</v>
      </c>
    </row>
    <row r="4" spans="1:7" s="61" customFormat="1" x14ac:dyDescent="0.55000000000000004">
      <c r="A4" s="58" t="s">
        <v>68</v>
      </c>
      <c r="B4" s="59" t="s">
        <v>208</v>
      </c>
      <c r="C4" s="59" t="s">
        <v>45</v>
      </c>
      <c r="D4" s="59" t="s">
        <v>207</v>
      </c>
      <c r="E4" s="59">
        <v>59.596699999999998</v>
      </c>
      <c r="F4" s="60"/>
    </row>
    <row r="5" spans="1:7" s="61" customFormat="1" x14ac:dyDescent="0.55000000000000004">
      <c r="A5" s="62" t="s">
        <v>68</v>
      </c>
      <c r="B5" s="63" t="s">
        <v>162</v>
      </c>
      <c r="C5" s="63" t="s">
        <v>17</v>
      </c>
      <c r="D5" s="63" t="s">
        <v>40</v>
      </c>
      <c r="E5" s="175">
        <v>0.02</v>
      </c>
      <c r="F5" s="64" t="s">
        <v>215</v>
      </c>
    </row>
    <row r="6" spans="1:7" s="192" customFormat="1" ht="28.8" x14ac:dyDescent="0.55000000000000004">
      <c r="A6" s="189" t="s">
        <v>68</v>
      </c>
      <c r="B6" s="190" t="s">
        <v>5</v>
      </c>
      <c r="C6" s="190" t="s">
        <v>17</v>
      </c>
      <c r="D6" s="190" t="s">
        <v>41</v>
      </c>
      <c r="E6" s="158">
        <v>1</v>
      </c>
      <c r="F6" s="191" t="s">
        <v>211</v>
      </c>
    </row>
    <row r="7" spans="1:7" s="61" customFormat="1" x14ac:dyDescent="0.55000000000000004">
      <c r="A7" s="62" t="s">
        <v>68</v>
      </c>
      <c r="B7" s="63" t="s">
        <v>4</v>
      </c>
      <c r="C7" s="63" t="s">
        <v>12</v>
      </c>
      <c r="D7" s="63" t="s">
        <v>232</v>
      </c>
      <c r="E7" s="159">
        <v>200</v>
      </c>
      <c r="F7" s="64"/>
    </row>
    <row r="8" spans="1:7" s="61" customFormat="1" x14ac:dyDescent="0.55000000000000004">
      <c r="A8" s="62" t="s">
        <v>68</v>
      </c>
      <c r="B8" s="63" t="s">
        <v>25</v>
      </c>
      <c r="C8" s="63" t="s">
        <v>17</v>
      </c>
      <c r="D8" s="63" t="s">
        <v>49</v>
      </c>
      <c r="E8" s="158">
        <v>0.6</v>
      </c>
      <c r="F8" s="64"/>
    </row>
    <row r="9" spans="1:7" s="61" customFormat="1" x14ac:dyDescent="0.55000000000000004">
      <c r="A9" s="62" t="s">
        <v>68</v>
      </c>
      <c r="B9" s="63" t="s">
        <v>26</v>
      </c>
      <c r="C9" s="63" t="s">
        <v>11</v>
      </c>
      <c r="D9" s="63" t="s">
        <v>50</v>
      </c>
      <c r="E9" s="159">
        <v>20</v>
      </c>
      <c r="F9" s="64"/>
    </row>
    <row r="10" spans="1:7" s="61" customFormat="1" ht="17.25" customHeight="1" x14ac:dyDescent="0.55000000000000004">
      <c r="A10" s="62" t="s">
        <v>68</v>
      </c>
      <c r="B10" s="63" t="s">
        <v>27</v>
      </c>
      <c r="C10" s="63" t="s">
        <v>51</v>
      </c>
      <c r="D10" s="63" t="s">
        <v>52</v>
      </c>
      <c r="E10" s="158">
        <v>0.2</v>
      </c>
      <c r="F10" s="64"/>
    </row>
    <row r="11" spans="1:7" s="61" customFormat="1" x14ac:dyDescent="0.55000000000000004">
      <c r="A11" s="62" t="s">
        <v>68</v>
      </c>
      <c r="B11" s="63" t="s">
        <v>164</v>
      </c>
      <c r="C11" s="63" t="s">
        <v>53</v>
      </c>
      <c r="D11" s="63" t="s">
        <v>54</v>
      </c>
      <c r="E11" s="155">
        <v>0.5</v>
      </c>
      <c r="F11" s="64"/>
    </row>
    <row r="12" spans="1:7" s="91" customFormat="1" x14ac:dyDescent="0.55000000000000004">
      <c r="A12" s="87" t="s">
        <v>68</v>
      </c>
      <c r="B12" s="88" t="s">
        <v>165</v>
      </c>
      <c r="C12" s="88" t="s">
        <v>17</v>
      </c>
      <c r="D12" s="88" t="s">
        <v>55</v>
      </c>
      <c r="E12" s="89">
        <v>0.42</v>
      </c>
      <c r="F12" s="90" t="s">
        <v>200</v>
      </c>
    </row>
    <row r="13" spans="1:7" s="61" customFormat="1" x14ac:dyDescent="0.55000000000000004">
      <c r="A13" s="62" t="s">
        <v>68</v>
      </c>
      <c r="B13" s="63" t="s">
        <v>28</v>
      </c>
      <c r="C13" s="63" t="s">
        <v>56</v>
      </c>
      <c r="D13" s="63" t="s">
        <v>253</v>
      </c>
      <c r="E13" s="177">
        <v>0.4</v>
      </c>
      <c r="F13" s="177"/>
      <c r="G13" s="177"/>
    </row>
    <row r="14" spans="1:7" s="198" customFormat="1" x14ac:dyDescent="0.55000000000000004">
      <c r="A14" s="193" t="s">
        <v>68</v>
      </c>
      <c r="B14" s="194" t="s">
        <v>236</v>
      </c>
      <c r="C14" s="194" t="s">
        <v>17</v>
      </c>
      <c r="D14" s="194" t="s">
        <v>238</v>
      </c>
      <c r="E14" s="195">
        <v>1</v>
      </c>
      <c r="F14" s="196" t="s">
        <v>237</v>
      </c>
      <c r="G14" s="197"/>
    </row>
    <row r="15" spans="1:7" s="204" customFormat="1" ht="28.8" x14ac:dyDescent="0.55000000000000004">
      <c r="A15" s="201" t="s">
        <v>169</v>
      </c>
      <c r="B15" s="202" t="s">
        <v>32</v>
      </c>
      <c r="C15" s="202" t="s">
        <v>57</v>
      </c>
      <c r="D15" s="202" t="s">
        <v>58</v>
      </c>
      <c r="E15" s="199">
        <v>95</v>
      </c>
      <c r="F15" s="203" t="s">
        <v>254</v>
      </c>
    </row>
    <row r="16" spans="1:7" s="204" customFormat="1" ht="43.2" x14ac:dyDescent="0.55000000000000004">
      <c r="A16" s="205" t="s">
        <v>169</v>
      </c>
      <c r="B16" s="206" t="s">
        <v>9</v>
      </c>
      <c r="C16" s="206" t="s">
        <v>66</v>
      </c>
      <c r="D16" s="206" t="s">
        <v>100</v>
      </c>
      <c r="E16" s="200">
        <v>1.1315280460000001E-4</v>
      </c>
      <c r="F16" s="207" t="s">
        <v>84</v>
      </c>
    </row>
    <row r="17" spans="1:6" s="77" customFormat="1" x14ac:dyDescent="0.55000000000000004">
      <c r="A17" s="75" t="s">
        <v>69</v>
      </c>
      <c r="B17" s="76" t="s">
        <v>30</v>
      </c>
      <c r="C17" s="76" t="s">
        <v>15</v>
      </c>
      <c r="D17" s="76" t="s">
        <v>64</v>
      </c>
      <c r="E17" s="173">
        <v>0</v>
      </c>
      <c r="F17" s="168" t="s">
        <v>225</v>
      </c>
    </row>
    <row r="18" spans="1:6" s="77" customFormat="1" x14ac:dyDescent="0.55000000000000004">
      <c r="A18" s="165" t="s">
        <v>69</v>
      </c>
      <c r="B18" s="166" t="s">
        <v>222</v>
      </c>
      <c r="C18" s="166" t="s">
        <v>17</v>
      </c>
      <c r="D18" s="166" t="s">
        <v>220</v>
      </c>
      <c r="E18" s="169">
        <v>0.7</v>
      </c>
      <c r="F18" s="167" t="s">
        <v>221</v>
      </c>
    </row>
    <row r="19" spans="1:6" s="77" customFormat="1" x14ac:dyDescent="0.55000000000000004">
      <c r="A19" s="78" t="s">
        <v>70</v>
      </c>
      <c r="B19" s="79" t="s">
        <v>31</v>
      </c>
      <c r="C19" s="79" t="s">
        <v>17</v>
      </c>
      <c r="D19" s="79" t="s">
        <v>63</v>
      </c>
      <c r="E19" s="170">
        <v>1.5</v>
      </c>
      <c r="F19" s="137" t="s">
        <v>196</v>
      </c>
    </row>
    <row r="20" spans="1:6" s="70" customFormat="1" x14ac:dyDescent="0.55000000000000004">
      <c r="A20" s="68" t="s">
        <v>71</v>
      </c>
      <c r="B20" s="69" t="s">
        <v>192</v>
      </c>
      <c r="C20" s="69" t="s">
        <v>16</v>
      </c>
      <c r="D20" s="69" t="s">
        <v>193</v>
      </c>
      <c r="E20" s="171">
        <v>11000</v>
      </c>
      <c r="F20" s="71" t="s">
        <v>217</v>
      </c>
    </row>
    <row r="21" spans="1:6" s="70" customFormat="1" x14ac:dyDescent="0.55000000000000004">
      <c r="A21" s="72" t="s">
        <v>71</v>
      </c>
      <c r="B21" s="73" t="s">
        <v>191</v>
      </c>
      <c r="C21" s="73" t="s">
        <v>17</v>
      </c>
      <c r="D21" s="73" t="s">
        <v>65</v>
      </c>
      <c r="E21" s="174">
        <v>2</v>
      </c>
      <c r="F21" s="74" t="s">
        <v>218</v>
      </c>
    </row>
    <row r="22" spans="1:6" s="70" customFormat="1" ht="57.6" x14ac:dyDescent="0.55000000000000004">
      <c r="A22" s="80" t="s">
        <v>71</v>
      </c>
      <c r="B22" s="81" t="s">
        <v>91</v>
      </c>
      <c r="C22" s="81" t="s">
        <v>90</v>
      </c>
      <c r="D22" s="81" t="s">
        <v>93</v>
      </c>
      <c r="E22" s="156">
        <v>60</v>
      </c>
      <c r="F22" s="138" t="s">
        <v>128</v>
      </c>
    </row>
    <row r="23" spans="1:6" s="70" customFormat="1" ht="28.8" x14ac:dyDescent="0.55000000000000004">
      <c r="A23" s="82" t="s">
        <v>71</v>
      </c>
      <c r="B23" s="83" t="s">
        <v>92</v>
      </c>
      <c r="C23" s="83" t="s">
        <v>90</v>
      </c>
      <c r="D23" s="83" t="s">
        <v>94</v>
      </c>
      <c r="E23" s="157">
        <v>304</v>
      </c>
      <c r="F23" s="139" t="s">
        <v>127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34" sqref="F34"/>
    </sheetView>
  </sheetViews>
  <sheetFormatPr defaultColWidth="9.15625" defaultRowHeight="14.1" x14ac:dyDescent="0.5"/>
  <cols>
    <col min="1" max="1" width="16.26171875" style="3" customWidth="1"/>
    <col min="2" max="2" width="11" style="3" bestFit="1" customWidth="1"/>
    <col min="3" max="3" width="14.26171875" style="3" bestFit="1" customWidth="1"/>
    <col min="4" max="4" width="11.578125" style="3" bestFit="1" customWidth="1"/>
    <col min="5" max="5" width="11.83984375" style="3" bestFit="1" customWidth="1"/>
    <col min="6" max="6" width="78.41796875" style="3" customWidth="1"/>
    <col min="7" max="7" width="10.83984375" style="3" customWidth="1"/>
    <col min="8" max="8" width="12" style="3" customWidth="1"/>
    <col min="9" max="16384" width="9.15625" style="3"/>
  </cols>
  <sheetData>
    <row r="1" spans="1:6" x14ac:dyDescent="0.5">
      <c r="A1" s="8" t="s">
        <v>126</v>
      </c>
    </row>
    <row r="3" spans="1:6" x14ac:dyDescent="0.5">
      <c r="A3" s="2" t="s">
        <v>37</v>
      </c>
    </row>
    <row r="4" spans="1:6" x14ac:dyDescent="0.5">
      <c r="A4" s="3" t="s">
        <v>124</v>
      </c>
    </row>
    <row r="5" spans="1:6" x14ac:dyDescent="0.5">
      <c r="A5" s="9" t="s">
        <v>33</v>
      </c>
      <c r="B5" s="10" t="s">
        <v>122</v>
      </c>
      <c r="C5" s="11" t="s">
        <v>34</v>
      </c>
    </row>
    <row r="6" spans="1:6" x14ac:dyDescent="0.5">
      <c r="A6" s="92">
        <v>7.4999999999999993E-5</v>
      </c>
      <c r="B6" s="5">
        <v>6.2</v>
      </c>
      <c r="C6" s="12">
        <f>A6*B6*86400*1000*10^-6</f>
        <v>4.0175999999999989E-2</v>
      </c>
    </row>
    <row r="8" spans="1:6" x14ac:dyDescent="0.5">
      <c r="A8" s="3" t="s">
        <v>125</v>
      </c>
    </row>
    <row r="9" spans="1:6" x14ac:dyDescent="0.5">
      <c r="A9" s="9" t="s">
        <v>33</v>
      </c>
      <c r="B9" s="10" t="s">
        <v>123</v>
      </c>
      <c r="C9" s="10" t="s">
        <v>35</v>
      </c>
      <c r="D9" s="10" t="s">
        <v>36</v>
      </c>
      <c r="E9" s="11" t="s">
        <v>34</v>
      </c>
    </row>
    <row r="10" spans="1:6" x14ac:dyDescent="0.5">
      <c r="A10" s="4">
        <v>0.01</v>
      </c>
      <c r="B10" s="5">
        <v>3</v>
      </c>
      <c r="C10" s="5">
        <v>0.9</v>
      </c>
      <c r="D10" s="5">
        <f>A10*B10*86400*1000*10^-6</f>
        <v>2.5920000000000001</v>
      </c>
      <c r="E10" s="12">
        <f>C10*D10</f>
        <v>2.3328000000000002</v>
      </c>
    </row>
    <row r="13" spans="1:6" ht="17.399999999999999" x14ac:dyDescent="0.65">
      <c r="A13" s="2" t="s">
        <v>186</v>
      </c>
    </row>
    <row r="14" spans="1:6" x14ac:dyDescent="0.5">
      <c r="A14" s="53" t="s">
        <v>170</v>
      </c>
      <c r="B14" s="54" t="s">
        <v>171</v>
      </c>
      <c r="C14" s="53" t="s">
        <v>172</v>
      </c>
      <c r="D14" s="54" t="s">
        <v>173</v>
      </c>
      <c r="E14" s="55" t="s">
        <v>10</v>
      </c>
      <c r="F14" s="53" t="s">
        <v>74</v>
      </c>
    </row>
    <row r="15" spans="1:6" ht="28.2" x14ac:dyDescent="0.5">
      <c r="A15" s="46" t="s">
        <v>188</v>
      </c>
      <c r="B15" s="47">
        <v>1000</v>
      </c>
      <c r="C15" s="48">
        <v>100</v>
      </c>
      <c r="D15" s="47">
        <v>2650</v>
      </c>
      <c r="E15" s="49" t="s">
        <v>61</v>
      </c>
      <c r="F15" s="57" t="s">
        <v>189</v>
      </c>
    </row>
    <row r="16" spans="1:6" ht="28.2" x14ac:dyDescent="0.5">
      <c r="A16" s="48" t="s">
        <v>59</v>
      </c>
      <c r="B16" s="47">
        <v>10</v>
      </c>
      <c r="C16" s="48">
        <v>5</v>
      </c>
      <c r="D16" s="47">
        <v>30</v>
      </c>
      <c r="E16" s="49" t="s">
        <v>62</v>
      </c>
      <c r="F16" s="57" t="s">
        <v>190</v>
      </c>
    </row>
    <row r="17" spans="1:6" x14ac:dyDescent="0.5">
      <c r="A17" s="50" t="s">
        <v>60</v>
      </c>
      <c r="B17" s="51">
        <f>B15*B16/100</f>
        <v>100</v>
      </c>
      <c r="C17" s="50">
        <f>C15*C16/100</f>
        <v>5</v>
      </c>
      <c r="D17" s="51">
        <f>D15*D16/100</f>
        <v>795</v>
      </c>
      <c r="E17" s="52" t="s">
        <v>57</v>
      </c>
      <c r="F17" s="56"/>
    </row>
    <row r="19" spans="1:6" x14ac:dyDescent="0.5">
      <c r="A19" s="2" t="s">
        <v>187</v>
      </c>
    </row>
    <row r="20" spans="1:6" ht="42.3" x14ac:dyDescent="0.5">
      <c r="A20" s="147" t="s">
        <v>174</v>
      </c>
      <c r="B20" s="148" t="s">
        <v>175</v>
      </c>
      <c r="C20" s="149" t="s">
        <v>205</v>
      </c>
    </row>
    <row r="21" spans="1:6" x14ac:dyDescent="0.5">
      <c r="A21" s="140" t="s">
        <v>176</v>
      </c>
      <c r="B21" s="141">
        <v>0.1</v>
      </c>
      <c r="C21" s="142">
        <f>B21*1000</f>
        <v>100</v>
      </c>
    </row>
    <row r="22" spans="1:6" x14ac:dyDescent="0.5">
      <c r="A22" s="140" t="s">
        <v>177</v>
      </c>
      <c r="B22" s="143">
        <v>1</v>
      </c>
      <c r="C22" s="142">
        <f t="shared" ref="C22:C31" si="0">B22*1000</f>
        <v>1000</v>
      </c>
    </row>
    <row r="23" spans="1:6" x14ac:dyDescent="0.5">
      <c r="A23" s="140" t="s">
        <v>178</v>
      </c>
      <c r="B23" s="141">
        <v>1.2</v>
      </c>
      <c r="C23" s="142">
        <f t="shared" si="0"/>
        <v>1200</v>
      </c>
    </row>
    <row r="24" spans="1:6" x14ac:dyDescent="0.5">
      <c r="A24" s="140" t="s">
        <v>179</v>
      </c>
      <c r="B24" s="141">
        <v>1.4</v>
      </c>
      <c r="C24" s="142">
        <f t="shared" si="0"/>
        <v>1400</v>
      </c>
    </row>
    <row r="25" spans="1:6" x14ac:dyDescent="0.5">
      <c r="A25" s="140" t="s">
        <v>179</v>
      </c>
      <c r="B25" s="141">
        <v>1.35</v>
      </c>
      <c r="C25" s="142">
        <f t="shared" si="0"/>
        <v>1350</v>
      </c>
    </row>
    <row r="26" spans="1:6" x14ac:dyDescent="0.5">
      <c r="A26" s="140" t="s">
        <v>180</v>
      </c>
      <c r="B26" s="141">
        <v>1.35</v>
      </c>
      <c r="C26" s="142">
        <f t="shared" si="0"/>
        <v>1350</v>
      </c>
    </row>
    <row r="27" spans="1:6" x14ac:dyDescent="0.5">
      <c r="A27" s="140" t="s">
        <v>181</v>
      </c>
      <c r="B27" s="141">
        <v>1.1000000000000001</v>
      </c>
      <c r="C27" s="142">
        <f t="shared" si="0"/>
        <v>1100</v>
      </c>
    </row>
    <row r="28" spans="1:6" x14ac:dyDescent="0.5">
      <c r="A28" s="140" t="s">
        <v>182</v>
      </c>
      <c r="B28" s="141">
        <v>1.8</v>
      </c>
      <c r="C28" s="142">
        <f t="shared" si="0"/>
        <v>1800</v>
      </c>
    </row>
    <row r="29" spans="1:6" x14ac:dyDescent="0.5">
      <c r="A29" s="140" t="s">
        <v>183</v>
      </c>
      <c r="B29" s="141">
        <v>1.7</v>
      </c>
      <c r="C29" s="142">
        <f t="shared" si="0"/>
        <v>1700</v>
      </c>
    </row>
    <row r="30" spans="1:6" x14ac:dyDescent="0.5">
      <c r="A30" s="140" t="s">
        <v>184</v>
      </c>
      <c r="B30" s="141">
        <v>1.65</v>
      </c>
      <c r="C30" s="142">
        <f t="shared" si="0"/>
        <v>1650</v>
      </c>
    </row>
    <row r="31" spans="1:6" x14ac:dyDescent="0.5">
      <c r="A31" s="144" t="s">
        <v>185</v>
      </c>
      <c r="B31" s="145">
        <v>2.65</v>
      </c>
      <c r="C31" s="146">
        <f t="shared" si="0"/>
        <v>2650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Setup</vt:lpstr>
      <vt:lpstr>Reach_structure</vt:lpstr>
      <vt:lpstr>LU</vt:lpstr>
      <vt:lpstr>SC_reach</vt:lpstr>
      <vt:lpstr>Constant</vt:lpstr>
      <vt:lpstr>Preprocessing</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2015-12-01T11:44:26Z</dcterms:created>
  <dcterms:modified xsi:type="dcterms:W3CDTF">2018-12-17T11:18:43Z</dcterms:modified>
</cp:coreProperties>
</file>