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Development\v0-2\"/>
    </mc:Choice>
  </mc:AlternateContent>
  <bookViews>
    <workbookView xWindow="480" yWindow="690" windowWidth="18198" windowHeight="11160" tabRatio="649" activeTab="1"/>
  </bookViews>
  <sheets>
    <sheet name="Readme" sheetId="8" r:id="rId1"/>
    <sheet name="Setup" sheetId="7" r:id="rId2"/>
    <sheet name="Reach_structure" sheetId="9" r:id="rId3"/>
    <sheet name="LU" sheetId="1" r:id="rId4"/>
    <sheet name="SC_reach" sheetId="2" r:id="rId5"/>
    <sheet name="Constant" sheetId="3" r:id="rId6"/>
    <sheet name="Preprocessing" sheetId="4" r:id="rId7"/>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<sst xmlns="http://schemas.openxmlformats.org/spreadsheetml/2006/main" count="355" uniqueCount="256">
  <si>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</si>
  <si>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</si>
  <si>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</si>
  <si>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</si>
  <si>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</si>
  <si>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</si>
  <si>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</si>
  <si>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</si>
  <si>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</si>
  <si>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</si>
  <si>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</si>
  <si>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</si>
  <si>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</si>
  <si>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</si>
  <si>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</si>
  <si>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</si>
  <si>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</si>
  <si>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</si>
  <si>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</si>
  <si>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</si>
  <si>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</si>
  <si>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</si>
  <si>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</si>
  <si>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</si>
  <si>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</si>
  <si>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</si>
  <si>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</si>
  <si>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</si>
  <si>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</si>
  <si>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</si>
  <si>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</si>
  <si>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</si>
  <si>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</si>
  <si>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</si>
  <si>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</si>
  <si>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</si>
  <si>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</si>
  <si>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</si>
  <si>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</si>
  <si>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</si>
  <si>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km2</t>
  </si>
  <si>
    <t>Catchment area</t>
  </si>
  <si>
    <t>m</t>
  </si>
  <si>
    <t>degrees</t>
  </si>
  <si>
    <t>kg/day</t>
  </si>
  <si>
    <t>Reach length</t>
  </si>
  <si>
    <t>Groundwater time constant</t>
  </si>
  <si>
    <t>mm/d</t>
  </si>
  <si>
    <t>Minimum groundwater flow</t>
  </si>
  <si>
    <t>1/m3</t>
  </si>
  <si>
    <t>Gradient of stream velocity-discharge relationship</t>
  </si>
  <si>
    <t>Exponent of stream velocity-discharge relationship</t>
  </si>
  <si>
    <t>m3/s</t>
  </si>
  <si>
    <t>kg/m2</t>
  </si>
  <si>
    <t>Soil depth</t>
  </si>
  <si>
    <t>Soil mass/m2</t>
  </si>
  <si>
    <t>kg/m3</t>
  </si>
  <si>
    <t>cm</t>
  </si>
  <si>
    <t>Groundwater TDP concentration</t>
  </si>
  <si>
    <t>mm/kg soil</t>
  </si>
  <si>
    <t>Type</t>
  </si>
  <si>
    <t>Hydrology</t>
  </si>
  <si>
    <t>Dissolved P</t>
  </si>
  <si>
    <t>Sediment</t>
  </si>
  <si>
    <t>General</t>
  </si>
  <si>
    <t>T_s</t>
  </si>
  <si>
    <t>Notes</t>
  </si>
  <si>
    <t>NC</t>
  </si>
  <si>
    <t>f_NC_Ar</t>
  </si>
  <si>
    <t>f_NC_IG</t>
  </si>
  <si>
    <t>f_NC_S</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</si>
  <si>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</si>
  <si>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</si>
  <si>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</si>
  <si>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</si>
  <si>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</si>
  <si>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</si>
  <si>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</si>
  <si>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</si>
  <si>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</si>
  <si>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</si>
  <si>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</si>
  <si>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C_cover</t>
  </si>
  <si>
    <t>f_spr</t>
  </si>
  <si>
    <t>S_SN</t>
  </si>
  <si>
    <t>Snow</t>
  </si>
  <si>
    <t>D_snow_0</t>
  </si>
  <si>
    <t>Initial snow depth in the catchment</t>
  </si>
  <si>
    <t>f_DDSM</t>
  </si>
  <si>
    <t>mm/(degree-day deg C)</t>
  </si>
  <si>
    <t>Degree-day factor for snow melt</t>
  </si>
  <si>
    <t>metdata_fpath</t>
  </si>
  <si>
    <t>File path to input meteorological data file</t>
  </si>
  <si>
    <t>Qobsdata_fpath</t>
  </si>
  <si>
    <t>chemObsData_fpath</t>
  </si>
  <si>
    <t>run_mode</t>
  </si>
  <si>
    <t>st_dt</t>
  </si>
  <si>
    <t>end_dt</t>
  </si>
  <si>
    <t>n_SC</t>
  </si>
  <si>
    <t>Dynamic_EPC0</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</si>
  <si>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</si>
  <si>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</si>
  <si>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</si>
  <si>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</si>
  <si>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</si>
  <si>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</si>
  <si>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</si>
  <si>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</si>
  <si>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</si>
  <si>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</si>
  <si>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</si>
  <si>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</si>
  <si>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</si>
  <si>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</si>
  <si>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</si>
  <si>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</si>
  <si>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</si>
  <si>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</si>
  <si>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</si>
  <si>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</si>
  <si>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</si>
  <si>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R_vars_to_plot</t>
  </si>
  <si>
    <t>List of instream variables to plot</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</si>
  <si>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</si>
  <si>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</si>
  <si>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</si>
  <si>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</si>
  <si>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</si>
  <si>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</si>
  <si>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</si>
  <si>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</si>
  <si>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</si>
  <si>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plot_reaches</t>
  </si>
  <si>
    <t>plot_obs_style</t>
  </si>
  <si>
    <t>Choose from: line, point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</si>
  <si>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</si>
  <si>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</si>
  <si>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</si>
  <si>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</si>
  <si>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</si>
  <si>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</si>
  <si>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</si>
  <si>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</si>
  <si>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</si>
  <si>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</si>
  <si>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</si>
  <si>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</si>
  <si>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</si>
  <si>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</si>
  <si>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C_measures</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</si>
  <si>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</si>
  <si>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</si>
  <si>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</si>
  <si>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</si>
  <si>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</si>
  <si>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</si>
  <si>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</si>
  <si>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</si>
  <si>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</si>
  <si>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</si>
  <si>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</si>
  <si>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</si>
  <si>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</si>
  <si>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</si>
  <si>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</si>
  <si>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</si>
  <si>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</si>
  <si>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</si>
  <si>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</si>
  <si>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</si>
  <si>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</si>
  <si>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</si>
  <si>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</si>
  <si>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</si>
  <si>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Text: cal, val or scenario (case sensitive)</t>
  </si>
  <si>
    <t>point</t>
  </si>
  <si>
    <t>cal</t>
  </si>
  <si>
    <t>Format for value cell</t>
  </si>
  <si>
    <t>Bulk density(kg/m3)</t>
  </si>
  <si>
    <t>C:\Data\SimplyP_Local\Temp\Output</t>
  </si>
  <si>
    <t>Average latitude of the catchment (used in Thornthwaite PET calculation)</t>
  </si>
  <si>
    <t>latitude</t>
  </si>
  <si>
    <t>Simulation start date. If calculating PET, must be near 1st January of given year</t>
  </si>
  <si>
    <t>C:\Data\SimplyP_Local\Applications\Morsa\3-22-0_D6am_Hogfoss_Scaled_to_Kure.xlsx</t>
  </si>
  <si>
    <t>C:\Data\SimplyP_Local\Applications\Morsa\003-59191_chem_obs.xlsx</t>
  </si>
  <si>
    <t>Factor to multiply TDP by to estimate instream SRP concentration</t>
  </si>
  <si>
    <t>Derive from empirical data</t>
  </si>
  <si>
    <t>f_TDP</t>
  </si>
  <si>
    <t>Choose from: SS, TDP, PP, TP, Q, SRP</t>
  </si>
  <si>
    <t>Dynamic_effluent_inputs</t>
  </si>
  <si>
    <t>NOT YET IMPLEMENTED</t>
  </si>
  <si>
    <t>Dynamic_terrestrialP_inputs</t>
  </si>
  <si>
    <t>List of reach(es) directly upstream</t>
  </si>
  <si>
    <t>Reach</t>
  </si>
  <si>
    <t>SC_Qr0</t>
  </si>
  <si>
    <t>A setup parameter, but included here as it accompanies Qr0_init</t>
  </si>
  <si>
    <t>Include in a final flux calculation?</t>
  </si>
  <si>
    <t>Save a plot of results from the snow accumulation &amp; melt module? Only relevant if inc_snowmelt is set to 'y'</t>
  </si>
  <si>
    <t>File path to discharge observations, if desired (otherwise leaave blank)</t>
  </si>
  <si>
    <t>File path to chemistry observations, if desired (otherwise leave blank)</t>
  </si>
  <si>
    <t>Either list desired reaches (e.g. 1,2,10), or enter the word 'all' (case sensitive, no quotation marks)</t>
  </si>
  <si>
    <t>Reaches to plot reach output for</t>
  </si>
  <si>
    <t>all</t>
  </si>
  <si>
    <t>Initial in-stream flow for one sub-catchment</t>
  </si>
  <si>
    <t>Soil mass per m2 on agricultural land</t>
  </si>
  <si>
    <t>A value only needs to be supplied when the model is run in validation mode. In calibration mode, it is calculated within the model and output as Kf (see the print statement after running the model)</t>
  </si>
  <si>
    <t>NC parameter value is assigned within the model according to the type of newly-converted land</t>
  </si>
  <si>
    <t>Combined vegetation cover and soil erodibility factor. The vegetation cover factor describes the ratio between long-term erosion under the land class, compared to under bare soil of the same soil type, slope, etc. This factor can also include differences in inherent soil erodibility between different land use classes (e.g. due to texture and organic matter content)</t>
  </si>
  <si>
    <t>NC parameter value is assigned within the model according to the type of newly-converted land
Values can be sourced from (R)USLE literature. Differences in inherent soil erodibility are generally termed the K factor in USLE-related literature.</t>
  </si>
  <si>
    <t>C:\Data\GitHub\SimplyP\Example_Data\Tarland_Scotland\Tarland_MetData_1981-2010.csv</t>
  </si>
  <si>
    <t>C:\Data\GitHub\SimplyP\Example_Data\Tarland_Scotland\Observations\Coull_ChemObs.xlsx</t>
  </si>
  <si>
    <t>C:\Data\GitHub\SimplyP\Example_Data\Tarland_Scotland\Observations\Coull_DailyMeanQ.xlsx</t>
  </si>
  <si>
    <t>Q, TDP, PP</t>
  </si>
  <si>
    <t>2004-01-01</t>
  </si>
  <si>
    <t>2004-12-31</t>
  </si>
  <si>
    <t>One of 'cal', 'other'. Determines:
- whether Kf is calculated (calibration period) or read in
- whether observations are plotted (only done for cal &amp; val only)</t>
  </si>
  <si>
    <t>Simulation end date. If calculating PET, must be near 31st December of given year</t>
  </si>
  <si>
    <t>Total number of sub-catchments. Controls how many colums are read in the sub-catchment/reach parameter value sheet (sheet 'SC_reach')</t>
  </si>
  <si>
    <t>Should the soil water TDP concentration vary with time? If so, calculate a dynamic soil water EPC0 (the equilibrium P concentration of zero sorption), so that it  varies with labile P content. If not, soil water TDP concentration and labile soil P mass are constant over time. N.B. setting this to dynamic is needed to simulate longer-term effects of changing soil P inputs</t>
  </si>
  <si>
    <t>Initial total soil P content. If you only have soil test P data, estimate using a ratio between total and labile soil P masses (if available), or using total soil P data from soils with similar texture, type and land management history</t>
  </si>
  <si>
    <t>Net annual P input to the soil (may be negative if have more uptake than input). This is the total soil P budget (e.g. fertilizer + manure - harvest)</t>
  </si>
  <si>
    <t>Reduction in load of sediment delivered to the stream (proportion; 0-1) due to management measures, e.g. buffer strips, filter fences, conservation tillage practices, etc.). E.g. 10% reduction in load due to measures would be 0.1. Useful for investigating management scenarios.</t>
  </si>
  <si>
    <t>Only supply values for A and S</t>
  </si>
  <si>
    <t>Only supply a value for A.
Semi-natural fixed at 0. NC automatically assigned within model</t>
  </si>
  <si>
    <t>Only supply a value for A.
Semi-natural fixed at 0. Newly-converted value could be negative if have net uptake and removal</t>
  </si>
  <si>
    <t>Proportion of semi-natural and other low soil-P land (value in range 0-1)</t>
  </si>
  <si>
    <t>Proportion of arable land or high soil-P land with high erodibility (value in range 0-1)</t>
  </si>
  <si>
    <t>Proportion of improved grassland or high soil-P land with low erodibility (value in range 0-1)</t>
  </si>
  <si>
    <t>Proportion of arable land that is newly-converted from semi-natural land. Can only have one kind of newly-converted land, so if have new semi-natural land (f_NC_S&gt;0), this must be 0. This land class has low initial soil P compared to old agricultural land</t>
  </si>
  <si>
    <t>Proportion of improved grassland that is newly-converted from semi-natural land. If f_NC_S&gt;0, this must be 0. This land class has low initial soil P compared to old agricultural land</t>
  </si>
  <si>
    <t>Proportion of semi-natural land that is newly-converted from agricultural land. This land class has high initial soil P compared to old semi-natural land, to take legacy soil P into account</t>
  </si>
  <si>
    <t>Proportion spring-sown crops make to total arable land area (assume rest is autumn-sown) (value in range 0-1). This parameter is only used if dynamic soil erodibility is taken into account (Dynamic_erodibility parameter set to 'y' in the 'Setup' sheet).</t>
  </si>
  <si>
    <t>Reach effluent TDP inputs. In-stream retention and re-release is not currently taken into account in the model, so if this is important in your catchment you may need to consider this parameter as net inputs after retention</t>
  </si>
  <si>
    <t>Set to 1 unless PET thought to be systematically under or over-estimated by Thornthwaite in the study area</t>
  </si>
  <si>
    <t>Baseflow index (proportion of soil water flow that percolates to groundwater vs flowing to the reach)</t>
  </si>
  <si>
    <t>Set to 0 unless there are good reasons to do otherwise</t>
  </si>
  <si>
    <t>Phosphorus sorption coefficient (gradient of linear relationship between soil labile P content and soil water TDP concentration)</t>
  </si>
  <si>
    <t>Only required if Dynamic_erodibility is set to 'y' in Setup parameters. e.g. 1st of March. For help with conversion from Calendar day to Julian day, see e.g. http://landweb.nascom.nasa.gov/browse/calendar.html</t>
  </si>
  <si>
    <t>Only needed if simulating snow melt and accumulation in the catchment (inc_snowmelt set to 'y' in Setup sheet)</t>
  </si>
  <si>
    <t>Only needed if PET not supplied as a column in the input meteorological data, and instead is calculated by the model</t>
  </si>
  <si>
    <t>Soil field capacity. Area-weight over different land use classes and soils present in the catchment, or pick a defaut value given average soil texture</t>
  </si>
  <si>
    <t>Affects reach time constants</t>
  </si>
  <si>
    <t>Keep constant unless strong reasons to do otherwise. Affects reach time constants</t>
  </si>
  <si>
    <t>A value &gt;0 is required for one sub-catchment, e.g. that with the best data availability</t>
  </si>
  <si>
    <t>Which sub-catchment is initial flow provided for? Used to area-scale Qr0_init to other sub-catchments</t>
  </si>
  <si>
    <t>Particulate P enrichment factor, i.e. the P content of eroded material compared to the P content of bulk soils</t>
  </si>
  <si>
    <t>Reach sediment input (erosion, transport &amp; entrainment) scaling factor</t>
  </si>
  <si>
    <t>Reach sediment input (erosion, transport &amp; entrainment) non-linear coefficient</t>
  </si>
  <si>
    <t>Phosphorus</t>
  </si>
  <si>
    <t>Only needed if simulating dynamic soil water TDP and labile soil P (Dynamic_EPC0 set to 'y' in 'Setup' parameters sheet). In this case, it is an important parameter, as it determines the initial soil P pool. It should be calibrated (within the likely range) to give an appropriate long-term response. See 'Preprocessing' sheet for guidance on calculating an appropriate range.</t>
  </si>
  <si>
    <t>SS, PP</t>
  </si>
  <si>
    <t>Initial soil water TDP concentration and equilibrium TDP concentration of zero sorption (EPC0). If soil water TDP concentration is constant throughout the model run (by setting Dynamic_EPC0 to 'n' in the 'Setup' parameters) then this is its value</t>
  </si>
  <si>
    <t>Proportion of precipitation that contributes to quick flow (value in range 0-1)</t>
  </si>
  <si>
    <t>PET reduction factor. If necessary, area-weight over the different land cover classes present. Value in range 0-1</t>
  </si>
  <si>
    <t>Value must be greater than 0</t>
  </si>
  <si>
    <t>Choose from: SS, TDP, PP, TP, Q, SRP (in any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</si>
</sst>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7">
    <xf numFmtId="0" fontId="0" fillId="0" borderId="0" xfId="0"/>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1" fillId="0" borderId="8" xfId="0" applyFont="1" applyFill="1" applyBorder="1" applyAlignment="1">
      <alignment horizontal="left" vertical="top" wrapText="1"/>
    </xf>
    <xf numFmtId="164" fontId="9" fillId="0" borderId="0" xfId="0" applyNumberFormat="1" applyFont="1" applyBorder="1" applyAlignment="1">
      <alignment horizontal="right" vertical="top"/>
    </xf>
    <xf numFmtId="0" fontId="9" fillId="0" borderId="4" xfId="0" applyFont="1" applyFill="1" applyBorder="1" applyAlignment="1">
      <alignment horizontal="left" vertical="top"/>
    </xf>
    <xf numFmtId="0" fontId="9" fillId="0" borderId="0" xfId="0" applyFont="1" applyFill="1" applyBorder="1" applyAlignment="1">
      <alignment horizontal="left" vertical="top"/>
    </xf>
    <xf numFmtId="0" fontId="9" fillId="0" borderId="5" xfId="0" applyFont="1" applyFill="1" applyBorder="1" applyAlignment="1">
      <alignment horizontal="left" vertical="top" wrapText="1"/>
    </xf>
    <xf numFmtId="0" fontId="9" fillId="0" borderId="0" xfId="0" applyFont="1" applyFill="1" applyAlignment="1">
      <alignment horizontal="left" vertical="top"/>
    </xf>
    <xf numFmtId="0" fontId="4" fillId="0" borderId="6" xfId="0" applyFont="1" applyFill="1" applyBorder="1" applyAlignment="1">
      <alignment horizontal="left" vertical="top"/>
    </xf>
    <xf numFmtId="0" fontId="4" fillId="0" borderId="7" xfId="0" applyFont="1" applyFill="1" applyBorder="1" applyAlignment="1">
      <alignment horizontal="left" vertical="top"/>
    </xf>
    <xf numFmtId="1" fontId="4" fillId="0" borderId="7" xfId="0" applyNumberFormat="1" applyFont="1" applyFill="1" applyBorder="1" applyAlignment="1">
      <alignment horizontal="right" vertical="top"/>
    </xf>
    <xf numFmtId="164" fontId="4" fillId="0" borderId="7" xfId="0" applyNumberFormat="1" applyFont="1" applyFill="1" applyBorder="1" applyAlignment="1">
      <alignment horizontal="left" vertical="top"/>
    </xf>
    <xf numFmtId="164" fontId="4" fillId="0" borderId="0" xfId="0" applyNumberFormat="1" applyFont="1" applyFill="1" applyBorder="1" applyAlignment="1">
      <alignment horizontal="right" vertical="top"/>
    </xf>
    <xf numFmtId="0" fontId="4" fillId="0" borderId="0" xfId="0" applyFont="1" applyFill="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wrapText="1"/>
    </xf>
    <xf numFmtId="0" fontId="11" fillId="3" borderId="0" xfId="0" applyFont="1" applyFill="1" applyAlignment="1">
      <alignment horizontal="left" vertical="top"/>
    </xf>
    <xf numFmtId="0" fontId="11" fillId="3" borderId="4" xfId="0" applyFont="1" applyFill="1" applyBorder="1" applyAlignment="1">
      <alignment horizontal="left" vertical="top"/>
    </xf>
    <xf numFmtId="0" fontId="11" fillId="3" borderId="0" xfId="0" applyFont="1" applyFill="1" applyBorder="1" applyAlignment="1">
      <alignment horizontal="left" vertical="top"/>
    </xf>
    <xf numFmtId="0" fontId="11" fillId="3" borderId="5" xfId="0" applyFont="1" applyFill="1" applyBorder="1" applyAlignment="1">
      <alignment horizontal="left" vertical="top" wrapText="1"/>
    </xf>
    <xf numFmtId="164" fontId="9" fillId="0" borderId="0" xfId="0" applyNumberFormat="1" applyFont="1" applyBorder="1" applyAlignment="1">
      <alignment horizontal="left" vertical="top"/>
    </xf>
    <xf numFmtId="164" fontId="9" fillId="0" borderId="10" xfId="0" applyNumberFormat="1" applyFont="1" applyBorder="1" applyAlignment="1">
      <alignment vertical="top"/>
    </xf>
    <xf numFmtId="164" fontId="9" fillId="0" borderId="11" xfId="0" applyNumberFormat="1" applyFont="1" applyBorder="1" applyAlignment="1">
      <alignment vertical="top"/>
    </xf>
    <xf numFmtId="1" fontId="11" fillId="0" borderId="1" xfId="0" applyNumberFormat="1" applyFont="1" applyBorder="1" applyAlignment="1">
      <alignment vertical="top"/>
    </xf>
    <xf numFmtId="1" fontId="11" fillId="0" borderId="2" xfId="0" applyNumberFormat="1" applyFont="1" applyBorder="1" applyAlignment="1">
      <alignment vertical="top"/>
    </xf>
    <xf numFmtId="164" fontId="11" fillId="0" borderId="4" xfId="0" applyNumberFormat="1" applyFont="1" applyBorder="1" applyAlignment="1">
      <alignment vertical="top"/>
    </xf>
    <xf numFmtId="2" fontId="11" fillId="0" borderId="6" xfId="0" applyNumberFormat="1" applyFont="1" applyBorder="1" applyAlignment="1">
      <alignment vertical="top"/>
    </xf>
    <xf numFmtId="0" fontId="1" fillId="0" borderId="7" xfId="0" applyFont="1" applyBorder="1"/>
    <xf numFmtId="1" fontId="9" fillId="0" borderId="0" xfId="0" applyNumberFormat="1" applyFont="1" applyBorder="1" applyAlignment="1">
      <alignment horizontal="left" vertical="top"/>
    </xf>
    <xf numFmtId="2" fontId="9" fillId="0" borderId="0" xfId="0" applyNumberFormat="1" applyFont="1" applyBorder="1" applyAlignment="1">
      <alignment horizontal="left" vertical="top"/>
    </xf>
    <xf numFmtId="1" fontId="10" fillId="0" borderId="0" xfId="0" applyNumberFormat="1" applyFont="1" applyBorder="1" applyAlignment="1">
      <alignment horizontal="left" vertical="top"/>
    </xf>
    <xf numFmtId="0" fontId="1" fillId="0" borderId="7" xfId="0" applyFont="1" applyBorder="1" applyAlignment="1">
      <alignment vertical="top"/>
    </xf>
    <xf numFmtId="0" fontId="0" fillId="0" borderId="0" xfId="0" applyBorder="1" applyAlignment="1">
      <alignment vertical="top"/>
    </xf>
    <xf numFmtId="0" fontId="4" fillId="0" borderId="0" xfId="0" applyFont="1" applyBorder="1" applyAlignment="1">
      <alignment vertical="top"/>
    </xf>
    <xf numFmtId="0" fontId="0" fillId="0" borderId="0" xfId="0" applyBorder="1" applyAlignment="1">
      <alignment vertical="top" wrapText="1"/>
    </xf>
    <xf numFmtId="2" fontId="0" fillId="0" borderId="0" xfId="0" applyNumberFormat="1" applyBorder="1" applyAlignment="1">
      <alignment vertical="top"/>
    </xf>
    <xf numFmtId="164" fontId="4" fillId="0" borderId="0" xfId="0" applyNumberFormat="1" applyFont="1" applyBorder="1" applyAlignment="1">
      <alignment vertical="top"/>
    </xf>
    <xf numFmtId="0" fontId="9" fillId="0" borderId="0" xfId="0" applyFont="1" applyBorder="1" applyAlignment="1">
      <alignment vertical="top"/>
    </xf>
    <xf numFmtId="0" fontId="9" fillId="0" borderId="0" xfId="0" applyFont="1" applyBorder="1" applyAlignment="1">
      <alignment vertical="top" wrapText="1"/>
    </xf>
    <xf numFmtId="165" fontId="11" fillId="0" borderId="7" xfId="0" applyNumberFormat="1" applyFont="1" applyBorder="1" applyAlignment="1">
      <alignment vertical="top"/>
    </xf>
    <xf numFmtId="0" fontId="1" fillId="0" borderId="2" xfId="0"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4" fillId="0" borderId="7" xfId="0" applyFont="1" applyFill="1" applyBorder="1" applyAlignment="1">
      <alignment horizontal="left" vertical="top" wrapText="1"/>
    </xf>
    <xf numFmtId="0" fontId="11" fillId="3" borderId="2" xfId="0" applyFont="1" applyFill="1" applyBorder="1" applyAlignment="1">
      <alignment horizontal="left" vertical="top" wrapText="1"/>
    </xf>
    <xf numFmtId="0" fontId="11" fillId="3" borderId="0" xfId="0" applyFont="1" applyFill="1" applyBorder="1" applyAlignment="1">
      <alignment horizontal="left" vertical="top" wrapText="1"/>
    </xf>
    <xf numFmtId="0" fontId="10" fillId="0" borderId="0" xfId="0" applyFont="1" applyBorder="1" applyAlignment="1">
      <alignment horizontal="left" vertical="top" wrapText="1"/>
    </xf>
    <xf numFmtId="0" fontId="10" fillId="3" borderId="7" xfId="0" applyFont="1" applyFill="1" applyBorder="1" applyAlignment="1">
      <alignment horizontal="left" vertical="top" wrapText="1"/>
    </xf>
    <xf numFmtId="1" fontId="11" fillId="3" borderId="2" xfId="0" applyNumberFormat="1" applyFont="1" applyFill="1" applyBorder="1" applyAlignment="1">
      <alignment horizontal="left" vertical="top"/>
    </xf>
    <xf numFmtId="11" fontId="11" fillId="3" borderId="0" xfId="0" applyNumberFormat="1" applyFont="1" applyFill="1" applyBorder="1" applyAlignment="1">
      <alignment horizontal="left" vertical="top"/>
    </xf>
    <xf numFmtId="0" fontId="11" fillId="0" borderId="0" xfId="0" applyFont="1" applyFill="1" applyBorder="1" applyAlignment="1">
      <alignment horizontal="left" vertical="top" wrapText="1"/>
    </xf>
    <xf numFmtId="0" fontId="11" fillId="0" borderId="5" xfId="0" applyFont="1" applyFill="1" applyBorder="1" applyAlignment="1">
      <alignment horizontal="left" vertical="top" wrapText="1"/>
    </xf>
    <xf numFmtId="2" fontId="11" fillId="0" borderId="0" xfId="0" applyNumberFormat="1" applyFont="1" applyFill="1" applyBorder="1" applyAlignment="1">
      <alignment horizontal="left" vertical="top"/>
    </xf>
    <xf numFmtId="0" fontId="10" fillId="3" borderId="4" xfId="0" applyFont="1" applyFill="1" applyBorder="1" applyAlignment="1">
      <alignment horizontal="left" vertical="top"/>
    </xf>
    <xf numFmtId="0" fontId="10" fillId="3" borderId="0" xfId="0" applyFont="1" applyFill="1" applyBorder="1" applyAlignment="1">
      <alignment horizontal="left" vertical="top"/>
    </xf>
    <xf numFmtId="0" fontId="10" fillId="3" borderId="0" xfId="0" applyFont="1" applyFill="1" applyBorder="1" applyAlignment="1">
      <alignment horizontal="left" vertical="top" wrapText="1"/>
    </xf>
    <xf numFmtId="164" fontId="10" fillId="0" borderId="0" xfId="0" applyNumberFormat="1" applyFont="1" applyBorder="1" applyAlignment="1">
      <alignment horizontal="left" vertical="top"/>
    </xf>
    <xf numFmtId="0" fontId="10" fillId="3" borderId="5" xfId="0" applyFont="1" applyFill="1" applyBorder="1" applyAlignment="1">
      <alignment horizontal="left" vertical="top" wrapText="1"/>
    </xf>
    <xf numFmtId="2" fontId="9" fillId="0" borderId="0" xfId="0" applyNumberFormat="1" applyFont="1" applyFill="1" applyBorder="1" applyAlignment="1">
      <alignment horizontal="left" vertical="top"/>
    </xf>
    <xf numFmtId="0" fontId="10" fillId="3" borderId="0" xfId="0" applyFont="1" applyFill="1" applyAlignment="1">
      <alignment vertical="top"/>
    </xf>
    <xf numFmtId="0" fontId="10" fillId="3" borderId="6" xfId="0" applyFont="1" applyFill="1" applyBorder="1" applyAlignment="1">
      <alignment vertical="top"/>
    </xf>
    <xf numFmtId="0" fontId="10" fillId="3" borderId="7" xfId="0" applyFont="1" applyFill="1" applyBorder="1" applyAlignment="1">
      <alignment vertical="top"/>
    </xf>
    <xf numFmtId="0" fontId="10" fillId="3" borderId="7" xfId="0" applyFont="1" applyFill="1" applyBorder="1" applyAlignment="1">
      <alignment vertical="top" wrapText="1"/>
    </xf>
    <xf numFmtId="0" fontId="10" fillId="3" borderId="8" xfId="0" applyFont="1" applyFill="1" applyBorder="1" applyAlignment="1">
      <alignment vertical="top" wrapText="1"/>
    </xf>
    <xf numFmtId="0" fontId="0" fillId="3" borderId="0" xfId="0" applyFill="1" applyBorder="1" applyAlignment="1">
      <alignment vertical="top"/>
    </xf>
    <xf numFmtId="0" fontId="4" fillId="3" borderId="0" xfId="0" applyFont="1" applyFill="1" applyBorder="1" applyAlignment="1">
      <alignment vertical="top"/>
    </xf>
    <xf numFmtId="0" fontId="0" fillId="3" borderId="0" xfId="0" applyFill="1" applyBorder="1" applyAlignment="1">
      <alignment vertical="top" wrapText="1"/>
    </xf>
    <xf numFmtId="2" fontId="0" fillId="3" borderId="0" xfId="0" applyNumberFormat="1" applyFill="1" applyBorder="1" applyAlignment="1">
      <alignment vertical="top"/>
    </xf>
    <xf numFmtId="0" fontId="9" fillId="3" borderId="1" xfId="0" applyFont="1" applyFill="1" applyBorder="1" applyAlignment="1">
      <alignment horizontal="left" vertical="top"/>
    </xf>
    <xf numFmtId="0" fontId="9" fillId="3" borderId="2" xfId="0" applyFont="1" applyFill="1" applyBorder="1" applyAlignment="1">
      <alignment horizontal="left" vertical="top"/>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6" xfId="0" applyFont="1" applyFill="1" applyBorder="1" applyAlignment="1">
      <alignment horizontal="left" vertical="top"/>
    </xf>
    <xf numFmtId="0" fontId="9" fillId="3" borderId="7" xfId="0" applyFont="1" applyFill="1" applyBorder="1" applyAlignment="1">
      <alignment horizontal="left" vertical="top"/>
    </xf>
    <xf numFmtId="0" fontId="9" fillId="3" borderId="7" xfId="0" applyFont="1" applyFill="1" applyBorder="1" applyAlignment="1">
      <alignment horizontal="left" vertical="top" wrapText="1"/>
    </xf>
    <xf numFmtId="164" fontId="9" fillId="0" borderId="0" xfId="0" applyNumberFormat="1" applyFont="1" applyBorder="1" applyAlignment="1">
      <alignment horizontal="left" vertical="top" wrapText="1"/>
    </xf>
    <xf numFmtId="0" fontId="11" fillId="0" borderId="4" xfId="0" applyFont="1" applyFill="1" applyBorder="1" applyAlignment="1">
      <alignment horizontal="left" vertical="top"/>
    </xf>
    <xf numFmtId="0" fontId="11" fillId="0" borderId="0" xfId="0" applyFont="1" applyFill="1" applyBorder="1" applyAlignment="1">
      <alignment horizontal="left" vertical="top"/>
    </xf>
    <xf numFmtId="165" fontId="11" fillId="0" borderId="0" xfId="0" applyNumberFormat="1" applyFont="1" applyFill="1" applyBorder="1" applyAlignment="1">
      <alignment horizontal="left" vertical="top"/>
    </xf>
    <xf numFmtId="0" fontId="11" fillId="0" borderId="0" xfId="0" applyFont="1" applyFill="1" applyAlignment="1">
      <alignment horizontal="left" vertical="top"/>
    </xf>
    <xf numFmtId="0" fontId="11" fillId="0" borderId="7" xfId="0" applyFont="1" applyFill="1" applyBorder="1" applyAlignment="1">
      <alignment horizontal="left" vertical="top"/>
    </xf>
    <xf numFmtId="0" fontId="11" fillId="0" borderId="7" xfId="0" applyFont="1" applyFill="1" applyBorder="1" applyAlignment="1">
      <alignment horizontal="left" vertical="top" wrapText="1"/>
    </xf>
    <xf numFmtId="164" fontId="11" fillId="0" borderId="7" xfId="0" applyNumberFormat="1" applyFont="1" applyFill="1" applyBorder="1" applyAlignment="1">
      <alignment horizontal="left" vertical="top"/>
    </xf>
    <xf numFmtId="0" fontId="11" fillId="0" borderId="6"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243840</xdr:colOff>
      <xdr:row>32</xdr:row>
      <xdr:rowOff>125730</xdr:rowOff>
    </xdr:to>
    <xdr:sp macro="" textlink="">
      <xdr:nvSpPr>
        <xdr:cNvPr id="2" name="TextBox 1"/>
        <xdr:cNvSpPr txBox="1"/>
      </xdr:nvSpPr>
      <xdr:spPr>
        <a:xfrm>
          <a:off x="83820" y="68580"/>
          <a:ext cx="7840980" cy="59093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general run options, and saving and plotting options. It's very important that the entries in the 'Value' column follow the formats or options specified in the 'Format for value cell' column.</a:t>
          </a:r>
        </a:p>
        <a:p>
          <a:endParaRPr lang="en-GB" sz="1100" baseline="0"/>
        </a:p>
        <a:p>
          <a:r>
            <a:rPr lang="en-GB" sz="1100" baseline="0"/>
            <a:t>2) 'Reach_structure' sheet: Specify the spatial arrangement of sub-catchments and associated reaches in the catchment. Also an option for selecting reaches to sum together, to estimate aggregated inputs to a receiving waterbody (e.g. a lake or estuary). See text box within sheet for further instructions.</a:t>
          </a:r>
        </a:p>
        <a:p>
          <a:endParaRPr lang="en-GB" sz="1100" baseline="0"/>
        </a:p>
        <a:p>
          <a:r>
            <a:rPr lang="en-GB" sz="1100" baseline="0"/>
            <a:t>3)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the type is inferred by the model according to the land use percentages supplied in the 'SC_reach' sheet)</a:t>
          </a:r>
        </a:p>
        <a:p>
          <a:pPr lvl="0"/>
          <a:endParaRPr lang="en-GB" sz="1100" baseline="0"/>
        </a:p>
        <a:p>
          <a:pPr lvl="0"/>
          <a:r>
            <a:rPr lang="en-GB" sz="1100" baseline="0"/>
            <a:t>4)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5) 'Constant' sheet: Parameters that are constant over land use classes, sub-catchments and reaches</a:t>
          </a:r>
        </a:p>
        <a:p>
          <a:pPr lvl="0"/>
          <a:endParaRPr lang="en-GB" sz="1100" baseline="0"/>
        </a:p>
        <a:p>
          <a:pPr lvl="0"/>
          <a:r>
            <a:rPr lang="en-GB" sz="1100" baseline="0"/>
            <a:t>6) 'Preprocessing' sheet: This provides some simple aides to help parameterise the model. It is not read in by the model</a:t>
          </a:r>
        </a:p>
        <a:p>
          <a:pPr lvl="0"/>
          <a:endParaRPr lang="en-GB" sz="1100" baseline="0"/>
        </a:p>
        <a:p>
          <a:pPr lvl="0"/>
          <a:r>
            <a:rPr lang="en-GB" sz="1100" baseline="0"/>
            <a:t>Parameters are colour-coded according to the processes they are involved in, as follows:</a:t>
          </a:r>
        </a:p>
        <a:p>
          <a:pPr lvl="0"/>
          <a:endParaRPr lang="en-GB" sz="1100" baseline="0"/>
        </a:p>
        <a:p>
          <a:pPr lvl="0"/>
          <a:r>
            <a:rPr lang="en-GB" sz="1100" baseline="0"/>
            <a:t>Black: General parameters (setup, or affect multiple types of processes)</a:t>
          </a:r>
        </a:p>
        <a:p>
          <a:pPr lvl="0"/>
          <a:r>
            <a:rPr lang="en-GB" sz="1100" baseline="0">
              <a:solidFill>
                <a:schemeClr val="tx2">
                  <a:lumMod val="60000"/>
                  <a:lumOff val="40000"/>
                </a:schemeClr>
              </a:solidFill>
            </a:rPr>
            <a:t>Blue: Hydrology</a:t>
          </a:r>
        </a:p>
        <a:p>
          <a:pPr lvl="0"/>
          <a:r>
            <a:rPr lang="en-GB" sz="1100" baseline="0">
              <a:solidFill>
                <a:schemeClr val="accent6">
                  <a:lumMod val="50000"/>
                </a:schemeClr>
              </a:solidFill>
            </a:rPr>
            <a:t>Brown: Sediment</a:t>
          </a:r>
        </a:p>
        <a:p>
          <a:pPr lvl="0"/>
          <a:r>
            <a:rPr lang="en-GB" sz="1100" baseline="0">
              <a:solidFill>
                <a:srgbClr val="7030A0"/>
              </a:solidFill>
            </a:rPr>
            <a:t>Purple: Phosphorus</a:t>
          </a:r>
        </a:p>
        <a:p>
          <a:pPr lvl="0"/>
          <a:endParaRPr lang="en-GB" sz="1100" baseline="0">
            <a:solidFill>
              <a:srgbClr val="7030A0"/>
            </a:solidFill>
          </a:endParaRPr>
        </a:p>
        <a:p>
          <a:pPr lvl="0"/>
          <a:r>
            <a:rPr lang="en-GB" sz="1100" baseline="0">
              <a:solidFill>
                <a:sysClr val="windowText" lastClr="000000"/>
              </a:solidFill>
            </a:rPr>
            <a:t>Greyed out cells indicate that parameters either should not be altered, or are often optional depending on the setup (see individual parameter descriptions for more details).</a:t>
          </a:r>
        </a:p>
        <a:p>
          <a:pPr lvl="0"/>
          <a:endParaRPr lang="en-GB" sz="1100" baseline="0"/>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598170</xdr:colOff>
      <xdr:row>0</xdr:row>
      <xdr:rowOff>57150</xdr:rowOff>
    </xdr:from>
    <xdr:to>
      <xdr:col>14</xdr:col>
      <xdr:colOff>60960</xdr:colOff>
      <xdr:row>34</xdr:row>
      <xdr:rowOff>57150</xdr:rowOff>
    </xdr:to>
    <xdr:sp macro="" textlink="">
      <xdr:nvSpPr>
        <xdr:cNvPr id="2" name="TextBox 1"/>
        <xdr:cNvSpPr txBox="1"/>
      </xdr:nvSpPr>
      <xdr:spPr>
        <a:xfrm>
          <a:off x="4815840" y="57150"/>
          <a:ext cx="6503670" cy="6217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Description</a:t>
          </a:r>
          <a:r>
            <a:rPr lang="en-GB" sz="1100" b="0"/>
            <a:t>:</a:t>
          </a:r>
        </a:p>
        <a:p>
          <a:endParaRPr lang="en-GB" sz="1100" b="0"/>
        </a:p>
        <a:p>
          <a:r>
            <a:rPr lang="en-GB" sz="1100" b="0"/>
            <a:t>Column</a:t>
          </a:r>
          <a:r>
            <a:rPr lang="en-GB" sz="1100" b="0" baseline="0"/>
            <a:t> A: Reach number (</a:t>
          </a:r>
          <a:r>
            <a:rPr lang="en-GB" sz="1100" b="1" i="1" baseline="0"/>
            <a:t>integer</a:t>
          </a:r>
          <a:r>
            <a:rPr lang="en-GB" sz="1100" b="0" baseline="0"/>
            <a:t>)</a:t>
          </a:r>
        </a:p>
        <a:p>
          <a:endParaRPr lang="en-GB" sz="1100" b="0"/>
        </a:p>
        <a:p>
          <a:r>
            <a:rPr lang="en-GB" sz="1100" b="0"/>
            <a:t>Column</a:t>
          </a:r>
          <a:r>
            <a:rPr lang="en-GB" sz="1100" b="0" baseline="0"/>
            <a:t> B: List of reaches which flow directly into the current reach. Leave blank if none. If more than one, separate reach numbers (</a:t>
          </a:r>
          <a:r>
            <a:rPr lang="en-GB" sz="1100" b="1" i="1" baseline="0"/>
            <a:t>integers</a:t>
          </a:r>
          <a:r>
            <a:rPr lang="en-GB" sz="1100" b="0" baseline="0"/>
            <a:t>) with a comma. Spacing doesn't matter.</a:t>
          </a:r>
        </a:p>
        <a:p>
          <a:endParaRPr lang="en-GB" sz="1100" b="0" baseline="0"/>
        </a:p>
        <a:p>
          <a:r>
            <a:rPr lang="en-GB" sz="1100" b="0" baseline="0"/>
            <a:t>Column C: Boolean column indicating whether or not the reach should be included in a sum over multiple reaches to calculte total inputs to a receiving waterbody (e.g. a lake or estuary). If not, enter 0 or leave blank. </a:t>
          </a:r>
          <a:r>
            <a:rPr lang="en-GB" sz="1100" b="1" i="1" baseline="0"/>
            <a:t>If yes, enter 1</a:t>
          </a:r>
          <a:r>
            <a:rPr lang="en-GB" sz="1100" b="0" baseline="0"/>
            <a:t>. All rows with '1' entered will be included in the final sum.</a:t>
          </a:r>
          <a:endParaRPr lang="en-GB" sz="1100" b="0"/>
        </a:p>
        <a:p>
          <a:endParaRPr lang="en-GB" sz="1100"/>
        </a:p>
        <a:p>
          <a:r>
            <a:rPr lang="en-GB" sz="1100" b="1" u="sng"/>
            <a:t>Examples</a:t>
          </a:r>
          <a:r>
            <a:rPr lang="en-GB" sz="1100"/>
            <a:t> (the small blue circle at the bottom of the catchment is a lake that we want to calculate total inputs to,</a:t>
          </a:r>
          <a:r>
            <a:rPr lang="en-GB" sz="1100" baseline="0"/>
            <a:t> as well as calculating results in each sub-catchment separately):</a:t>
          </a:r>
          <a:endParaRPr lang="en-GB" sz="1100"/>
        </a:p>
      </xdr:txBody>
    </xdr:sp>
    <xdr:clientData/>
  </xdr:twoCellAnchor>
  <xdr:twoCellAnchor>
    <xdr:from>
      <xdr:col>5</xdr:col>
      <xdr:colOff>15239</xdr:colOff>
      <xdr:row>11</xdr:row>
      <xdr:rowOff>169828</xdr:rowOff>
    </xdr:from>
    <xdr:to>
      <xdr:col>13</xdr:col>
      <xdr:colOff>114300</xdr:colOff>
      <xdr:row>32</xdr:row>
      <xdr:rowOff>133350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023"/>
        <a:stretch/>
      </xdr:blipFill>
      <xdr:spPr>
        <a:xfrm>
          <a:off x="5513069" y="2181508"/>
          <a:ext cx="5219701" cy="3804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8" sqref="O28"/>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4" workbookViewId="0">
      <selection activeCell="C12" sqref="C12"/>
    </sheetView>
  </sheetViews>
  <sheetFormatPr defaultColWidth="9.15625" defaultRowHeight="14.4" x14ac:dyDescent="0.55000000000000004"/>
  <cols>
    <col min="1" max="1" width="21.578125" style="20" customWidth="1"/>
    <col min="2" max="2" width="55.41796875" style="20" customWidth="1"/>
    <col min="3" max="3" width="31.3671875" style="20" customWidth="1"/>
    <col min="4" max="4" width="47.41796875" style="20" customWidth="1"/>
    <col min="5" max="16384" width="9.15625" style="20"/>
  </cols>
  <sheetData>
    <row r="1" spans="1:5" s="25" customFormat="1" x14ac:dyDescent="0.55000000000000004">
      <c r="A1" s="22" t="s">
        <v>0</v>
      </c>
      <c r="B1" s="23" t="s">
        <v>38</v>
      </c>
      <c r="C1" s="24" t="s">
        <v>24</v>
      </c>
      <c r="D1" s="23" t="s">
        <v>177</v>
      </c>
    </row>
    <row r="2" spans="1:5" x14ac:dyDescent="0.55000000000000004">
      <c r="A2" s="26" t="s">
        <v>91</v>
      </c>
      <c r="B2" s="27" t="s">
        <v>92</v>
      </c>
      <c r="C2" s="20" t="s">
        <v>209</v>
      </c>
      <c r="D2" s="18" t="s">
        <v>113</v>
      </c>
    </row>
    <row r="3" spans="1:5" ht="28.8" x14ac:dyDescent="0.55000000000000004">
      <c r="A3" s="26" t="s">
        <v>93</v>
      </c>
      <c r="B3" s="27" t="s">
        <v>198</v>
      </c>
      <c r="C3" s="17" t="s">
        <v>210</v>
      </c>
      <c r="D3" s="18" t="s">
        <v>113</v>
      </c>
      <c r="E3" s="17" t="s">
        <v>183</v>
      </c>
    </row>
    <row r="4" spans="1:5" x14ac:dyDescent="0.55000000000000004">
      <c r="A4" s="26" t="s">
        <v>94</v>
      </c>
      <c r="B4" s="27" t="s">
        <v>199</v>
      </c>
      <c r="C4" s="17" t="s">
        <v>211</v>
      </c>
      <c r="D4" s="18" t="s">
        <v>113</v>
      </c>
      <c r="E4" s="17" t="s">
        <v>184</v>
      </c>
    </row>
    <row r="5" spans="1:5" ht="28.8" x14ac:dyDescent="0.55000000000000004">
      <c r="A5" s="26" t="s">
        <v>115</v>
      </c>
      <c r="B5" s="27" t="s">
        <v>116</v>
      </c>
      <c r="C5" s="20" t="s">
        <v>179</v>
      </c>
      <c r="D5" s="18" t="s">
        <v>113</v>
      </c>
    </row>
    <row r="6" spans="1:5" ht="43.2" x14ac:dyDescent="0.55000000000000004">
      <c r="A6" s="26" t="s">
        <v>95</v>
      </c>
      <c r="B6" s="27" t="s">
        <v>215</v>
      </c>
      <c r="C6" s="20" t="s">
        <v>176</v>
      </c>
      <c r="D6" s="18" t="s">
        <v>174</v>
      </c>
    </row>
    <row r="7" spans="1:5" x14ac:dyDescent="0.55000000000000004">
      <c r="A7" s="26" t="s">
        <v>104</v>
      </c>
      <c r="B7" s="27" t="s">
        <v>105</v>
      </c>
      <c r="C7" s="20" t="s">
        <v>100</v>
      </c>
      <c r="D7" s="18" t="s">
        <v>114</v>
      </c>
    </row>
    <row r="8" spans="1:5" ht="28.8" x14ac:dyDescent="0.55000000000000004">
      <c r="A8" s="26" t="s">
        <v>96</v>
      </c>
      <c r="B8" s="27" t="s">
        <v>182</v>
      </c>
      <c r="C8" s="21" t="s">
        <v>213</v>
      </c>
      <c r="D8" s="18" t="s">
        <v>112</v>
      </c>
    </row>
    <row r="9" spans="1:5" ht="28.8" x14ac:dyDescent="0.55000000000000004">
      <c r="A9" s="26" t="s">
        <v>97</v>
      </c>
      <c r="B9" s="27" t="s">
        <v>216</v>
      </c>
      <c r="C9" s="21" t="s">
        <v>214</v>
      </c>
      <c r="D9" s="18" t="s">
        <v>112</v>
      </c>
    </row>
    <row r="10" spans="1:5" ht="32.4" customHeight="1" x14ac:dyDescent="0.55000000000000004">
      <c r="A10" s="26" t="s">
        <v>98</v>
      </c>
      <c r="B10" s="27" t="s">
        <v>217</v>
      </c>
      <c r="C10" s="20">
        <v>1</v>
      </c>
      <c r="D10" s="18" t="s">
        <v>130</v>
      </c>
    </row>
    <row r="11" spans="1:5" ht="86.4" x14ac:dyDescent="0.55000000000000004">
      <c r="A11" s="26" t="s">
        <v>99</v>
      </c>
      <c r="B11" s="27" t="s">
        <v>218</v>
      </c>
      <c r="C11" s="20" t="s">
        <v>100</v>
      </c>
      <c r="D11" s="30" t="s">
        <v>114</v>
      </c>
    </row>
    <row r="12" spans="1:5" ht="28.8" x14ac:dyDescent="0.55000000000000004">
      <c r="A12" s="26" t="s">
        <v>101</v>
      </c>
      <c r="B12" s="27" t="s">
        <v>102</v>
      </c>
      <c r="C12" s="20" t="s">
        <v>103</v>
      </c>
      <c r="D12" s="30" t="s">
        <v>114</v>
      </c>
    </row>
    <row r="13" spans="1:5" x14ac:dyDescent="0.55000000000000004">
      <c r="A13" s="26" t="s">
        <v>189</v>
      </c>
      <c r="B13" s="27" t="s">
        <v>190</v>
      </c>
      <c r="C13" s="27" t="s">
        <v>190</v>
      </c>
      <c r="D13" s="30"/>
    </row>
    <row r="14" spans="1:5" x14ac:dyDescent="0.55000000000000004">
      <c r="A14" s="26" t="s">
        <v>191</v>
      </c>
      <c r="B14" s="27" t="s">
        <v>190</v>
      </c>
      <c r="C14" s="27" t="s">
        <v>190</v>
      </c>
      <c r="D14" s="30"/>
    </row>
    <row r="15" spans="1:5" s="19" customFormat="1" x14ac:dyDescent="0.55000000000000004">
      <c r="A15" s="28" t="s">
        <v>142</v>
      </c>
      <c r="B15" s="29" t="s">
        <v>143</v>
      </c>
      <c r="C15" s="19" t="s">
        <v>100</v>
      </c>
      <c r="D15" s="30" t="s">
        <v>114</v>
      </c>
    </row>
    <row r="16" spans="1:5" s="19" customFormat="1" x14ac:dyDescent="0.55000000000000004">
      <c r="A16" s="28" t="s">
        <v>140</v>
      </c>
      <c r="B16" s="29" t="s">
        <v>141</v>
      </c>
      <c r="C16" s="19" t="s">
        <v>100</v>
      </c>
      <c r="D16" s="30" t="s">
        <v>114</v>
      </c>
    </row>
    <row r="17" spans="1:4" s="19" customFormat="1" ht="28.8" x14ac:dyDescent="0.55000000000000004">
      <c r="A17" s="28" t="s">
        <v>131</v>
      </c>
      <c r="B17" s="29" t="s">
        <v>197</v>
      </c>
      <c r="C17" s="19" t="s">
        <v>103</v>
      </c>
      <c r="D17" s="30" t="s">
        <v>114</v>
      </c>
    </row>
    <row r="18" spans="1:4" s="19" customFormat="1" x14ac:dyDescent="0.55000000000000004">
      <c r="A18" s="28" t="s">
        <v>117</v>
      </c>
      <c r="B18" s="29" t="s">
        <v>119</v>
      </c>
      <c r="C18" s="19" t="s">
        <v>103</v>
      </c>
      <c r="D18" s="30" t="s">
        <v>114</v>
      </c>
    </row>
    <row r="19" spans="1:4" x14ac:dyDescent="0.55000000000000004">
      <c r="A19" s="26" t="s">
        <v>118</v>
      </c>
      <c r="B19" s="29" t="s">
        <v>120</v>
      </c>
      <c r="C19" s="20" t="s">
        <v>103</v>
      </c>
      <c r="D19" s="30" t="s">
        <v>114</v>
      </c>
    </row>
    <row r="20" spans="1:4" x14ac:dyDescent="0.55000000000000004">
      <c r="A20" s="26" t="s">
        <v>123</v>
      </c>
      <c r="B20" s="18" t="s">
        <v>124</v>
      </c>
      <c r="C20" s="20" t="s">
        <v>125</v>
      </c>
      <c r="D20" s="31" t="s">
        <v>126</v>
      </c>
    </row>
    <row r="21" spans="1:4" x14ac:dyDescent="0.55000000000000004">
      <c r="A21" s="26" t="s">
        <v>127</v>
      </c>
      <c r="B21" s="18" t="s">
        <v>128</v>
      </c>
      <c r="C21" s="20">
        <v>300</v>
      </c>
      <c r="D21" s="18" t="s">
        <v>129</v>
      </c>
    </row>
    <row r="22" spans="1:4" x14ac:dyDescent="0.55000000000000004">
      <c r="A22" s="26" t="s">
        <v>132</v>
      </c>
      <c r="B22" s="18" t="s">
        <v>201</v>
      </c>
      <c r="C22" s="20" t="s">
        <v>202</v>
      </c>
      <c r="D22" s="31" t="s">
        <v>200</v>
      </c>
    </row>
    <row r="23" spans="1:4" x14ac:dyDescent="0.55000000000000004">
      <c r="A23" s="26" t="s">
        <v>121</v>
      </c>
      <c r="B23" s="18" t="s">
        <v>122</v>
      </c>
      <c r="C23" s="20" t="s">
        <v>212</v>
      </c>
      <c r="D23" s="31" t="s">
        <v>255</v>
      </c>
    </row>
    <row r="24" spans="1:4" ht="28.8" x14ac:dyDescent="0.55000000000000004">
      <c r="A24" s="26" t="s">
        <v>133</v>
      </c>
      <c r="B24" s="27" t="s">
        <v>144</v>
      </c>
      <c r="C24" s="20" t="s">
        <v>175</v>
      </c>
      <c r="D24" s="31" t="s">
        <v>134</v>
      </c>
    </row>
    <row r="25" spans="1:4" x14ac:dyDescent="0.55000000000000004">
      <c r="A25" s="26" t="s">
        <v>136</v>
      </c>
      <c r="B25" s="27" t="s">
        <v>135</v>
      </c>
      <c r="C25" s="20" t="s">
        <v>137</v>
      </c>
      <c r="D25" s="31" t="s">
        <v>138</v>
      </c>
    </row>
    <row r="26" spans="1:4" ht="28.8" x14ac:dyDescent="0.55000000000000004">
      <c r="A26" s="12" t="s">
        <v>139</v>
      </c>
      <c r="B26" s="32" t="s">
        <v>146</v>
      </c>
      <c r="C26" s="13" t="s">
        <v>250</v>
      </c>
      <c r="D26" s="33" t="s">
        <v>188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4" sqref="A4"/>
    </sheetView>
  </sheetViews>
  <sheetFormatPr defaultRowHeight="14.4" x14ac:dyDescent="0.55000000000000004"/>
  <cols>
    <col min="1" max="1" width="5.47265625" bestFit="1" customWidth="1"/>
    <col min="2" max="2" width="29.3125" customWidth="1"/>
    <col min="3" max="3" width="28.68359375" customWidth="1"/>
  </cols>
  <sheetData>
    <row r="1" spans="1:3" x14ac:dyDescent="0.55000000000000004">
      <c r="A1" s="139" t="s">
        <v>193</v>
      </c>
      <c r="B1" s="139" t="s">
        <v>192</v>
      </c>
      <c r="C1" s="139" t="s">
        <v>196</v>
      </c>
    </row>
    <row r="2" spans="1:3" x14ac:dyDescent="0.55000000000000004">
      <c r="A2">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D6" sqref="D6"/>
    </sheetView>
  </sheetViews>
  <sheetFormatPr defaultColWidth="9.15625" defaultRowHeight="14.4" x14ac:dyDescent="0.55000000000000004"/>
  <cols>
    <col min="1" max="1" width="11.15625" style="17" bestFit="1" customWidth="1"/>
    <col min="2" max="2" width="13.68359375" style="17" bestFit="1" customWidth="1"/>
    <col min="3" max="3" width="9.15625" style="17"/>
    <col min="4" max="4" width="61.7890625" style="17" customWidth="1"/>
    <col min="5" max="8" width="9.15625" style="17"/>
    <col min="9" max="9" width="51.15625" style="17" customWidth="1"/>
    <col min="10" max="16384" width="9.15625" style="17"/>
  </cols>
  <sheetData>
    <row r="1" spans="1:9" s="66" customFormat="1" x14ac:dyDescent="0.55000000000000004">
      <c r="A1" s="62" t="s">
        <v>60</v>
      </c>
      <c r="B1" s="63" t="s">
        <v>0</v>
      </c>
      <c r="C1" s="63" t="s">
        <v>10</v>
      </c>
      <c r="D1" s="64" t="s">
        <v>38</v>
      </c>
      <c r="E1" s="62" t="s">
        <v>1</v>
      </c>
      <c r="F1" s="63" t="s">
        <v>2</v>
      </c>
      <c r="G1" s="63" t="s">
        <v>3</v>
      </c>
      <c r="H1" s="65" t="s">
        <v>67</v>
      </c>
      <c r="I1" s="65" t="s">
        <v>66</v>
      </c>
    </row>
    <row r="2" spans="1:9" s="72" customFormat="1" x14ac:dyDescent="0.55000000000000004">
      <c r="A2" s="67" t="s">
        <v>61</v>
      </c>
      <c r="B2" s="68" t="s">
        <v>65</v>
      </c>
      <c r="C2" s="68" t="s">
        <v>11</v>
      </c>
      <c r="D2" s="69" t="s">
        <v>39</v>
      </c>
      <c r="E2" s="133">
        <v>2</v>
      </c>
      <c r="F2" s="134">
        <v>10</v>
      </c>
      <c r="G2" s="70"/>
      <c r="H2" s="71"/>
      <c r="I2" s="97" t="s">
        <v>222</v>
      </c>
    </row>
    <row r="3" spans="1:9" s="78" customFormat="1" ht="43.2" x14ac:dyDescent="0.55000000000000004">
      <c r="A3" s="73" t="s">
        <v>150</v>
      </c>
      <c r="B3" s="74" t="s">
        <v>6</v>
      </c>
      <c r="C3" s="74" t="s">
        <v>13</v>
      </c>
      <c r="D3" s="75" t="s">
        <v>219</v>
      </c>
      <c r="E3" s="135">
        <v>1458</v>
      </c>
      <c r="F3" s="136">
        <v>873</v>
      </c>
      <c r="G3" s="76"/>
      <c r="H3" s="77"/>
      <c r="I3" s="98" t="s">
        <v>222</v>
      </c>
    </row>
    <row r="4" spans="1:9" s="78" customFormat="1" ht="43.2" x14ac:dyDescent="0.55000000000000004">
      <c r="A4" s="79" t="s">
        <v>150</v>
      </c>
      <c r="B4" s="80" t="s">
        <v>7</v>
      </c>
      <c r="C4" s="80" t="s">
        <v>14</v>
      </c>
      <c r="D4" s="81" t="s">
        <v>220</v>
      </c>
      <c r="E4" s="137">
        <v>10</v>
      </c>
      <c r="F4" s="82">
        <v>0</v>
      </c>
      <c r="G4" s="83"/>
      <c r="H4" s="84">
        <v>-5</v>
      </c>
      <c r="I4" s="99" t="s">
        <v>224</v>
      </c>
    </row>
    <row r="5" spans="1:9" s="78" customFormat="1" ht="61.2" customHeight="1" x14ac:dyDescent="0.55000000000000004">
      <c r="A5" s="85" t="s">
        <v>150</v>
      </c>
      <c r="B5" s="86" t="s">
        <v>8</v>
      </c>
      <c r="C5" s="86" t="s">
        <v>15</v>
      </c>
      <c r="D5" s="87" t="s">
        <v>251</v>
      </c>
      <c r="E5" s="138">
        <v>0.1</v>
      </c>
      <c r="F5" s="88">
        <v>0</v>
      </c>
      <c r="G5" s="89"/>
      <c r="H5" s="90"/>
      <c r="I5" s="100" t="s">
        <v>223</v>
      </c>
    </row>
    <row r="6" spans="1:9" s="95" customFormat="1" ht="72" x14ac:dyDescent="0.55000000000000004">
      <c r="A6" s="91" t="s">
        <v>63</v>
      </c>
      <c r="B6" s="92" t="s">
        <v>82</v>
      </c>
      <c r="C6" s="92" t="s">
        <v>17</v>
      </c>
      <c r="D6" s="93" t="s">
        <v>207</v>
      </c>
      <c r="E6" s="91">
        <v>0.2</v>
      </c>
      <c r="F6" s="92">
        <v>2.1000000000000001E-2</v>
      </c>
      <c r="G6" s="92">
        <v>0.09</v>
      </c>
      <c r="H6" s="94"/>
      <c r="I6" s="101" t="s">
        <v>208</v>
      </c>
    </row>
    <row r="7" spans="1:9" s="172" customFormat="1" ht="57.6" x14ac:dyDescent="0.55000000000000004">
      <c r="A7" s="173" t="s">
        <v>63</v>
      </c>
      <c r="B7" s="174" t="s">
        <v>149</v>
      </c>
      <c r="C7" s="174" t="s">
        <v>17</v>
      </c>
      <c r="D7" s="175" t="s">
        <v>221</v>
      </c>
      <c r="E7" s="173">
        <v>0</v>
      </c>
      <c r="F7" s="174">
        <v>0</v>
      </c>
      <c r="G7" s="174">
        <v>0</v>
      </c>
      <c r="H7" s="96"/>
      <c r="I7" s="176" t="s">
        <v>206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G6" sqref="G6"/>
    </sheetView>
  </sheetViews>
  <sheetFormatPr defaultRowHeight="14.4" x14ac:dyDescent="0.55000000000000004"/>
  <cols>
    <col min="1" max="1" width="12.15625" style="144" bestFit="1" customWidth="1"/>
    <col min="2" max="2" width="9.83984375" style="144" bestFit="1" customWidth="1"/>
    <col min="3" max="3" width="8.83984375" style="144"/>
    <col min="4" max="4" width="58.89453125" style="144" customWidth="1"/>
    <col min="5" max="16384" width="8.83984375" style="144"/>
  </cols>
  <sheetData>
    <row r="1" spans="1:5" s="143" customFormat="1" x14ac:dyDescent="0.55000000000000004">
      <c r="A1" s="143" t="s">
        <v>60</v>
      </c>
      <c r="B1" s="143" t="s">
        <v>0</v>
      </c>
      <c r="C1" s="143" t="s">
        <v>10</v>
      </c>
      <c r="D1" s="143" t="s">
        <v>38</v>
      </c>
      <c r="E1" s="143">
        <v>1</v>
      </c>
    </row>
    <row r="2" spans="1:5" x14ac:dyDescent="0.55000000000000004">
      <c r="A2" s="144" t="s">
        <v>64</v>
      </c>
      <c r="B2" s="145" t="s">
        <v>18</v>
      </c>
      <c r="C2" s="144" t="s">
        <v>40</v>
      </c>
      <c r="D2" s="146" t="s">
        <v>41</v>
      </c>
      <c r="E2" s="144">
        <v>51.7</v>
      </c>
    </row>
    <row r="3" spans="1:5" ht="28.8" x14ac:dyDescent="0.55000000000000004">
      <c r="A3" s="144" t="s">
        <v>64</v>
      </c>
      <c r="B3" s="145" t="s">
        <v>20</v>
      </c>
      <c r="C3" s="144" t="s">
        <v>17</v>
      </c>
      <c r="D3" s="146" t="s">
        <v>226</v>
      </c>
      <c r="E3" s="147">
        <v>0.2</v>
      </c>
    </row>
    <row r="4" spans="1:5" ht="28.8" x14ac:dyDescent="0.55000000000000004">
      <c r="A4" s="144" t="s">
        <v>64</v>
      </c>
      <c r="B4" s="145" t="s">
        <v>19</v>
      </c>
      <c r="C4" s="144" t="s">
        <v>17</v>
      </c>
      <c r="D4" s="146" t="s">
        <v>227</v>
      </c>
      <c r="E4" s="147">
        <v>0.3</v>
      </c>
    </row>
    <row r="5" spans="1:5" x14ac:dyDescent="0.55000000000000004">
      <c r="A5" s="144" t="s">
        <v>64</v>
      </c>
      <c r="B5" s="145" t="s">
        <v>21</v>
      </c>
      <c r="C5" s="144" t="s">
        <v>17</v>
      </c>
      <c r="D5" s="146" t="s">
        <v>225</v>
      </c>
      <c r="E5" s="147">
        <v>0.5</v>
      </c>
    </row>
    <row r="6" spans="1:5" s="177" customFormat="1" ht="57.6" x14ac:dyDescent="0.55000000000000004">
      <c r="A6" s="177" t="s">
        <v>64</v>
      </c>
      <c r="B6" s="178" t="s">
        <v>68</v>
      </c>
      <c r="C6" s="177" t="s">
        <v>17</v>
      </c>
      <c r="D6" s="179" t="s">
        <v>228</v>
      </c>
      <c r="E6" s="180">
        <v>0</v>
      </c>
    </row>
    <row r="7" spans="1:5" s="177" customFormat="1" ht="43.2" x14ac:dyDescent="0.55000000000000004">
      <c r="A7" s="177" t="s">
        <v>64</v>
      </c>
      <c r="B7" s="178" t="s">
        <v>69</v>
      </c>
      <c r="C7" s="177" t="s">
        <v>17</v>
      </c>
      <c r="D7" s="179" t="s">
        <v>229</v>
      </c>
      <c r="E7" s="180">
        <v>0</v>
      </c>
    </row>
    <row r="8" spans="1:5" s="177" customFormat="1" ht="43.2" x14ac:dyDescent="0.55000000000000004">
      <c r="A8" s="177" t="s">
        <v>64</v>
      </c>
      <c r="B8" s="178" t="s">
        <v>70</v>
      </c>
      <c r="C8" s="177" t="s">
        <v>17</v>
      </c>
      <c r="D8" s="179" t="s">
        <v>230</v>
      </c>
      <c r="E8" s="180">
        <v>0</v>
      </c>
    </row>
    <row r="9" spans="1:5" s="92" customFormat="1" ht="57.6" x14ac:dyDescent="0.55000000000000004">
      <c r="A9" s="92" t="s">
        <v>63</v>
      </c>
      <c r="B9" s="92" t="s">
        <v>83</v>
      </c>
      <c r="C9" s="92" t="s">
        <v>17</v>
      </c>
      <c r="D9" s="93" t="s">
        <v>231</v>
      </c>
      <c r="E9" s="147">
        <v>0.65</v>
      </c>
    </row>
    <row r="10" spans="1:5" s="92" customFormat="1" x14ac:dyDescent="0.55000000000000004">
      <c r="A10" s="92" t="s">
        <v>63</v>
      </c>
      <c r="B10" s="92" t="s">
        <v>71</v>
      </c>
      <c r="C10" s="92" t="s">
        <v>43</v>
      </c>
      <c r="D10" s="93" t="s">
        <v>73</v>
      </c>
      <c r="E10" s="148">
        <v>4</v>
      </c>
    </row>
    <row r="11" spans="1:5" s="92" customFormat="1" x14ac:dyDescent="0.55000000000000004">
      <c r="A11" s="92" t="s">
        <v>63</v>
      </c>
      <c r="B11" s="92" t="s">
        <v>72</v>
      </c>
      <c r="C11" s="92" t="s">
        <v>43</v>
      </c>
      <c r="D11" s="93" t="s">
        <v>74</v>
      </c>
      <c r="E11" s="148">
        <v>4</v>
      </c>
    </row>
    <row r="12" spans="1:5" s="92" customFormat="1" x14ac:dyDescent="0.55000000000000004">
      <c r="A12" s="92" t="s">
        <v>63</v>
      </c>
      <c r="B12" s="92" t="s">
        <v>84</v>
      </c>
      <c r="C12" s="92" t="s">
        <v>43</v>
      </c>
      <c r="D12" s="93" t="s">
        <v>75</v>
      </c>
      <c r="E12" s="148">
        <v>10</v>
      </c>
    </row>
    <row r="13" spans="1:5" s="149" customFormat="1" x14ac:dyDescent="0.55000000000000004">
      <c r="A13" s="149" t="s">
        <v>61</v>
      </c>
      <c r="B13" s="149" t="s">
        <v>22</v>
      </c>
      <c r="C13" s="149" t="s">
        <v>42</v>
      </c>
      <c r="D13" s="150" t="s">
        <v>45</v>
      </c>
      <c r="E13" s="144">
        <v>10000</v>
      </c>
    </row>
    <row r="14" spans="1:5" s="92" customFormat="1" x14ac:dyDescent="0.55000000000000004">
      <c r="A14" s="92" t="s">
        <v>63</v>
      </c>
      <c r="B14" s="92" t="s">
        <v>23</v>
      </c>
      <c r="C14" s="92" t="s">
        <v>43</v>
      </c>
      <c r="D14" s="93" t="s">
        <v>81</v>
      </c>
      <c r="E14" s="144">
        <v>0.8</v>
      </c>
    </row>
    <row r="15" spans="1:5" s="86" customFormat="1" ht="57.6" x14ac:dyDescent="0.55000000000000004">
      <c r="A15" s="86" t="s">
        <v>62</v>
      </c>
      <c r="B15" s="86" t="s">
        <v>29</v>
      </c>
      <c r="C15" s="86" t="s">
        <v>44</v>
      </c>
      <c r="D15" s="87" t="s">
        <v>232</v>
      </c>
      <c r="E15" s="151">
        <v>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10" zoomScaleNormal="100" workbookViewId="0">
      <selection activeCell="F8" sqref="F8"/>
    </sheetView>
  </sheetViews>
  <sheetFormatPr defaultColWidth="9.15625" defaultRowHeight="14.4" x14ac:dyDescent="0.55000000000000004"/>
  <cols>
    <col min="1" max="1" width="12.15625" style="5" bestFit="1" customWidth="1"/>
    <col min="2" max="2" width="11.68359375" style="5" bestFit="1" customWidth="1"/>
    <col min="3" max="3" width="9.15625" style="5"/>
    <col min="4" max="4" width="64.5234375" style="6" customWidth="1"/>
    <col min="5" max="5" width="9.15625" style="5"/>
    <col min="6" max="6" width="62.3125" style="6" customWidth="1"/>
    <col min="7" max="16384" width="9.15625" style="5"/>
  </cols>
  <sheetData>
    <row r="1" spans="1:7" x14ac:dyDescent="0.55000000000000004">
      <c r="A1" s="14" t="s">
        <v>60</v>
      </c>
      <c r="B1" s="15" t="s">
        <v>0</v>
      </c>
      <c r="C1" s="15" t="s">
        <v>10</v>
      </c>
      <c r="D1" s="152" t="s">
        <v>38</v>
      </c>
      <c r="E1" s="15" t="s">
        <v>24</v>
      </c>
      <c r="F1" s="16" t="s">
        <v>66</v>
      </c>
    </row>
    <row r="2" spans="1:7" s="60" customFormat="1" ht="28.8" x14ac:dyDescent="0.55000000000000004">
      <c r="A2" s="181" t="s">
        <v>85</v>
      </c>
      <c r="B2" s="182" t="s">
        <v>86</v>
      </c>
      <c r="C2" s="182" t="s">
        <v>12</v>
      </c>
      <c r="D2" s="183" t="s">
        <v>87</v>
      </c>
      <c r="E2" s="182">
        <v>0</v>
      </c>
      <c r="F2" s="184" t="s">
        <v>238</v>
      </c>
    </row>
    <row r="3" spans="1:7" s="60" customFormat="1" ht="28.8" x14ac:dyDescent="0.55000000000000004">
      <c r="A3" s="185" t="s">
        <v>85</v>
      </c>
      <c r="B3" s="186" t="s">
        <v>88</v>
      </c>
      <c r="C3" s="186" t="s">
        <v>89</v>
      </c>
      <c r="D3" s="187" t="s">
        <v>90</v>
      </c>
      <c r="E3" s="186">
        <v>2.74</v>
      </c>
      <c r="F3" s="59" t="s">
        <v>238</v>
      </c>
    </row>
    <row r="4" spans="1:7" s="60" customFormat="1" ht="28.8" x14ac:dyDescent="0.55000000000000004">
      <c r="A4" s="181" t="s">
        <v>61</v>
      </c>
      <c r="B4" s="182" t="s">
        <v>181</v>
      </c>
      <c r="C4" s="182" t="s">
        <v>43</v>
      </c>
      <c r="D4" s="183" t="s">
        <v>180</v>
      </c>
      <c r="E4" s="182">
        <v>59.596699999999998</v>
      </c>
      <c r="F4" s="184" t="s">
        <v>239</v>
      </c>
    </row>
    <row r="5" spans="1:7" s="46" customFormat="1" x14ac:dyDescent="0.55000000000000004">
      <c r="A5" s="47" t="s">
        <v>61</v>
      </c>
      <c r="B5" s="48" t="s">
        <v>145</v>
      </c>
      <c r="C5" s="48" t="s">
        <v>17</v>
      </c>
      <c r="D5" s="153" t="s">
        <v>252</v>
      </c>
      <c r="E5" s="141">
        <v>0.02</v>
      </c>
      <c r="F5" s="49"/>
    </row>
    <row r="6" spans="1:7" s="118" customFormat="1" ht="28.8" x14ac:dyDescent="0.55000000000000004">
      <c r="A6" s="115" t="s">
        <v>61</v>
      </c>
      <c r="B6" s="116" t="s">
        <v>5</v>
      </c>
      <c r="C6" s="116" t="s">
        <v>17</v>
      </c>
      <c r="D6" s="154" t="s">
        <v>253</v>
      </c>
      <c r="E6" s="171">
        <v>1</v>
      </c>
      <c r="F6" s="117" t="s">
        <v>233</v>
      </c>
    </row>
    <row r="7" spans="1:7" s="46" customFormat="1" ht="28.8" x14ac:dyDescent="0.55000000000000004">
      <c r="A7" s="47" t="s">
        <v>61</v>
      </c>
      <c r="B7" s="48" t="s">
        <v>4</v>
      </c>
      <c r="C7" s="48" t="s">
        <v>12</v>
      </c>
      <c r="D7" s="153" t="s">
        <v>240</v>
      </c>
      <c r="E7" s="140">
        <v>290</v>
      </c>
      <c r="F7" s="49" t="s">
        <v>254</v>
      </c>
    </row>
    <row r="8" spans="1:7" s="46" customFormat="1" ht="28.8" x14ac:dyDescent="0.55000000000000004">
      <c r="A8" s="47" t="s">
        <v>61</v>
      </c>
      <c r="B8" s="48" t="s">
        <v>25</v>
      </c>
      <c r="C8" s="48" t="s">
        <v>17</v>
      </c>
      <c r="D8" s="153" t="s">
        <v>234</v>
      </c>
      <c r="E8" s="141">
        <v>0.7</v>
      </c>
      <c r="F8" s="49"/>
    </row>
    <row r="9" spans="1:7" s="46" customFormat="1" x14ac:dyDescent="0.55000000000000004">
      <c r="A9" s="47" t="s">
        <v>61</v>
      </c>
      <c r="B9" s="48" t="s">
        <v>26</v>
      </c>
      <c r="C9" s="48" t="s">
        <v>11</v>
      </c>
      <c r="D9" s="153" t="s">
        <v>46</v>
      </c>
      <c r="E9" s="140">
        <v>65</v>
      </c>
      <c r="F9" s="49"/>
    </row>
    <row r="10" spans="1:7" s="46" customFormat="1" x14ac:dyDescent="0.55000000000000004">
      <c r="A10" s="47" t="s">
        <v>61</v>
      </c>
      <c r="B10" s="48" t="s">
        <v>27</v>
      </c>
      <c r="C10" s="48" t="s">
        <v>47</v>
      </c>
      <c r="D10" s="153" t="s">
        <v>48</v>
      </c>
      <c r="E10" s="141">
        <v>0.4</v>
      </c>
      <c r="F10" s="49" t="s">
        <v>235</v>
      </c>
    </row>
    <row r="11" spans="1:7" s="46" customFormat="1" x14ac:dyDescent="0.55000000000000004">
      <c r="A11" s="47" t="s">
        <v>61</v>
      </c>
      <c r="B11" s="48" t="s">
        <v>147</v>
      </c>
      <c r="C11" s="48" t="s">
        <v>49</v>
      </c>
      <c r="D11" s="153" t="s">
        <v>50</v>
      </c>
      <c r="E11" s="132">
        <v>0.5</v>
      </c>
      <c r="F11" s="49" t="s">
        <v>241</v>
      </c>
    </row>
    <row r="12" spans="1:7" s="60" customFormat="1" ht="28.8" x14ac:dyDescent="0.55000000000000004">
      <c r="A12" s="56" t="s">
        <v>61</v>
      </c>
      <c r="B12" s="57" t="s">
        <v>148</v>
      </c>
      <c r="C12" s="57" t="s">
        <v>17</v>
      </c>
      <c r="D12" s="155" t="s">
        <v>51</v>
      </c>
      <c r="E12" s="58">
        <v>0.42</v>
      </c>
      <c r="F12" s="59" t="s">
        <v>242</v>
      </c>
    </row>
    <row r="13" spans="1:7" s="46" customFormat="1" ht="28.8" x14ac:dyDescent="0.55000000000000004">
      <c r="A13" s="47" t="s">
        <v>61</v>
      </c>
      <c r="B13" s="48" t="s">
        <v>28</v>
      </c>
      <c r="C13" s="48" t="s">
        <v>52</v>
      </c>
      <c r="D13" s="153" t="s">
        <v>203</v>
      </c>
      <c r="E13" s="132">
        <v>1</v>
      </c>
      <c r="F13" s="188" t="s">
        <v>243</v>
      </c>
      <c r="G13" s="114"/>
    </row>
    <row r="14" spans="1:7" s="124" customFormat="1" ht="28.8" x14ac:dyDescent="0.55000000000000004">
      <c r="A14" s="119" t="s">
        <v>61</v>
      </c>
      <c r="B14" s="120" t="s">
        <v>194</v>
      </c>
      <c r="C14" s="120" t="s">
        <v>17</v>
      </c>
      <c r="D14" s="156" t="s">
        <v>244</v>
      </c>
      <c r="E14" s="121">
        <v>1</v>
      </c>
      <c r="F14" s="122" t="s">
        <v>195</v>
      </c>
      <c r="G14" s="123"/>
    </row>
    <row r="15" spans="1:7" s="128" customFormat="1" ht="72" x14ac:dyDescent="0.55000000000000004">
      <c r="A15" s="125" t="s">
        <v>248</v>
      </c>
      <c r="B15" s="126" t="s">
        <v>32</v>
      </c>
      <c r="C15" s="126" t="s">
        <v>53</v>
      </c>
      <c r="D15" s="157" t="s">
        <v>204</v>
      </c>
      <c r="E15" s="161">
        <v>95</v>
      </c>
      <c r="F15" s="127" t="s">
        <v>249</v>
      </c>
    </row>
    <row r="16" spans="1:7" s="128" customFormat="1" ht="43.2" x14ac:dyDescent="0.55000000000000004">
      <c r="A16" s="129" t="s">
        <v>248</v>
      </c>
      <c r="B16" s="130" t="s">
        <v>9</v>
      </c>
      <c r="C16" s="130" t="s">
        <v>59</v>
      </c>
      <c r="D16" s="158" t="s">
        <v>236</v>
      </c>
      <c r="E16" s="162">
        <v>1.1315280460000001E-4</v>
      </c>
      <c r="F16" s="131" t="s">
        <v>205</v>
      </c>
    </row>
    <row r="17" spans="1:6" s="192" customFormat="1" x14ac:dyDescent="0.55000000000000004">
      <c r="A17" s="189" t="s">
        <v>248</v>
      </c>
      <c r="B17" s="190" t="s">
        <v>30</v>
      </c>
      <c r="C17" s="190" t="s">
        <v>15</v>
      </c>
      <c r="D17" s="163" t="s">
        <v>58</v>
      </c>
      <c r="E17" s="191">
        <v>0.02</v>
      </c>
      <c r="F17" s="164"/>
    </row>
    <row r="18" spans="1:6" s="192" customFormat="1" x14ac:dyDescent="0.55000000000000004">
      <c r="A18" s="189" t="s">
        <v>248</v>
      </c>
      <c r="B18" s="190" t="s">
        <v>187</v>
      </c>
      <c r="C18" s="190" t="s">
        <v>17</v>
      </c>
      <c r="D18" s="163" t="s">
        <v>185</v>
      </c>
      <c r="E18" s="165">
        <v>0.7</v>
      </c>
      <c r="F18" s="164" t="s">
        <v>186</v>
      </c>
    </row>
    <row r="19" spans="1:6" s="192" customFormat="1" ht="28.8" x14ac:dyDescent="0.55000000000000004">
      <c r="A19" s="196" t="s">
        <v>248</v>
      </c>
      <c r="B19" s="193" t="s">
        <v>31</v>
      </c>
      <c r="C19" s="193" t="s">
        <v>17</v>
      </c>
      <c r="D19" s="194" t="s">
        <v>245</v>
      </c>
      <c r="E19" s="195">
        <v>1.6</v>
      </c>
      <c r="F19" s="113"/>
    </row>
    <row r="20" spans="1:6" s="52" customFormat="1" x14ac:dyDescent="0.55000000000000004">
      <c r="A20" s="50" t="s">
        <v>63</v>
      </c>
      <c r="B20" s="51" t="s">
        <v>173</v>
      </c>
      <c r="C20" s="51" t="s">
        <v>16</v>
      </c>
      <c r="D20" s="159" t="s">
        <v>246</v>
      </c>
      <c r="E20" s="142">
        <v>1500</v>
      </c>
      <c r="F20" s="53"/>
    </row>
    <row r="21" spans="1:6" s="52" customFormat="1" x14ac:dyDescent="0.55000000000000004">
      <c r="A21" s="50" t="s">
        <v>63</v>
      </c>
      <c r="B21" s="51" t="s">
        <v>172</v>
      </c>
      <c r="C21" s="51" t="s">
        <v>17</v>
      </c>
      <c r="D21" s="159" t="s">
        <v>247</v>
      </c>
      <c r="E21" s="169">
        <v>2</v>
      </c>
      <c r="F21" s="53"/>
    </row>
    <row r="22" spans="1:6" s="52" customFormat="1" ht="43.2" x14ac:dyDescent="0.55000000000000004">
      <c r="A22" s="166" t="s">
        <v>63</v>
      </c>
      <c r="B22" s="167" t="s">
        <v>77</v>
      </c>
      <c r="C22" s="167" t="s">
        <v>76</v>
      </c>
      <c r="D22" s="168" t="s">
        <v>79</v>
      </c>
      <c r="E22" s="167">
        <v>60</v>
      </c>
      <c r="F22" s="170" t="s">
        <v>237</v>
      </c>
    </row>
    <row r="23" spans="1:6" s="52" customFormat="1" x14ac:dyDescent="0.55000000000000004">
      <c r="A23" s="54" t="s">
        <v>63</v>
      </c>
      <c r="B23" s="55" t="s">
        <v>78</v>
      </c>
      <c r="C23" s="55" t="s">
        <v>76</v>
      </c>
      <c r="D23" s="160" t="s">
        <v>80</v>
      </c>
      <c r="E23" s="55">
        <v>304</v>
      </c>
      <c r="F23" s="102" t="s">
        <v>111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13" sqref="A13"/>
    </sheetView>
  </sheetViews>
  <sheetFormatPr defaultColWidth="9.15625" defaultRowHeight="14.1" x14ac:dyDescent="0.5"/>
  <cols>
    <col min="1" max="1" width="16.26171875" style="2" customWidth="1"/>
    <col min="2" max="2" width="11" style="2" bestFit="1" customWidth="1"/>
    <col min="3" max="3" width="14.26171875" style="2" bestFit="1" customWidth="1"/>
    <col min="4" max="4" width="11.578125" style="2" bestFit="1" customWidth="1"/>
    <col min="5" max="5" width="11.83984375" style="2" bestFit="1" customWidth="1"/>
    <col min="6" max="6" width="78.41796875" style="2" customWidth="1"/>
    <col min="7" max="7" width="10.83984375" style="2" customWidth="1"/>
    <col min="8" max="8" width="12" style="2" customWidth="1"/>
    <col min="9" max="16384" width="9.15625" style="2"/>
  </cols>
  <sheetData>
    <row r="1" spans="1:6" x14ac:dyDescent="0.5">
      <c r="A1" s="7" t="s">
        <v>110</v>
      </c>
    </row>
    <row r="3" spans="1:6" x14ac:dyDescent="0.5">
      <c r="A3" s="1" t="s">
        <v>37</v>
      </c>
    </row>
    <row r="4" spans="1:6" x14ac:dyDescent="0.5">
      <c r="A4" s="2" t="s">
        <v>108</v>
      </c>
    </row>
    <row r="5" spans="1:6" x14ac:dyDescent="0.5">
      <c r="A5" s="8" t="s">
        <v>33</v>
      </c>
      <c r="B5" s="9" t="s">
        <v>106</v>
      </c>
      <c r="C5" s="10" t="s">
        <v>34</v>
      </c>
    </row>
    <row r="6" spans="1:6" x14ac:dyDescent="0.5">
      <c r="A6" s="61">
        <v>7.4999999999999993E-5</v>
      </c>
      <c r="B6" s="4">
        <v>6.2</v>
      </c>
      <c r="C6" s="11">
        <f>A6*B6*86400*1000*10^-6</f>
        <v>4.0175999999999989E-2</v>
      </c>
    </row>
    <row r="8" spans="1:6" x14ac:dyDescent="0.5">
      <c r="A8" s="2" t="s">
        <v>109</v>
      </c>
    </row>
    <row r="9" spans="1:6" x14ac:dyDescent="0.5">
      <c r="A9" s="8" t="s">
        <v>33</v>
      </c>
      <c r="B9" s="9" t="s">
        <v>107</v>
      </c>
      <c r="C9" s="9" t="s">
        <v>35</v>
      </c>
      <c r="D9" s="9" t="s">
        <v>36</v>
      </c>
      <c r="E9" s="10" t="s">
        <v>34</v>
      </c>
    </row>
    <row r="10" spans="1:6" x14ac:dyDescent="0.5">
      <c r="A10" s="3">
        <v>0.01</v>
      </c>
      <c r="B10" s="4">
        <v>3</v>
      </c>
      <c r="C10" s="4">
        <v>0.9</v>
      </c>
      <c r="D10" s="4">
        <f>A10*B10*86400*1000*10^-6</f>
        <v>2.5920000000000001</v>
      </c>
      <c r="E10" s="11">
        <f>C10*D10</f>
        <v>2.3328000000000002</v>
      </c>
    </row>
    <row r="13" spans="1:6" ht="17.399999999999999" x14ac:dyDescent="0.65">
      <c r="A13" s="1" t="s">
        <v>167</v>
      </c>
    </row>
    <row r="14" spans="1:6" x14ac:dyDescent="0.5">
      <c r="A14" s="41" t="s">
        <v>151</v>
      </c>
      <c r="B14" s="42" t="s">
        <v>152</v>
      </c>
      <c r="C14" s="41" t="s">
        <v>153</v>
      </c>
      <c r="D14" s="42" t="s">
        <v>154</v>
      </c>
      <c r="E14" s="43" t="s">
        <v>10</v>
      </c>
      <c r="F14" s="41" t="s">
        <v>66</v>
      </c>
    </row>
    <row r="15" spans="1:6" ht="28.2" x14ac:dyDescent="0.5">
      <c r="A15" s="34" t="s">
        <v>169</v>
      </c>
      <c r="B15" s="35">
        <v>1000</v>
      </c>
      <c r="C15" s="36">
        <v>100</v>
      </c>
      <c r="D15" s="35">
        <v>2650</v>
      </c>
      <c r="E15" s="37" t="s">
        <v>56</v>
      </c>
      <c r="F15" s="45" t="s">
        <v>170</v>
      </c>
    </row>
    <row r="16" spans="1:6" ht="28.2" x14ac:dyDescent="0.5">
      <c r="A16" s="36" t="s">
        <v>54</v>
      </c>
      <c r="B16" s="35">
        <v>10</v>
      </c>
      <c r="C16" s="36">
        <v>5</v>
      </c>
      <c r="D16" s="35">
        <v>30</v>
      </c>
      <c r="E16" s="37" t="s">
        <v>57</v>
      </c>
      <c r="F16" s="45" t="s">
        <v>171</v>
      </c>
    </row>
    <row r="17" spans="1:6" x14ac:dyDescent="0.5">
      <c r="A17" s="38" t="s">
        <v>55</v>
      </c>
      <c r="B17" s="39">
        <f>B15*B16/100</f>
        <v>100</v>
      </c>
      <c r="C17" s="38">
        <f>C15*C16/100</f>
        <v>5</v>
      </c>
      <c r="D17" s="39">
        <f>D15*D16/100</f>
        <v>795</v>
      </c>
      <c r="E17" s="40" t="s">
        <v>53</v>
      </c>
      <c r="F17" s="44"/>
    </row>
    <row r="19" spans="1:6" x14ac:dyDescent="0.5">
      <c r="A19" s="1" t="s">
        <v>168</v>
      </c>
    </row>
    <row r="20" spans="1:6" ht="42.3" x14ac:dyDescent="0.5">
      <c r="A20" s="110" t="s">
        <v>155</v>
      </c>
      <c r="B20" s="111" t="s">
        <v>156</v>
      </c>
      <c r="C20" s="112" t="s">
        <v>178</v>
      </c>
    </row>
    <row r="21" spans="1:6" x14ac:dyDescent="0.5">
      <c r="A21" s="103" t="s">
        <v>157</v>
      </c>
      <c r="B21" s="104">
        <v>0.1</v>
      </c>
      <c r="C21" s="105">
        <f>B21*1000</f>
        <v>100</v>
      </c>
    </row>
    <row r="22" spans="1:6" x14ac:dyDescent="0.5">
      <c r="A22" s="103" t="s">
        <v>158</v>
      </c>
      <c r="B22" s="106">
        <v>1</v>
      </c>
      <c r="C22" s="105">
        <f t="shared" ref="C22:C31" si="0">B22*1000</f>
        <v>1000</v>
      </c>
    </row>
    <row r="23" spans="1:6" x14ac:dyDescent="0.5">
      <c r="A23" s="103" t="s">
        <v>159</v>
      </c>
      <c r="B23" s="104">
        <v>1.2</v>
      </c>
      <c r="C23" s="105">
        <f t="shared" si="0"/>
        <v>1200</v>
      </c>
    </row>
    <row r="24" spans="1:6" x14ac:dyDescent="0.5">
      <c r="A24" s="103" t="s">
        <v>160</v>
      </c>
      <c r="B24" s="104">
        <v>1.4</v>
      </c>
      <c r="C24" s="105">
        <f t="shared" si="0"/>
        <v>1400</v>
      </c>
    </row>
    <row r="25" spans="1:6" x14ac:dyDescent="0.5">
      <c r="A25" s="103" t="s">
        <v>160</v>
      </c>
      <c r="B25" s="104">
        <v>1.35</v>
      </c>
      <c r="C25" s="105">
        <f t="shared" si="0"/>
        <v>1350</v>
      </c>
    </row>
    <row r="26" spans="1:6" x14ac:dyDescent="0.5">
      <c r="A26" s="103" t="s">
        <v>161</v>
      </c>
      <c r="B26" s="104">
        <v>1.35</v>
      </c>
      <c r="C26" s="105">
        <f t="shared" si="0"/>
        <v>1350</v>
      </c>
    </row>
    <row r="27" spans="1:6" x14ac:dyDescent="0.5">
      <c r="A27" s="103" t="s">
        <v>162</v>
      </c>
      <c r="B27" s="104">
        <v>1.1000000000000001</v>
      </c>
      <c r="C27" s="105">
        <f t="shared" si="0"/>
        <v>1100</v>
      </c>
    </row>
    <row r="28" spans="1:6" x14ac:dyDescent="0.5">
      <c r="A28" s="103" t="s">
        <v>163</v>
      </c>
      <c r="B28" s="104">
        <v>1.8</v>
      </c>
      <c r="C28" s="105">
        <f t="shared" si="0"/>
        <v>1800</v>
      </c>
    </row>
    <row r="29" spans="1:6" x14ac:dyDescent="0.5">
      <c r="A29" s="103" t="s">
        <v>164</v>
      </c>
      <c r="B29" s="104">
        <v>1.7</v>
      </c>
      <c r="C29" s="105">
        <f t="shared" si="0"/>
        <v>1700</v>
      </c>
    </row>
    <row r="30" spans="1:6" x14ac:dyDescent="0.5">
      <c r="A30" s="103" t="s">
        <v>165</v>
      </c>
      <c r="B30" s="104">
        <v>1.65</v>
      </c>
      <c r="C30" s="105">
        <f t="shared" si="0"/>
        <v>1650</v>
      </c>
    </row>
    <row r="31" spans="1:6" x14ac:dyDescent="0.5">
      <c r="A31" s="107" t="s">
        <v>166</v>
      </c>
      <c r="B31" s="108">
        <v>2.65</v>
      </c>
      <c r="C31" s="109">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Setup</vt:lpstr>
      <vt:lpstr>Reach_structure</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2019-02-05T10:15:11Z</dcterms:modified>
</cp:coreProperties>
</file>