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Y:\Urvin P\PCEC\FY18\Slow Moving\May18\"/>
    </mc:Choice>
  </mc:AlternateContent>
  <bookViews>
    <workbookView xWindow="0" yWindow="0" windowWidth="21600" windowHeight="9270"/>
  </bookViews>
  <sheets>
    <sheet name="PCEC" sheetId="1" r:id="rId1"/>
    <sheet name="ZSlow Move (PCEC)" sheetId="2" r:id="rId2"/>
  </sheets>
  <definedNames>
    <definedName name="_xlnm._FilterDatabase" localSheetId="1" hidden="1">'ZSlow Move (PCEC)'!$A$1:$X$995</definedName>
    <definedName name="_xlnm.Print_Area" localSheetId="0">PCEC!$A$1:$AG$52</definedName>
    <definedName name="_xlnm.Print_Area" localSheetId="1">'ZSlow Move (PCEC)'!$A$1:$Z$956</definedName>
    <definedName name="_xlnm.Print_Titles" localSheetId="1">'ZSlow Move (PCEC)'!$1:$1</definedName>
  </definedNames>
  <calcPr calcId="152511"/>
</workbook>
</file>

<file path=xl/calcChain.xml><?xml version="1.0" encoding="utf-8"?>
<calcChain xmlns="http://schemas.openxmlformats.org/spreadsheetml/2006/main">
  <c r="H3107" i="2" l="1"/>
  <c r="F3" i="2" l="1"/>
  <c r="H3" i="2"/>
  <c r="W40" i="1"/>
  <c r="W39" i="1"/>
  <c r="W38" i="1"/>
  <c r="W37" i="1"/>
  <c r="W36" i="1"/>
  <c r="W35" i="1"/>
  <c r="W32" i="1"/>
  <c r="W31" i="1"/>
  <c r="W28" i="1"/>
  <c r="W27" i="1"/>
  <c r="W24" i="1"/>
  <c r="W23" i="1"/>
  <c r="W22" i="1"/>
  <c r="W21" i="1"/>
  <c r="W17" i="1"/>
  <c r="W18" i="1" s="1"/>
  <c r="W13" i="1"/>
  <c r="W14" i="1"/>
  <c r="W12" i="1"/>
  <c r="V40" i="1"/>
  <c r="V39" i="1"/>
  <c r="V38" i="1"/>
  <c r="V37" i="1"/>
  <c r="V36" i="1"/>
  <c r="V35" i="1"/>
  <c r="V32" i="1"/>
  <c r="V31" i="1"/>
  <c r="V28" i="1"/>
  <c r="V27" i="1"/>
  <c r="V24" i="1"/>
  <c r="V23" i="1"/>
  <c r="V22" i="1"/>
  <c r="V21" i="1"/>
  <c r="V17" i="1"/>
  <c r="V18" i="1" s="1"/>
  <c r="V13" i="1"/>
  <c r="V14" i="1"/>
  <c r="V12" i="1"/>
  <c r="T37" i="1"/>
  <c r="U3106" i="2"/>
  <c r="V3106" i="2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T3106" i="2"/>
  <c r="H2" i="2"/>
  <c r="T12" i="1"/>
  <c r="S12" i="1"/>
  <c r="V41" i="1" l="1"/>
  <c r="W41" i="1"/>
  <c r="W29" i="1"/>
  <c r="W33" i="1"/>
  <c r="V15" i="1"/>
  <c r="V29" i="1"/>
  <c r="V33" i="1"/>
  <c r="V25" i="1"/>
  <c r="W15" i="1"/>
  <c r="W25" i="1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W43" i="1" l="1"/>
  <c r="V43" i="1"/>
  <c r="N3114" i="2"/>
  <c r="M3114" i="2"/>
  <c r="F747" i="2" l="1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X3114" i="2" l="1"/>
  <c r="X3115" i="2" s="1"/>
  <c r="W3114" i="2"/>
  <c r="W3115" i="2" s="1"/>
  <c r="N3115" i="2"/>
  <c r="M3115" i="2"/>
  <c r="H3114" i="2"/>
  <c r="F3114" i="2"/>
  <c r="X3106" i="2"/>
  <c r="X3108" i="2" s="1"/>
  <c r="W3106" i="2"/>
  <c r="W3108" i="2" s="1"/>
  <c r="T3108" i="2"/>
  <c r="S3106" i="2"/>
  <c r="S3108" i="2" s="1"/>
  <c r="R3106" i="2"/>
  <c r="R3108" i="2" s="1"/>
  <c r="Q3106" i="2"/>
  <c r="Q3108" i="2" s="1"/>
  <c r="P3106" i="2"/>
  <c r="P3108" i="2" s="1"/>
  <c r="O3106" i="2"/>
  <c r="O3108" i="2" s="1"/>
  <c r="N3106" i="2"/>
  <c r="N3108" i="2" s="1"/>
  <c r="M3106" i="2"/>
  <c r="M3108" i="2" s="1"/>
  <c r="L3106" i="2"/>
  <c r="L3108" i="2" s="1"/>
  <c r="K3106" i="2"/>
  <c r="K3108" i="2" s="1"/>
  <c r="J3106" i="2"/>
  <c r="J3108" i="2" s="1"/>
  <c r="I3106" i="2"/>
  <c r="I3108" i="2" s="1"/>
  <c r="H995" i="2"/>
  <c r="F995" i="2"/>
  <c r="H994" i="2"/>
  <c r="F994" i="2"/>
  <c r="H993" i="2"/>
  <c r="F993" i="2"/>
  <c r="H992" i="2"/>
  <c r="F992" i="2"/>
  <c r="H991" i="2"/>
  <c r="F991" i="2"/>
  <c r="H990" i="2"/>
  <c r="F990" i="2"/>
  <c r="H989" i="2"/>
  <c r="F989" i="2"/>
  <c r="H988" i="2"/>
  <c r="F988" i="2"/>
  <c r="H987" i="2"/>
  <c r="F987" i="2"/>
  <c r="H986" i="2"/>
  <c r="F986" i="2"/>
  <c r="H985" i="2"/>
  <c r="F985" i="2"/>
  <c r="H984" i="2"/>
  <c r="F984" i="2"/>
  <c r="H983" i="2"/>
  <c r="F983" i="2"/>
  <c r="H982" i="2"/>
  <c r="F982" i="2"/>
  <c r="H981" i="2"/>
  <c r="F981" i="2"/>
  <c r="H980" i="2"/>
  <c r="F980" i="2"/>
  <c r="H979" i="2"/>
  <c r="F979" i="2"/>
  <c r="H978" i="2"/>
  <c r="F978" i="2"/>
  <c r="H977" i="2"/>
  <c r="F977" i="2"/>
  <c r="H976" i="2"/>
  <c r="F976" i="2"/>
  <c r="H975" i="2"/>
  <c r="F975" i="2"/>
  <c r="H974" i="2"/>
  <c r="F974" i="2"/>
  <c r="H973" i="2"/>
  <c r="F973" i="2"/>
  <c r="H972" i="2"/>
  <c r="F972" i="2"/>
  <c r="H971" i="2"/>
  <c r="F971" i="2"/>
  <c r="H970" i="2"/>
  <c r="F970" i="2"/>
  <c r="H969" i="2"/>
  <c r="F969" i="2"/>
  <c r="H968" i="2"/>
  <c r="F968" i="2"/>
  <c r="H967" i="2"/>
  <c r="F967" i="2"/>
  <c r="H966" i="2"/>
  <c r="F966" i="2"/>
  <c r="H965" i="2"/>
  <c r="F965" i="2"/>
  <c r="H964" i="2"/>
  <c r="F964" i="2"/>
  <c r="H963" i="2"/>
  <c r="F963" i="2"/>
  <c r="H962" i="2"/>
  <c r="F962" i="2"/>
  <c r="H961" i="2"/>
  <c r="F961" i="2"/>
  <c r="H960" i="2"/>
  <c r="F960" i="2"/>
  <c r="H959" i="2"/>
  <c r="F959" i="2"/>
  <c r="H958" i="2"/>
  <c r="F958" i="2"/>
  <c r="H957" i="2"/>
  <c r="F957" i="2"/>
  <c r="H956" i="2"/>
  <c r="F956" i="2"/>
  <c r="H955" i="2"/>
  <c r="F955" i="2"/>
  <c r="H954" i="2"/>
  <c r="F954" i="2"/>
  <c r="H953" i="2"/>
  <c r="F953" i="2"/>
  <c r="H952" i="2"/>
  <c r="F952" i="2"/>
  <c r="H951" i="2"/>
  <c r="F951" i="2"/>
  <c r="H950" i="2"/>
  <c r="F950" i="2"/>
  <c r="H949" i="2"/>
  <c r="F949" i="2"/>
  <c r="H948" i="2"/>
  <c r="F948" i="2"/>
  <c r="H947" i="2"/>
  <c r="F947" i="2"/>
  <c r="H946" i="2"/>
  <c r="F946" i="2"/>
  <c r="H945" i="2"/>
  <c r="F945" i="2"/>
  <c r="H944" i="2"/>
  <c r="F944" i="2"/>
  <c r="H943" i="2"/>
  <c r="F943" i="2"/>
  <c r="H942" i="2"/>
  <c r="F942" i="2"/>
  <c r="H941" i="2"/>
  <c r="F941" i="2"/>
  <c r="H940" i="2"/>
  <c r="F940" i="2"/>
  <c r="H939" i="2"/>
  <c r="F939" i="2"/>
  <c r="H938" i="2"/>
  <c r="F938" i="2"/>
  <c r="H937" i="2"/>
  <c r="F937" i="2"/>
  <c r="H936" i="2"/>
  <c r="F936" i="2"/>
  <c r="H935" i="2"/>
  <c r="F935" i="2"/>
  <c r="H934" i="2"/>
  <c r="F934" i="2"/>
  <c r="H933" i="2"/>
  <c r="F933" i="2"/>
  <c r="H932" i="2"/>
  <c r="F932" i="2"/>
  <c r="H931" i="2"/>
  <c r="F931" i="2"/>
  <c r="H930" i="2"/>
  <c r="F930" i="2"/>
  <c r="H929" i="2"/>
  <c r="F929" i="2"/>
  <c r="H928" i="2"/>
  <c r="F928" i="2"/>
  <c r="H927" i="2"/>
  <c r="F927" i="2"/>
  <c r="H926" i="2"/>
  <c r="F926" i="2"/>
  <c r="H925" i="2"/>
  <c r="F925" i="2"/>
  <c r="H924" i="2"/>
  <c r="F924" i="2"/>
  <c r="H923" i="2"/>
  <c r="F923" i="2"/>
  <c r="H922" i="2"/>
  <c r="F922" i="2"/>
  <c r="H921" i="2"/>
  <c r="F921" i="2"/>
  <c r="H920" i="2"/>
  <c r="F920" i="2"/>
  <c r="H919" i="2"/>
  <c r="F919" i="2"/>
  <c r="H918" i="2"/>
  <c r="F918" i="2"/>
  <c r="H917" i="2"/>
  <c r="F917" i="2"/>
  <c r="H916" i="2"/>
  <c r="F916" i="2"/>
  <c r="H915" i="2"/>
  <c r="F915" i="2"/>
  <c r="H914" i="2"/>
  <c r="F914" i="2"/>
  <c r="H913" i="2"/>
  <c r="F913" i="2"/>
  <c r="H912" i="2"/>
  <c r="F912" i="2"/>
  <c r="H911" i="2"/>
  <c r="F911" i="2"/>
  <c r="H910" i="2"/>
  <c r="F910" i="2"/>
  <c r="H909" i="2"/>
  <c r="F909" i="2"/>
  <c r="H908" i="2"/>
  <c r="F908" i="2"/>
  <c r="H907" i="2"/>
  <c r="F907" i="2"/>
  <c r="H906" i="2"/>
  <c r="F906" i="2"/>
  <c r="H905" i="2"/>
  <c r="F905" i="2"/>
  <c r="H904" i="2"/>
  <c r="F904" i="2"/>
  <c r="H903" i="2"/>
  <c r="F903" i="2"/>
  <c r="H902" i="2"/>
  <c r="F902" i="2"/>
  <c r="H901" i="2"/>
  <c r="F901" i="2"/>
  <c r="H900" i="2"/>
  <c r="F900" i="2"/>
  <c r="H899" i="2"/>
  <c r="F899" i="2"/>
  <c r="H898" i="2"/>
  <c r="F898" i="2"/>
  <c r="H897" i="2"/>
  <c r="F897" i="2"/>
  <c r="H896" i="2"/>
  <c r="F896" i="2"/>
  <c r="H895" i="2"/>
  <c r="F895" i="2"/>
  <c r="H894" i="2"/>
  <c r="F894" i="2"/>
  <c r="H893" i="2"/>
  <c r="F893" i="2"/>
  <c r="H892" i="2"/>
  <c r="F892" i="2"/>
  <c r="H891" i="2"/>
  <c r="F891" i="2"/>
  <c r="H890" i="2"/>
  <c r="F890" i="2"/>
  <c r="H889" i="2"/>
  <c r="F889" i="2"/>
  <c r="H888" i="2"/>
  <c r="F888" i="2"/>
  <c r="H887" i="2"/>
  <c r="F887" i="2"/>
  <c r="H886" i="2"/>
  <c r="F886" i="2"/>
  <c r="H885" i="2"/>
  <c r="F885" i="2"/>
  <c r="H884" i="2"/>
  <c r="F884" i="2"/>
  <c r="H883" i="2"/>
  <c r="F883" i="2"/>
  <c r="H882" i="2"/>
  <c r="F882" i="2"/>
  <c r="H881" i="2"/>
  <c r="F881" i="2"/>
  <c r="H880" i="2"/>
  <c r="F880" i="2"/>
  <c r="H879" i="2"/>
  <c r="F879" i="2"/>
  <c r="H878" i="2"/>
  <c r="F878" i="2"/>
  <c r="H877" i="2"/>
  <c r="F877" i="2"/>
  <c r="H876" i="2"/>
  <c r="F876" i="2"/>
  <c r="H875" i="2"/>
  <c r="F875" i="2"/>
  <c r="H874" i="2"/>
  <c r="F874" i="2"/>
  <c r="H873" i="2"/>
  <c r="F873" i="2"/>
  <c r="H872" i="2"/>
  <c r="F872" i="2"/>
  <c r="H871" i="2"/>
  <c r="F871" i="2"/>
  <c r="H870" i="2"/>
  <c r="F870" i="2"/>
  <c r="H869" i="2"/>
  <c r="F869" i="2"/>
  <c r="H868" i="2"/>
  <c r="F868" i="2"/>
  <c r="H867" i="2"/>
  <c r="F867" i="2"/>
  <c r="H866" i="2"/>
  <c r="F866" i="2"/>
  <c r="H865" i="2"/>
  <c r="F865" i="2"/>
  <c r="H864" i="2"/>
  <c r="F864" i="2"/>
  <c r="H863" i="2"/>
  <c r="F863" i="2"/>
  <c r="H862" i="2"/>
  <c r="F862" i="2"/>
  <c r="H861" i="2"/>
  <c r="F861" i="2"/>
  <c r="H860" i="2"/>
  <c r="F860" i="2"/>
  <c r="H859" i="2"/>
  <c r="F859" i="2"/>
  <c r="H858" i="2"/>
  <c r="F858" i="2"/>
  <c r="H857" i="2"/>
  <c r="F857" i="2"/>
  <c r="H856" i="2"/>
  <c r="F856" i="2"/>
  <c r="H855" i="2"/>
  <c r="F855" i="2"/>
  <c r="H854" i="2"/>
  <c r="F854" i="2"/>
  <c r="H853" i="2"/>
  <c r="F853" i="2"/>
  <c r="H852" i="2"/>
  <c r="F852" i="2"/>
  <c r="H851" i="2"/>
  <c r="F851" i="2"/>
  <c r="H850" i="2"/>
  <c r="F850" i="2"/>
  <c r="H849" i="2"/>
  <c r="F849" i="2"/>
  <c r="H848" i="2"/>
  <c r="F848" i="2"/>
  <c r="H847" i="2"/>
  <c r="F847" i="2"/>
  <c r="H846" i="2"/>
  <c r="F846" i="2"/>
  <c r="H845" i="2"/>
  <c r="F845" i="2"/>
  <c r="H844" i="2"/>
  <c r="F844" i="2"/>
  <c r="H843" i="2"/>
  <c r="F843" i="2"/>
  <c r="H842" i="2"/>
  <c r="F842" i="2"/>
  <c r="H841" i="2"/>
  <c r="F841" i="2"/>
  <c r="H840" i="2"/>
  <c r="F840" i="2"/>
  <c r="H839" i="2"/>
  <c r="F839" i="2"/>
  <c r="H838" i="2"/>
  <c r="F838" i="2"/>
  <c r="H837" i="2"/>
  <c r="F837" i="2"/>
  <c r="H836" i="2"/>
  <c r="F836" i="2"/>
  <c r="H835" i="2"/>
  <c r="F835" i="2"/>
  <c r="H834" i="2"/>
  <c r="F834" i="2"/>
  <c r="H833" i="2"/>
  <c r="F833" i="2"/>
  <c r="H832" i="2"/>
  <c r="F832" i="2"/>
  <c r="H831" i="2"/>
  <c r="F831" i="2"/>
  <c r="H830" i="2"/>
  <c r="F830" i="2"/>
  <c r="H829" i="2"/>
  <c r="F829" i="2"/>
  <c r="H828" i="2"/>
  <c r="F828" i="2"/>
  <c r="H827" i="2"/>
  <c r="F827" i="2"/>
  <c r="H826" i="2"/>
  <c r="F826" i="2"/>
  <c r="H825" i="2"/>
  <c r="F825" i="2"/>
  <c r="H824" i="2"/>
  <c r="F824" i="2"/>
  <c r="H823" i="2"/>
  <c r="F823" i="2"/>
  <c r="H822" i="2"/>
  <c r="F822" i="2"/>
  <c r="H821" i="2"/>
  <c r="F821" i="2"/>
  <c r="H820" i="2"/>
  <c r="F820" i="2"/>
  <c r="H819" i="2"/>
  <c r="F819" i="2"/>
  <c r="H818" i="2"/>
  <c r="F818" i="2"/>
  <c r="H817" i="2"/>
  <c r="F817" i="2"/>
  <c r="H816" i="2"/>
  <c r="F816" i="2"/>
  <c r="H815" i="2"/>
  <c r="F815" i="2"/>
  <c r="H814" i="2"/>
  <c r="F814" i="2"/>
  <c r="H813" i="2"/>
  <c r="F813" i="2"/>
  <c r="H812" i="2"/>
  <c r="F812" i="2"/>
  <c r="H811" i="2"/>
  <c r="F811" i="2"/>
  <c r="H810" i="2"/>
  <c r="F810" i="2"/>
  <c r="H809" i="2"/>
  <c r="F809" i="2"/>
  <c r="H808" i="2"/>
  <c r="F808" i="2"/>
  <c r="H807" i="2"/>
  <c r="F807" i="2"/>
  <c r="H806" i="2"/>
  <c r="F806" i="2"/>
  <c r="H805" i="2"/>
  <c r="F805" i="2"/>
  <c r="H804" i="2"/>
  <c r="F804" i="2"/>
  <c r="H803" i="2"/>
  <c r="F803" i="2"/>
  <c r="H802" i="2"/>
  <c r="F802" i="2"/>
  <c r="H801" i="2"/>
  <c r="F801" i="2"/>
  <c r="H800" i="2"/>
  <c r="F800" i="2"/>
  <c r="H799" i="2"/>
  <c r="F799" i="2"/>
  <c r="H798" i="2"/>
  <c r="F798" i="2"/>
  <c r="H797" i="2"/>
  <c r="F797" i="2"/>
  <c r="H796" i="2"/>
  <c r="F796" i="2"/>
  <c r="H795" i="2"/>
  <c r="F795" i="2"/>
  <c r="H794" i="2"/>
  <c r="F794" i="2"/>
  <c r="H793" i="2"/>
  <c r="F793" i="2"/>
  <c r="H792" i="2"/>
  <c r="F792" i="2"/>
  <c r="H791" i="2"/>
  <c r="F791" i="2"/>
  <c r="H790" i="2"/>
  <c r="F790" i="2"/>
  <c r="H789" i="2"/>
  <c r="F789" i="2"/>
  <c r="H788" i="2"/>
  <c r="F788" i="2"/>
  <c r="H787" i="2"/>
  <c r="F787" i="2"/>
  <c r="H786" i="2"/>
  <c r="F786" i="2"/>
  <c r="H785" i="2"/>
  <c r="F785" i="2"/>
  <c r="H784" i="2"/>
  <c r="F784" i="2"/>
  <c r="H783" i="2"/>
  <c r="F783" i="2"/>
  <c r="H782" i="2"/>
  <c r="F782" i="2"/>
  <c r="H781" i="2"/>
  <c r="F781" i="2"/>
  <c r="H780" i="2"/>
  <c r="F780" i="2"/>
  <c r="H779" i="2"/>
  <c r="F779" i="2"/>
  <c r="H778" i="2"/>
  <c r="F778" i="2"/>
  <c r="H777" i="2"/>
  <c r="F777" i="2"/>
  <c r="H776" i="2"/>
  <c r="F776" i="2"/>
  <c r="D23" i="1" s="1"/>
  <c r="H775" i="2"/>
  <c r="F775" i="2"/>
  <c r="H774" i="2"/>
  <c r="F774" i="2"/>
  <c r="D14" i="1" s="1"/>
  <c r="H773" i="2"/>
  <c r="F773" i="2"/>
  <c r="H772" i="2"/>
  <c r="F772" i="2"/>
  <c r="D17" i="1" s="1"/>
  <c r="D18" i="1" s="1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43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82" i="2"/>
  <c r="H581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434" i="2"/>
  <c r="H433" i="2"/>
  <c r="H432" i="2"/>
  <c r="H630" i="2"/>
  <c r="H629" i="2"/>
  <c r="H628" i="2"/>
  <c r="H627" i="2"/>
  <c r="H626" i="2"/>
  <c r="H625" i="2"/>
  <c r="H624" i="2"/>
  <c r="H623" i="2"/>
  <c r="H622" i="2"/>
  <c r="H621" i="2"/>
  <c r="H431" i="2"/>
  <c r="H430" i="2"/>
  <c r="H620" i="2"/>
  <c r="H619" i="2"/>
  <c r="H618" i="2"/>
  <c r="H617" i="2"/>
  <c r="H616" i="2"/>
  <c r="H429" i="2"/>
  <c r="H726" i="2"/>
  <c r="H725" i="2"/>
  <c r="H724" i="2"/>
  <c r="H615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428" i="2"/>
  <c r="H427" i="2"/>
  <c r="H426" i="2"/>
  <c r="H425" i="2"/>
  <c r="H424" i="2"/>
  <c r="H423" i="2"/>
  <c r="H422" i="2"/>
  <c r="H421" i="2"/>
  <c r="H420" i="2"/>
  <c r="H707" i="2"/>
  <c r="H706" i="2"/>
  <c r="H705" i="2"/>
  <c r="H704" i="2"/>
  <c r="D37" i="1"/>
  <c r="H703" i="2"/>
  <c r="H702" i="2"/>
  <c r="H701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419" i="2"/>
  <c r="H584" i="2"/>
  <c r="H583" i="2"/>
  <c r="H178" i="2"/>
  <c r="H177" i="2"/>
  <c r="H176" i="2"/>
  <c r="H42" i="2"/>
  <c r="H41" i="2"/>
  <c r="H40" i="2"/>
  <c r="H39" i="2"/>
  <c r="H38" i="2"/>
  <c r="H37" i="2"/>
  <c r="H36" i="2"/>
  <c r="H35" i="2"/>
  <c r="H34" i="2"/>
  <c r="H33" i="2"/>
  <c r="H32" i="2"/>
  <c r="H175" i="2"/>
  <c r="H174" i="2"/>
  <c r="H31" i="2"/>
  <c r="H173" i="2"/>
  <c r="H172" i="2"/>
  <c r="H30" i="2"/>
  <c r="H29" i="2"/>
  <c r="H28" i="2"/>
  <c r="H27" i="2"/>
  <c r="H26" i="2"/>
  <c r="H25" i="2"/>
  <c r="H24" i="2"/>
  <c r="H23" i="2"/>
  <c r="H22" i="2"/>
  <c r="H21" i="2"/>
  <c r="H20" i="2"/>
  <c r="H19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18" i="2"/>
  <c r="H17" i="2"/>
  <c r="H44" i="2"/>
  <c r="H194" i="2"/>
  <c r="H193" i="2"/>
  <c r="H192" i="2"/>
  <c r="H191" i="2"/>
  <c r="H190" i="2"/>
  <c r="H189" i="2"/>
  <c r="H188" i="2"/>
  <c r="H187" i="2"/>
  <c r="H186" i="2"/>
  <c r="H185" i="2"/>
  <c r="H16" i="2"/>
  <c r="H184" i="2"/>
  <c r="H15" i="2"/>
  <c r="H14" i="2"/>
  <c r="H183" i="2"/>
  <c r="H13" i="2"/>
  <c r="H182" i="2"/>
  <c r="H12" i="2"/>
  <c r="H181" i="2"/>
  <c r="H180" i="2"/>
  <c r="H179" i="2"/>
  <c r="H11" i="2"/>
  <c r="H10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D24" i="1"/>
  <c r="H222" i="2"/>
  <c r="H221" i="2"/>
  <c r="H220" i="2"/>
  <c r="H219" i="2"/>
  <c r="H218" i="2"/>
  <c r="H217" i="2"/>
  <c r="D12" i="1"/>
  <c r="H216" i="2"/>
  <c r="H215" i="2"/>
  <c r="D13" i="1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9" i="2"/>
  <c r="H8" i="2"/>
  <c r="H7" i="2"/>
  <c r="H6" i="2"/>
  <c r="H201" i="2"/>
  <c r="H5" i="2"/>
  <c r="H4" i="2"/>
  <c r="H200" i="2"/>
  <c r="H19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198" i="2"/>
  <c r="H197" i="2"/>
  <c r="D31" i="1"/>
  <c r="H196" i="2"/>
  <c r="H195" i="2"/>
  <c r="H266" i="2"/>
  <c r="H265" i="2"/>
  <c r="H264" i="2"/>
  <c r="H263" i="2"/>
  <c r="E47" i="1"/>
  <c r="D47" i="1"/>
  <c r="AE41" i="1"/>
  <c r="AD41" i="1"/>
  <c r="T40" i="1"/>
  <c r="S40" i="1"/>
  <c r="Q40" i="1"/>
  <c r="P40" i="1"/>
  <c r="N40" i="1"/>
  <c r="M40" i="1"/>
  <c r="Z40" i="1" s="1"/>
  <c r="K40" i="1"/>
  <c r="J40" i="1"/>
  <c r="H40" i="1"/>
  <c r="G40" i="1"/>
  <c r="D40" i="1"/>
  <c r="T39" i="1"/>
  <c r="S39" i="1"/>
  <c r="Q39" i="1"/>
  <c r="P39" i="1"/>
  <c r="N39" i="1"/>
  <c r="M39" i="1"/>
  <c r="K39" i="1"/>
  <c r="J39" i="1"/>
  <c r="H39" i="1"/>
  <c r="G39" i="1"/>
  <c r="T38" i="1"/>
  <c r="S38" i="1"/>
  <c r="Q38" i="1"/>
  <c r="P38" i="1"/>
  <c r="N38" i="1"/>
  <c r="AA38" i="1" s="1"/>
  <c r="M38" i="1"/>
  <c r="K38" i="1"/>
  <c r="J38" i="1"/>
  <c r="H38" i="1"/>
  <c r="G38" i="1"/>
  <c r="S37" i="1"/>
  <c r="Q37" i="1"/>
  <c r="P37" i="1"/>
  <c r="N37" i="1"/>
  <c r="M37" i="1"/>
  <c r="K37" i="1"/>
  <c r="J37" i="1"/>
  <c r="H37" i="1"/>
  <c r="G37" i="1"/>
  <c r="T36" i="1"/>
  <c r="S36" i="1"/>
  <c r="Q36" i="1"/>
  <c r="P36" i="1"/>
  <c r="N36" i="1"/>
  <c r="M36" i="1"/>
  <c r="K36" i="1"/>
  <c r="J36" i="1"/>
  <c r="H36" i="1"/>
  <c r="G36" i="1"/>
  <c r="T35" i="1"/>
  <c r="S35" i="1"/>
  <c r="Q35" i="1"/>
  <c r="P35" i="1"/>
  <c r="N35" i="1"/>
  <c r="M35" i="1"/>
  <c r="K35" i="1"/>
  <c r="J35" i="1"/>
  <c r="H35" i="1"/>
  <c r="G35" i="1"/>
  <c r="T32" i="1"/>
  <c r="S32" i="1"/>
  <c r="Q32" i="1"/>
  <c r="P32" i="1"/>
  <c r="N32" i="1"/>
  <c r="M32" i="1"/>
  <c r="K32" i="1"/>
  <c r="J32" i="1"/>
  <c r="H32" i="1"/>
  <c r="G32" i="1"/>
  <c r="T31" i="1"/>
  <c r="S31" i="1"/>
  <c r="Q31" i="1"/>
  <c r="P31" i="1"/>
  <c r="N31" i="1"/>
  <c r="M31" i="1"/>
  <c r="K31" i="1"/>
  <c r="J31" i="1"/>
  <c r="H31" i="1"/>
  <c r="G31" i="1"/>
  <c r="T28" i="1"/>
  <c r="S28" i="1"/>
  <c r="Q28" i="1"/>
  <c r="P28" i="1"/>
  <c r="N28" i="1"/>
  <c r="M28" i="1"/>
  <c r="K28" i="1"/>
  <c r="J28" i="1"/>
  <c r="H28" i="1"/>
  <c r="G28" i="1"/>
  <c r="T27" i="1"/>
  <c r="S27" i="1"/>
  <c r="Q27" i="1"/>
  <c r="P27" i="1"/>
  <c r="N27" i="1"/>
  <c r="M27" i="1"/>
  <c r="K27" i="1"/>
  <c r="J27" i="1"/>
  <c r="H27" i="1"/>
  <c r="G27" i="1"/>
  <c r="T24" i="1"/>
  <c r="S24" i="1"/>
  <c r="Q24" i="1"/>
  <c r="P24" i="1"/>
  <c r="N24" i="1"/>
  <c r="M24" i="1"/>
  <c r="K24" i="1"/>
  <c r="J24" i="1"/>
  <c r="H24" i="1"/>
  <c r="G24" i="1"/>
  <c r="T23" i="1"/>
  <c r="S23" i="1"/>
  <c r="Q23" i="1"/>
  <c r="P23" i="1"/>
  <c r="N23" i="1"/>
  <c r="M23" i="1"/>
  <c r="K23" i="1"/>
  <c r="J23" i="1"/>
  <c r="H23" i="1"/>
  <c r="G23" i="1"/>
  <c r="T22" i="1"/>
  <c r="S22" i="1"/>
  <c r="Q22" i="1"/>
  <c r="P22" i="1"/>
  <c r="N22" i="1"/>
  <c r="M22" i="1"/>
  <c r="K22" i="1"/>
  <c r="J22" i="1"/>
  <c r="H22" i="1"/>
  <c r="G22" i="1"/>
  <c r="T21" i="1"/>
  <c r="S21" i="1"/>
  <c r="Q21" i="1"/>
  <c r="P21" i="1"/>
  <c r="N21" i="1"/>
  <c r="M21" i="1"/>
  <c r="K21" i="1"/>
  <c r="J21" i="1"/>
  <c r="H21" i="1"/>
  <c r="G21" i="1"/>
  <c r="D21" i="1"/>
  <c r="T17" i="1"/>
  <c r="T18" i="1" s="1"/>
  <c r="S17" i="1"/>
  <c r="S18" i="1" s="1"/>
  <c r="Q17" i="1"/>
  <c r="Q18" i="1" s="1"/>
  <c r="P17" i="1"/>
  <c r="P18" i="1" s="1"/>
  <c r="N17" i="1"/>
  <c r="M17" i="1"/>
  <c r="K17" i="1"/>
  <c r="K18" i="1" s="1"/>
  <c r="J17" i="1"/>
  <c r="J18" i="1" s="1"/>
  <c r="H17" i="1"/>
  <c r="H18" i="1" s="1"/>
  <c r="G17" i="1"/>
  <c r="G18" i="1" s="1"/>
  <c r="AE15" i="1"/>
  <c r="AD15" i="1"/>
  <c r="AD18" i="1" s="1"/>
  <c r="T14" i="1"/>
  <c r="S14" i="1"/>
  <c r="Q14" i="1"/>
  <c r="P14" i="1"/>
  <c r="N14" i="1"/>
  <c r="M14" i="1"/>
  <c r="K14" i="1"/>
  <c r="J14" i="1"/>
  <c r="H14" i="1"/>
  <c r="G14" i="1"/>
  <c r="E14" i="1"/>
  <c r="T13" i="1"/>
  <c r="S13" i="1"/>
  <c r="Q13" i="1"/>
  <c r="P13" i="1"/>
  <c r="N13" i="1"/>
  <c r="M13" i="1"/>
  <c r="K13" i="1"/>
  <c r="J13" i="1"/>
  <c r="H13" i="1"/>
  <c r="G13" i="1"/>
  <c r="Q12" i="1"/>
  <c r="P12" i="1"/>
  <c r="N12" i="1"/>
  <c r="M12" i="1"/>
  <c r="K12" i="1"/>
  <c r="J12" i="1"/>
  <c r="H12" i="1"/>
  <c r="G12" i="1"/>
  <c r="AA24" i="1" l="1"/>
  <c r="AA28" i="1"/>
  <c r="AA32" i="1"/>
  <c r="AA36" i="1"/>
  <c r="Z39" i="1"/>
  <c r="AA12" i="1"/>
  <c r="Z21" i="1"/>
  <c r="Z23" i="1"/>
  <c r="Z27" i="1"/>
  <c r="Z31" i="1"/>
  <c r="Z35" i="1"/>
  <c r="Z37" i="1"/>
  <c r="AA22" i="1"/>
  <c r="AA40" i="1"/>
  <c r="AA13" i="1"/>
  <c r="AF14" i="1"/>
  <c r="X14" i="1"/>
  <c r="Z14" i="1"/>
  <c r="M18" i="1"/>
  <c r="Z17" i="1"/>
  <c r="Z18" i="1" s="1"/>
  <c r="AA21" i="1"/>
  <c r="AA23" i="1"/>
  <c r="AA27" i="1"/>
  <c r="AA31" i="1"/>
  <c r="AA35" i="1"/>
  <c r="AA37" i="1"/>
  <c r="AA39" i="1"/>
  <c r="Z12" i="1"/>
  <c r="Z13" i="1"/>
  <c r="AA14" i="1"/>
  <c r="N18" i="1"/>
  <c r="AA17" i="1"/>
  <c r="AA18" i="1" s="1"/>
  <c r="Z22" i="1"/>
  <c r="Z24" i="1"/>
  <c r="Z28" i="1"/>
  <c r="Z32" i="1"/>
  <c r="Z36" i="1"/>
  <c r="Z38" i="1"/>
  <c r="AE18" i="1"/>
  <c r="AE25" i="1" s="1"/>
  <c r="AD25" i="1"/>
  <c r="E12" i="1"/>
  <c r="D22" i="1"/>
  <c r="D25" i="1" s="1"/>
  <c r="D27" i="1"/>
  <c r="E13" i="1"/>
  <c r="F3106" i="2"/>
  <c r="F3115" i="2" s="1"/>
  <c r="E37" i="1"/>
  <c r="U37" i="1" s="1"/>
  <c r="E40" i="1"/>
  <c r="E35" i="1"/>
  <c r="E39" i="1"/>
  <c r="E38" i="1"/>
  <c r="E21" i="1"/>
  <c r="E22" i="1"/>
  <c r="E36" i="1"/>
  <c r="X36" i="1" s="1"/>
  <c r="F3112" i="2"/>
  <c r="E23" i="1"/>
  <c r="E27" i="1"/>
  <c r="E31" i="1"/>
  <c r="E32" i="1"/>
  <c r="E28" i="1"/>
  <c r="D35" i="1"/>
  <c r="D39" i="1"/>
  <c r="D38" i="1"/>
  <c r="D36" i="1"/>
  <c r="K41" i="1"/>
  <c r="Q41" i="1"/>
  <c r="G41" i="1"/>
  <c r="M41" i="1"/>
  <c r="S41" i="1"/>
  <c r="H41" i="1"/>
  <c r="T41" i="1"/>
  <c r="J41" i="1"/>
  <c r="D28" i="1"/>
  <c r="J15" i="1"/>
  <c r="P15" i="1"/>
  <c r="K15" i="1"/>
  <c r="G15" i="1"/>
  <c r="M15" i="1"/>
  <c r="S15" i="1"/>
  <c r="K33" i="1"/>
  <c r="Q33" i="1"/>
  <c r="Q15" i="1"/>
  <c r="H15" i="1"/>
  <c r="T15" i="1"/>
  <c r="K29" i="1"/>
  <c r="E24" i="1"/>
  <c r="E17" i="1"/>
  <c r="D32" i="1"/>
  <c r="D33" i="1" s="1"/>
  <c r="P41" i="1"/>
  <c r="J29" i="1"/>
  <c r="J33" i="1"/>
  <c r="P33" i="1"/>
  <c r="G29" i="1"/>
  <c r="M29" i="1"/>
  <c r="S29" i="1"/>
  <c r="G33" i="1"/>
  <c r="M33" i="1"/>
  <c r="S33" i="1"/>
  <c r="G25" i="1"/>
  <c r="S25" i="1"/>
  <c r="H29" i="1"/>
  <c r="H33" i="1"/>
  <c r="T33" i="1"/>
  <c r="H3106" i="2"/>
  <c r="P29" i="1"/>
  <c r="J25" i="1"/>
  <c r="P25" i="1"/>
  <c r="H25" i="1"/>
  <c r="N25" i="1"/>
  <c r="T25" i="1"/>
  <c r="T29" i="1"/>
  <c r="AB14" i="1"/>
  <c r="K25" i="1"/>
  <c r="Q25" i="1"/>
  <c r="Q29" i="1"/>
  <c r="N15" i="1"/>
  <c r="M25" i="1"/>
  <c r="N33" i="1"/>
  <c r="N41" i="1"/>
  <c r="N29" i="1"/>
  <c r="R14" i="1"/>
  <c r="O14" i="1"/>
  <c r="L14" i="1"/>
  <c r="I14" i="1"/>
  <c r="U14" i="1"/>
  <c r="D15" i="1"/>
  <c r="S43" i="1" l="1"/>
  <c r="R28" i="1"/>
  <c r="X28" i="1"/>
  <c r="AF23" i="1"/>
  <c r="X23" i="1"/>
  <c r="I21" i="1"/>
  <c r="X21" i="1"/>
  <c r="AF40" i="1"/>
  <c r="X40" i="1"/>
  <c r="E18" i="1"/>
  <c r="R18" i="1" s="1"/>
  <c r="X17" i="1"/>
  <c r="AF32" i="1"/>
  <c r="X32" i="1"/>
  <c r="L38" i="1"/>
  <c r="X38" i="1"/>
  <c r="AF37" i="1"/>
  <c r="X37" i="1"/>
  <c r="AF24" i="1"/>
  <c r="X24" i="1"/>
  <c r="L31" i="1"/>
  <c r="X31" i="1"/>
  <c r="R36" i="1"/>
  <c r="R39" i="1"/>
  <c r="X39" i="1"/>
  <c r="L12" i="1"/>
  <c r="X12" i="1"/>
  <c r="AF27" i="1"/>
  <c r="X27" i="1"/>
  <c r="L22" i="1"/>
  <c r="X22" i="1"/>
  <c r="U35" i="1"/>
  <c r="X35" i="1"/>
  <c r="O13" i="1"/>
  <c r="X13" i="1"/>
  <c r="Z15" i="1"/>
  <c r="O12" i="1"/>
  <c r="AE29" i="1"/>
  <c r="AE33" i="1" s="1"/>
  <c r="AE43" i="1"/>
  <c r="AE48" i="1" s="1"/>
  <c r="AD33" i="1"/>
  <c r="AD29" i="1"/>
  <c r="AD43" i="1"/>
  <c r="AD48" i="1" s="1"/>
  <c r="R12" i="1"/>
  <c r="AF12" i="1"/>
  <c r="AB12" i="1"/>
  <c r="U12" i="1"/>
  <c r="I12" i="1"/>
  <c r="U36" i="1"/>
  <c r="O36" i="1"/>
  <c r="AB39" i="1"/>
  <c r="R13" i="1"/>
  <c r="I35" i="1"/>
  <c r="O35" i="1"/>
  <c r="AF35" i="1"/>
  <c r="L35" i="1"/>
  <c r="R35" i="1"/>
  <c r="AF39" i="1"/>
  <c r="I36" i="1"/>
  <c r="I39" i="1"/>
  <c r="L39" i="1"/>
  <c r="AF36" i="1"/>
  <c r="AB36" i="1"/>
  <c r="AF13" i="1"/>
  <c r="E15" i="1"/>
  <c r="U15" i="1" s="1"/>
  <c r="D29" i="1"/>
  <c r="O39" i="1"/>
  <c r="U13" i="1"/>
  <c r="AB13" i="1"/>
  <c r="I13" i="1"/>
  <c r="L13" i="1"/>
  <c r="O22" i="1"/>
  <c r="AF22" i="1"/>
  <c r="R22" i="1"/>
  <c r="AB22" i="1"/>
  <c r="U22" i="1"/>
  <c r="I22" i="1"/>
  <c r="U38" i="1"/>
  <c r="O38" i="1"/>
  <c r="R37" i="1"/>
  <c r="I38" i="1"/>
  <c r="I37" i="1"/>
  <c r="O37" i="1"/>
  <c r="AB38" i="1"/>
  <c r="U23" i="1"/>
  <c r="R38" i="1"/>
  <c r="U39" i="1"/>
  <c r="L36" i="1"/>
  <c r="L37" i="1"/>
  <c r="AB37" i="1"/>
  <c r="O23" i="1"/>
  <c r="E41" i="1"/>
  <c r="R31" i="1"/>
  <c r="O21" i="1"/>
  <c r="AB21" i="1"/>
  <c r="I23" i="1"/>
  <c r="L23" i="1"/>
  <c r="L40" i="1"/>
  <c r="R23" i="1"/>
  <c r="R21" i="1"/>
  <c r="R40" i="1"/>
  <c r="U40" i="1"/>
  <c r="AF21" i="1"/>
  <c r="O40" i="1"/>
  <c r="L21" i="1"/>
  <c r="I40" i="1"/>
  <c r="U21" i="1"/>
  <c r="U31" i="1"/>
  <c r="I31" i="1"/>
  <c r="AB40" i="1"/>
  <c r="R27" i="1"/>
  <c r="F3108" i="2"/>
  <c r="I27" i="1"/>
  <c r="O27" i="1"/>
  <c r="R32" i="1"/>
  <c r="L32" i="1"/>
  <c r="U32" i="1"/>
  <c r="AB32" i="1"/>
  <c r="I32" i="1"/>
  <c r="O32" i="1"/>
  <c r="E33" i="1"/>
  <c r="U27" i="1"/>
  <c r="Z29" i="1"/>
  <c r="AB27" i="1"/>
  <c r="L27" i="1"/>
  <c r="O31" i="1"/>
  <c r="AB23" i="1"/>
  <c r="AB31" i="1"/>
  <c r="U28" i="1"/>
  <c r="O28" i="1"/>
  <c r="L28" i="1"/>
  <c r="E29" i="1"/>
  <c r="AF28" i="1"/>
  <c r="I28" i="1"/>
  <c r="AB28" i="1"/>
  <c r="D41" i="1"/>
  <c r="J43" i="1"/>
  <c r="K43" i="1"/>
  <c r="K45" i="1" s="1"/>
  <c r="I17" i="1"/>
  <c r="AF18" i="1"/>
  <c r="L18" i="1"/>
  <c r="I24" i="1"/>
  <c r="U24" i="1"/>
  <c r="R17" i="1"/>
  <c r="O24" i="1"/>
  <c r="R24" i="1"/>
  <c r="Z33" i="1"/>
  <c r="AB24" i="1"/>
  <c r="L24" i="1"/>
  <c r="AF17" i="1"/>
  <c r="L17" i="1"/>
  <c r="I18" i="1"/>
  <c r="G43" i="1"/>
  <c r="U17" i="1"/>
  <c r="E25" i="1"/>
  <c r="X25" i="1" s="1"/>
  <c r="O17" i="1"/>
  <c r="O18" i="1"/>
  <c r="AA33" i="1"/>
  <c r="M43" i="1"/>
  <c r="Q43" i="1"/>
  <c r="Q45" i="1" s="1"/>
  <c r="T43" i="1"/>
  <c r="T45" i="1" s="1"/>
  <c r="P43" i="1"/>
  <c r="Z41" i="1"/>
  <c r="AA15" i="1"/>
  <c r="H43" i="1"/>
  <c r="H45" i="1" s="1"/>
  <c r="Z25" i="1"/>
  <c r="H3115" i="2"/>
  <c r="H3112" i="2"/>
  <c r="H3108" i="2"/>
  <c r="AA41" i="1"/>
  <c r="AB17" i="1"/>
  <c r="AB35" i="1"/>
  <c r="AA25" i="1"/>
  <c r="AA29" i="1"/>
  <c r="AB18" i="1"/>
  <c r="N43" i="1"/>
  <c r="N45" i="1" s="1"/>
  <c r="L41" i="1" l="1"/>
  <c r="U41" i="1"/>
  <c r="X41" i="1"/>
  <c r="U33" i="1"/>
  <c r="X33" i="1"/>
  <c r="O29" i="1"/>
  <c r="X29" i="1"/>
  <c r="AF15" i="1"/>
  <c r="X15" i="1"/>
  <c r="U18" i="1"/>
  <c r="X18" i="1"/>
  <c r="L15" i="1"/>
  <c r="AB15" i="1"/>
  <c r="I15" i="1"/>
  <c r="R15" i="1"/>
  <c r="O15" i="1"/>
  <c r="D43" i="1"/>
  <c r="D44" i="1" s="1"/>
  <c r="AF33" i="1"/>
  <c r="I33" i="1"/>
  <c r="I41" i="1"/>
  <c r="E43" i="1"/>
  <c r="X43" i="1" s="1"/>
  <c r="R41" i="1"/>
  <c r="L25" i="1"/>
  <c r="O41" i="1"/>
  <c r="AF41" i="1"/>
  <c r="AF29" i="1"/>
  <c r="AB41" i="1"/>
  <c r="I29" i="1"/>
  <c r="R33" i="1"/>
  <c r="R29" i="1"/>
  <c r="AB29" i="1"/>
  <c r="L33" i="1"/>
  <c r="U29" i="1"/>
  <c r="L29" i="1"/>
  <c r="AB33" i="1"/>
  <c r="O33" i="1"/>
  <c r="U25" i="1"/>
  <c r="R25" i="1"/>
  <c r="O25" i="1"/>
  <c r="I25" i="1"/>
  <c r="AF25" i="1"/>
  <c r="AA43" i="1"/>
  <c r="Z43" i="1"/>
  <c r="Z44" i="1" s="1"/>
  <c r="AB25" i="1"/>
  <c r="AA45" i="1" l="1"/>
  <c r="AA44" i="1"/>
  <c r="D48" i="1"/>
  <c r="D53" i="1" s="1"/>
  <c r="E45" i="1"/>
  <c r="E44" i="1"/>
  <c r="R43" i="1"/>
  <c r="L43" i="1"/>
  <c r="O43" i="1"/>
  <c r="E48" i="1"/>
  <c r="E53" i="1" s="1"/>
  <c r="I43" i="1"/>
  <c r="AF43" i="1"/>
  <c r="U43" i="1"/>
  <c r="AB43" i="1"/>
</calcChain>
</file>

<file path=xl/comments1.xml><?xml version="1.0" encoding="utf-8"?>
<comments xmlns="http://schemas.openxmlformats.org/spreadsheetml/2006/main">
  <authors>
    <author>Administrator</author>
  </authors>
  <commentList>
    <comment ref="AH8" authorId="0" shapeId="0">
      <text>
        <r>
          <rPr>
            <b/>
            <sz val="9"/>
            <color indexed="81"/>
            <rFont val="Tahoma"/>
            <family val="2"/>
          </rPr>
          <t>Hard Copy column X.
That is &gt;60 Days data.</t>
        </r>
      </text>
    </comment>
  </commentList>
</comments>
</file>

<file path=xl/sharedStrings.xml><?xml version="1.0" encoding="utf-8"?>
<sst xmlns="http://schemas.openxmlformats.org/spreadsheetml/2006/main" count="3052" uniqueCount="897">
  <si>
    <t>PANASONIC NORTH AMERICA</t>
  </si>
  <si>
    <t>Slow Moving Summary (1st Inventory Only)</t>
  </si>
  <si>
    <t>Total</t>
  </si>
  <si>
    <t>0-30</t>
  </si>
  <si>
    <t>31-60</t>
  </si>
  <si>
    <t>61-90</t>
  </si>
  <si>
    <t>91-180</t>
  </si>
  <si>
    <t>Summary</t>
  </si>
  <si>
    <t>2nd Inventory</t>
  </si>
  <si>
    <t>Inv Qty</t>
  </si>
  <si>
    <t>Inv Value</t>
  </si>
  <si>
    <t>Qty</t>
  </si>
  <si>
    <t>Value</t>
  </si>
  <si>
    <t>% v. Ttl</t>
  </si>
  <si>
    <t>&gt; 60 Days</t>
  </si>
  <si>
    <t xml:space="preserve">Qty </t>
  </si>
  <si>
    <t>BC200</t>
  </si>
  <si>
    <t>PDP Display</t>
  </si>
  <si>
    <t>BC300</t>
  </si>
  <si>
    <t>LCD Display</t>
  </si>
  <si>
    <t>BC500</t>
  </si>
  <si>
    <t>TV Accessories</t>
  </si>
  <si>
    <t>CA000</t>
  </si>
  <si>
    <t>DVD  Digital Video</t>
  </si>
  <si>
    <t>CE000</t>
  </si>
  <si>
    <t>Home Audio / Home Systems / Audio</t>
  </si>
  <si>
    <t>CG000</t>
  </si>
  <si>
    <t>Audio Accessories / Accessories</t>
  </si>
  <si>
    <t>AA200</t>
  </si>
  <si>
    <t>Digital Video Camcorder</t>
  </si>
  <si>
    <t>AC000</t>
  </si>
  <si>
    <t>Digital Still Camera</t>
  </si>
  <si>
    <t>DA000</t>
  </si>
  <si>
    <t>Two Way Telephones</t>
  </si>
  <si>
    <t>JC000</t>
  </si>
  <si>
    <t>Food Service</t>
  </si>
  <si>
    <t>FA500</t>
  </si>
  <si>
    <t>Personal Care</t>
  </si>
  <si>
    <t>FA400</t>
  </si>
  <si>
    <t>Health Care</t>
  </si>
  <si>
    <t>HG000</t>
  </si>
  <si>
    <t>Panasonic Vacuums</t>
  </si>
  <si>
    <t>FA000</t>
  </si>
  <si>
    <t>Microwave Ovens (P)</t>
  </si>
  <si>
    <t>FA300</t>
  </si>
  <si>
    <t>Small Appliance-National (Kitchen Appliance)</t>
  </si>
  <si>
    <t>TEST</t>
  </si>
  <si>
    <t>ZTIR2</t>
  </si>
  <si>
    <t>Matl Group</t>
  </si>
  <si>
    <t>Prod.hier.</t>
  </si>
  <si>
    <t>Material</t>
  </si>
  <si>
    <t xml:space="preserve">      L/C</t>
  </si>
  <si>
    <t>IN&lt;30 days</t>
  </si>
  <si>
    <t>IN31-60day</t>
  </si>
  <si>
    <t>Moving Qty</t>
  </si>
  <si>
    <t>IN 61-90</t>
  </si>
  <si>
    <t>IN 91-180</t>
  </si>
  <si>
    <t>Slow Movin</t>
  </si>
  <si>
    <t>03:CCG</t>
  </si>
  <si>
    <t>KX-TG6572R</t>
  </si>
  <si>
    <t>TALK-7181</t>
  </si>
  <si>
    <t>03:CEG</t>
  </si>
  <si>
    <t>K7CXJFA0001</t>
  </si>
  <si>
    <t>RR-US570</t>
  </si>
  <si>
    <t>RR-US590</t>
  </si>
  <si>
    <t>SB-HS100A</t>
  </si>
  <si>
    <t>SB-WA102</t>
  </si>
  <si>
    <t>SF-AK960</t>
  </si>
  <si>
    <t>03:CIG</t>
  </si>
  <si>
    <t>DMW-GMC1</t>
  </si>
  <si>
    <t>03:CPH</t>
  </si>
  <si>
    <t>NN-SN651B</t>
  </si>
  <si>
    <t>NN-T945SF</t>
  </si>
  <si>
    <t>03:CPP</t>
  </si>
  <si>
    <t>ER-GN30-K</t>
  </si>
  <si>
    <t>ER2403K</t>
  </si>
  <si>
    <t>ES-GFPM2</t>
  </si>
  <si>
    <t>ES2207P</t>
  </si>
  <si>
    <t>ES8243A</t>
  </si>
  <si>
    <t>EW092</t>
  </si>
  <si>
    <t>EW3109W</t>
  </si>
  <si>
    <t>EW3901S</t>
  </si>
  <si>
    <t>MB01</t>
  </si>
  <si>
    <t>WER9389P</t>
  </si>
  <si>
    <t>WER964P</t>
  </si>
  <si>
    <t>WES035P</t>
  </si>
  <si>
    <t>WES9006PC</t>
  </si>
  <si>
    <t>WES9011PC</t>
  </si>
  <si>
    <t>WES9014PC</t>
  </si>
  <si>
    <t>WES9020PC</t>
  </si>
  <si>
    <t>WES9021PC</t>
  </si>
  <si>
    <t>WES9025PC</t>
  </si>
  <si>
    <t>WES9061P</t>
  </si>
  <si>
    <t>WES9063PC</t>
  </si>
  <si>
    <t>WES9065PC</t>
  </si>
  <si>
    <t>WES9067PC</t>
  </si>
  <si>
    <t>WES9068PC</t>
  </si>
  <si>
    <t>WES9080P</t>
  </si>
  <si>
    <t>WES9163PC</t>
  </si>
  <si>
    <t>WES9755PC</t>
  </si>
  <si>
    <t>WES9779PC</t>
  </si>
  <si>
    <t>WES9933P</t>
  </si>
  <si>
    <t>DMW-AC7</t>
  </si>
  <si>
    <t>RP-SDN02GU1A</t>
  </si>
  <si>
    <t>GL and ZTIR2</t>
  </si>
  <si>
    <t>Diff</t>
  </si>
  <si>
    <t>Across</t>
  </si>
  <si>
    <t>DMW-LA4</t>
  </si>
  <si>
    <t>EH2331P</t>
  </si>
  <si>
    <t>ER415SC</t>
  </si>
  <si>
    <t>NN-SA651S</t>
  </si>
  <si>
    <t>ES-LF51-A</t>
  </si>
  <si>
    <t>ES-LT41-K</t>
  </si>
  <si>
    <t>WES9013PC</t>
  </si>
  <si>
    <t>NE-2180</t>
  </si>
  <si>
    <t>ES-WR40VP</t>
  </si>
  <si>
    <t>EW0955W</t>
  </si>
  <si>
    <t>ES8103S</t>
  </si>
  <si>
    <t>MC-GG283</t>
  </si>
  <si>
    <t>WEW0957W</t>
  </si>
  <si>
    <t>WEW0965W</t>
  </si>
  <si>
    <t>Code</t>
  </si>
  <si>
    <t>Profit Center</t>
  </si>
  <si>
    <t>Extended Cost</t>
  </si>
  <si>
    <t xml:space="preserve">   Slow Movin</t>
  </si>
  <si>
    <t>WEW0911W</t>
  </si>
  <si>
    <t>WEW0933W</t>
  </si>
  <si>
    <t>YH-4603</t>
  </si>
  <si>
    <t>NI-W950A</t>
  </si>
  <si>
    <t>KX-TG7875S</t>
  </si>
  <si>
    <t>Telephone Dummy samples</t>
  </si>
  <si>
    <t>KX-TGA680S</t>
  </si>
  <si>
    <t>KKL-FLST-PBL</t>
  </si>
  <si>
    <t>KX-TS880B</t>
  </si>
  <si>
    <t>KX-TSC11B</t>
  </si>
  <si>
    <t>ES-LA93-K</t>
  </si>
  <si>
    <t>NN-SD681S</t>
  </si>
  <si>
    <t>PCEC</t>
  </si>
  <si>
    <t>KX-TG9542B</t>
  </si>
  <si>
    <t>NN-TK621SS</t>
  </si>
  <si>
    <t>NN-TK722SS</t>
  </si>
  <si>
    <t>KX-TG9541B</t>
  </si>
  <si>
    <t>KX-TGA950B</t>
  </si>
  <si>
    <t>WES2C02P</t>
  </si>
  <si>
    <t>69S03520</t>
  </si>
  <si>
    <t>ER430K</t>
  </si>
  <si>
    <t>KX-TGC222SDS</t>
  </si>
  <si>
    <t>KX-TGD223NDS</t>
  </si>
  <si>
    <t>WER935P</t>
  </si>
  <si>
    <t>ES-RW30-S</t>
  </si>
  <si>
    <t>KZSDMA0053</t>
  </si>
  <si>
    <t>AC000AC003</t>
  </si>
  <si>
    <t>CA000CA011</t>
  </si>
  <si>
    <t>FA500FA508</t>
  </si>
  <si>
    <t>FA500FA500</t>
  </si>
  <si>
    <t>FA500FA501</t>
  </si>
  <si>
    <t>ER-GB40-S</t>
  </si>
  <si>
    <t>FA500FA502</t>
  </si>
  <si>
    <t>FA500FA503</t>
  </si>
  <si>
    <t>FA500FA512</t>
  </si>
  <si>
    <t>FA500FA510</t>
  </si>
  <si>
    <t>FA400FA402</t>
  </si>
  <si>
    <t>AA200AA201</t>
  </si>
  <si>
    <t>CE000CE018</t>
  </si>
  <si>
    <t>DA000DA015</t>
  </si>
  <si>
    <t>DA000DA014</t>
  </si>
  <si>
    <t>DA000DA011</t>
  </si>
  <si>
    <t>HG000HG000</t>
  </si>
  <si>
    <t>HG000HG002</t>
  </si>
  <si>
    <t>HG000HG003</t>
  </si>
  <si>
    <t>FA300FA325</t>
  </si>
  <si>
    <t>FA300FA306</t>
  </si>
  <si>
    <t>JC000JC000</t>
  </si>
  <si>
    <t>FA000FA000</t>
  </si>
  <si>
    <t>FA000FA005</t>
  </si>
  <si>
    <t>AA200AA202</t>
  </si>
  <si>
    <t>CE000CE021</t>
  </si>
  <si>
    <t>CE000CE011</t>
  </si>
  <si>
    <t>CE000CE006</t>
  </si>
  <si>
    <t>CE000CE000</t>
  </si>
  <si>
    <t>FA300FA316</t>
  </si>
  <si>
    <t>CE000CE012</t>
  </si>
  <si>
    <t>JC000JC001</t>
  </si>
  <si>
    <t>KX-TGC222S</t>
  </si>
  <si>
    <t>DMC-TS25D</t>
  </si>
  <si>
    <t>FA500FA514</t>
  </si>
  <si>
    <t>ER-GS60-S</t>
  </si>
  <si>
    <t>PAVCA LCD TVs</t>
  </si>
  <si>
    <t>KX-TGD210N</t>
  </si>
  <si>
    <t>KX-TGD213N</t>
  </si>
  <si>
    <t>KX-TGE232B</t>
  </si>
  <si>
    <t>KX-TGE233B</t>
  </si>
  <si>
    <t>KX-TGE234B</t>
  </si>
  <si>
    <t>KX-TGE263S</t>
  </si>
  <si>
    <t>KX-TGE274S</t>
  </si>
  <si>
    <t>KX-TGE275S</t>
  </si>
  <si>
    <t>RP-HJE450-K</t>
  </si>
  <si>
    <t>RP-HTX7-P1</t>
  </si>
  <si>
    <t>DA000DA018</t>
  </si>
  <si>
    <t>KX-TCA430</t>
  </si>
  <si>
    <t>HG000HG001</t>
  </si>
  <si>
    <t>CG000CG004</t>
  </si>
  <si>
    <t>PCEC TV Group</t>
  </si>
  <si>
    <t>PCEC Beauty Group</t>
  </si>
  <si>
    <t>PCEC Adventure Group</t>
  </si>
  <si>
    <t>PCEC Home Group</t>
  </si>
  <si>
    <t>PCEC Imaging Group</t>
  </si>
  <si>
    <t>RP-HJE120-A</t>
  </si>
  <si>
    <t>RP-HJE120-P</t>
  </si>
  <si>
    <t>RP-HJE120-R</t>
  </si>
  <si>
    <t>RP-HJE120-V</t>
  </si>
  <si>
    <t>RP-HJE450-W</t>
  </si>
  <si>
    <t>RP-TCM125-A</t>
  </si>
  <si>
    <t>RP-TCM125-V</t>
  </si>
  <si>
    <t>DMW-AC5</t>
  </si>
  <si>
    <t>DMW-DCC13</t>
  </si>
  <si>
    <t>DMW-DCC14</t>
  </si>
  <si>
    <t>DMW-LNDH55</t>
  </si>
  <si>
    <t>DMW-LPL55</t>
  </si>
  <si>
    <t>MC-260B</t>
  </si>
  <si>
    <t>MC-V193H</t>
  </si>
  <si>
    <t>MC125P</t>
  </si>
  <si>
    <t>MC125PT</t>
  </si>
  <si>
    <t>ER224S</t>
  </si>
  <si>
    <t>WER9712P</t>
  </si>
  <si>
    <t>DMC-GH4KBODY</t>
  </si>
  <si>
    <t>HHR-P105A</t>
  </si>
  <si>
    <t>WEW0940W</t>
  </si>
  <si>
    <t>MC-V196H</t>
  </si>
  <si>
    <t>HHR-P301A</t>
  </si>
  <si>
    <t>CE000CE027</t>
  </si>
  <si>
    <t>QE-PL102W</t>
  </si>
  <si>
    <t>QE-PL202W</t>
  </si>
  <si>
    <t>QE-TS101W</t>
  </si>
  <si>
    <t>MC-270B</t>
  </si>
  <si>
    <t>MC-V145M</t>
  </si>
  <si>
    <t>KX-TGD212NDS</t>
  </si>
  <si>
    <t>SC-NJ03</t>
  </si>
  <si>
    <t>VW-MBA100</t>
  </si>
  <si>
    <t>WES9775P</t>
  </si>
  <si>
    <t>DMC-FZ1000</t>
  </si>
  <si>
    <t>ES2113PC</t>
  </si>
  <si>
    <t>DMW-GTC1</t>
  </si>
  <si>
    <t>DMW-LND37</t>
  </si>
  <si>
    <t>MC-V330B</t>
  </si>
  <si>
    <t>MC-V380B</t>
  </si>
  <si>
    <t>Using ZSLOW_MOVE_NEW Report</t>
  </si>
  <si>
    <t>ES-RT51-S</t>
  </si>
  <si>
    <t>RP-HGS10-P</t>
  </si>
  <si>
    <t>NI-W810CS</t>
  </si>
  <si>
    <t>SR-DF181</t>
  </si>
  <si>
    <t>KX-TG9581BDS</t>
  </si>
  <si>
    <t>DMW-DCC7</t>
  </si>
  <si>
    <t>ES2216PC</t>
  </si>
  <si>
    <t>WES9173P</t>
  </si>
  <si>
    <t>WES9932P</t>
  </si>
  <si>
    <t>DMW-AC8</t>
  </si>
  <si>
    <t>ES-RT47-S</t>
  </si>
  <si>
    <t>KX-TG9581B</t>
  </si>
  <si>
    <t>DA000DA005</t>
  </si>
  <si>
    <t>KX-TS208W</t>
  </si>
  <si>
    <t>H-FS14140S</t>
  </si>
  <si>
    <t>FA300FA321</t>
  </si>
  <si>
    <t>NB-G110PW</t>
  </si>
  <si>
    <t>KX-TG9542BDS</t>
  </si>
  <si>
    <t>RP-TCM125-K</t>
  </si>
  <si>
    <t>DMW-BCN10</t>
  </si>
  <si>
    <t>DMW-BMB9</t>
  </si>
  <si>
    <t>WEW0906W</t>
  </si>
  <si>
    <t>FA300FA327</t>
  </si>
  <si>
    <t>NI-C78SR</t>
  </si>
  <si>
    <t>NI-E660SR</t>
  </si>
  <si>
    <t>DMC-LX100K</t>
  </si>
  <si>
    <t>NC-EH30PC</t>
  </si>
  <si>
    <t>ER-GB80-S</t>
  </si>
  <si>
    <t>DMW-LFAC1K</t>
  </si>
  <si>
    <t>DMW-LFAC1S</t>
  </si>
  <si>
    <t>NI-E665S</t>
  </si>
  <si>
    <t>ES8228S</t>
  </si>
  <si>
    <t>CGA-S007A/1C</t>
  </si>
  <si>
    <t>DMW-VF1</t>
  </si>
  <si>
    <t>Z-DMR</t>
  </si>
  <si>
    <t>Z-FIND-GH3</t>
  </si>
  <si>
    <t>SR-DF101</t>
  </si>
  <si>
    <t>EW-DJ10-A</t>
  </si>
  <si>
    <t>WEW0929W</t>
  </si>
  <si>
    <t>NE-1054F</t>
  </si>
  <si>
    <t>NN-TK922SS</t>
  </si>
  <si>
    <t>H-FS35100K</t>
  </si>
  <si>
    <t>NE-12523</t>
  </si>
  <si>
    <t>NI-E250TR</t>
  </si>
  <si>
    <t>EH2351AC</t>
  </si>
  <si>
    <t>KZSDM</t>
  </si>
  <si>
    <t>NI-P300T</t>
  </si>
  <si>
    <t>ES-RT97-S</t>
  </si>
  <si>
    <t>HC-V770K</t>
  </si>
  <si>
    <t>AG-MC200G</t>
  </si>
  <si>
    <t>ES246AC</t>
  </si>
  <si>
    <t>KX-TGF350N</t>
  </si>
  <si>
    <t>KX-TGF352N</t>
  </si>
  <si>
    <t>KX-TGF382M</t>
  </si>
  <si>
    <t>KX-TGF383M</t>
  </si>
  <si>
    <t>NE-17523</t>
  </si>
  <si>
    <t>ER-GB60-K</t>
  </si>
  <si>
    <t>KKL-ZS40-BKGR</t>
  </si>
  <si>
    <t>CG000CG005</t>
  </si>
  <si>
    <t>KX-TGFA30N</t>
  </si>
  <si>
    <t>Total PCEC</t>
  </si>
  <si>
    <t>KX-TGF344B</t>
  </si>
  <si>
    <t>KX-TGF345B</t>
  </si>
  <si>
    <t>CT000</t>
  </si>
  <si>
    <t>ST-C700</t>
  </si>
  <si>
    <t>EH-SA31VP</t>
  </si>
  <si>
    <t>KX-TGF353NDS</t>
  </si>
  <si>
    <t>RP-HJE125-D</t>
  </si>
  <si>
    <t>RP-HJE125-R</t>
  </si>
  <si>
    <t>RP-HJE125-Y</t>
  </si>
  <si>
    <t>SB-C700</t>
  </si>
  <si>
    <t>LP-ADV140</t>
  </si>
  <si>
    <t>NN-SE785S</t>
  </si>
  <si>
    <t>AC000AC007</t>
  </si>
  <si>
    <t>AC000AC004</t>
  </si>
  <si>
    <t>AC000AC005</t>
  </si>
  <si>
    <t>AC000AC006</t>
  </si>
  <si>
    <t>H-HS043K</t>
  </si>
  <si>
    <t>ES-ED70-G</t>
  </si>
  <si>
    <t>ES-EU20-P</t>
  </si>
  <si>
    <t>KX-TG6592T</t>
  </si>
  <si>
    <t>Technics</t>
  </si>
  <si>
    <t>VW-SAA1K</t>
  </si>
  <si>
    <t>WER961P</t>
  </si>
  <si>
    <t>KX-TGF345BDS</t>
  </si>
  <si>
    <t>KX-TGF380MDS</t>
  </si>
  <si>
    <t>NE-1025F</t>
  </si>
  <si>
    <t>NI-WL602L</t>
  </si>
  <si>
    <t>H-FS14140AK</t>
  </si>
  <si>
    <t>SL-C700</t>
  </si>
  <si>
    <t>MC-GG523</t>
  </si>
  <si>
    <t>SD-YR2500</t>
  </si>
  <si>
    <t>EH-2S01-W</t>
  </si>
  <si>
    <t>EH-2S02-W</t>
  </si>
  <si>
    <t>MC-V150M</t>
  </si>
  <si>
    <t>EH-XC10-N</t>
  </si>
  <si>
    <t>CG000CG002</t>
  </si>
  <si>
    <t>RP-HS200-K</t>
  </si>
  <si>
    <t>MC-PN150</t>
  </si>
  <si>
    <t>DMW-BCM13</t>
  </si>
  <si>
    <t>ER-GB80-SN</t>
  </si>
  <si>
    <t>ES-LV65-SN</t>
  </si>
  <si>
    <t>ES-RT77-SN</t>
  </si>
  <si>
    <t>KX-TGEA20B</t>
  </si>
  <si>
    <t>WES9032P</t>
  </si>
  <si>
    <t>NN-SN965S</t>
  </si>
  <si>
    <t>SR-ZS185</t>
  </si>
  <si>
    <t>SR-W10FGEA</t>
  </si>
  <si>
    <t>SR-W10FGER</t>
  </si>
  <si>
    <t>SR-Y18FGJR</t>
  </si>
  <si>
    <t>WES9015P</t>
  </si>
  <si>
    <t>WES9089P</t>
  </si>
  <si>
    <t>SR-W10GL</t>
  </si>
  <si>
    <t>CE000CE019</t>
  </si>
  <si>
    <t>RF-TJ10</t>
  </si>
  <si>
    <t>RP-HJE190-K</t>
  </si>
  <si>
    <t>RP-HJE190-S</t>
  </si>
  <si>
    <t>RP-HXC40-W</t>
  </si>
  <si>
    <t>SR-ZX185</t>
  </si>
  <si>
    <t>SR-GA321FH</t>
  </si>
  <si>
    <t>SB-R1E</t>
  </si>
  <si>
    <t>ES-LT7N-S</t>
  </si>
  <si>
    <t>SR-ZG105</t>
  </si>
  <si>
    <t>DMW-ZS50BTCG</t>
  </si>
  <si>
    <t>KX-TS500W</t>
  </si>
  <si>
    <t>MC-V320B</t>
  </si>
  <si>
    <t>SR-Y18FGJL</t>
  </si>
  <si>
    <t>NC-EG3000</t>
  </si>
  <si>
    <t>KX-TG6572RDS</t>
  </si>
  <si>
    <t>NN-SD775S</t>
  </si>
  <si>
    <t>SR-GA421FH</t>
  </si>
  <si>
    <t>NN-SB646S</t>
  </si>
  <si>
    <t>RP-SMGB32GAK</t>
  </si>
  <si>
    <t>KX-TGL432BDS</t>
  </si>
  <si>
    <t>KX-TGF382MDS</t>
  </si>
  <si>
    <t>KX-TGE433BDS</t>
  </si>
  <si>
    <t>KX-TGE433B</t>
  </si>
  <si>
    <t>KX-TGE445B</t>
  </si>
  <si>
    <t>KX-TGE474S</t>
  </si>
  <si>
    <t>KX-TGEA20S</t>
  </si>
  <si>
    <t>DMW-DCC11</t>
  </si>
  <si>
    <t>KX-TGC350B</t>
  </si>
  <si>
    <t>KX-TGC352B</t>
  </si>
  <si>
    <t>KX-TGC362B</t>
  </si>
  <si>
    <t>KX-TGE475S</t>
  </si>
  <si>
    <t>KX-TGL432B</t>
  </si>
  <si>
    <t>KX-TGL433B</t>
  </si>
  <si>
    <t>KX-TGL463S</t>
  </si>
  <si>
    <t>RP-HX250M-V</t>
  </si>
  <si>
    <t>ES-LA63-S</t>
  </si>
  <si>
    <t>KX-TGL432R</t>
  </si>
  <si>
    <t>KX-TG3645B</t>
  </si>
  <si>
    <t>KX-TG7873S</t>
  </si>
  <si>
    <t>ES-SL41-W</t>
  </si>
  <si>
    <t>SR-G06FGL</t>
  </si>
  <si>
    <t>DMC-TS30A</t>
  </si>
  <si>
    <t>SU-R1</t>
  </si>
  <si>
    <t>KX-TGLA40B</t>
  </si>
  <si>
    <t>KX-TG3683B</t>
  </si>
  <si>
    <t>KX-TG3634B</t>
  </si>
  <si>
    <t>DA300</t>
  </si>
  <si>
    <t>DA300DA300</t>
  </si>
  <si>
    <t>Home Systems Network</t>
  </si>
  <si>
    <t>SU-G30</t>
  </si>
  <si>
    <t>KX-TG6592TDS</t>
  </si>
  <si>
    <t>KX-TGC363BDS</t>
  </si>
  <si>
    <t>KX-TGF350NDS</t>
  </si>
  <si>
    <t>KX-TGF353CMD</t>
  </si>
  <si>
    <t>EH-2S03-W</t>
  </si>
  <si>
    <t>NN-SN946W</t>
  </si>
  <si>
    <t>DMW-FL580L</t>
  </si>
  <si>
    <t>ES-LT3N-K</t>
  </si>
  <si>
    <t>NN-SN736B</t>
  </si>
  <si>
    <t>NN-SN766S</t>
  </si>
  <si>
    <t>NN-SN936B</t>
  </si>
  <si>
    <t>NN-SN966S</t>
  </si>
  <si>
    <t>KX-TG633SK1</t>
  </si>
  <si>
    <t>KX-TGE243BDS</t>
  </si>
  <si>
    <t>SC-C500</t>
  </si>
  <si>
    <t>DMC-GX85KK</t>
  </si>
  <si>
    <t>DMW-BCSK6</t>
  </si>
  <si>
    <t>PCEC Communication Group</t>
  </si>
  <si>
    <t>KX-TGF352NDS</t>
  </si>
  <si>
    <t>KX-TGL433BDS</t>
  </si>
  <si>
    <t>RP-HC800-K</t>
  </si>
  <si>
    <t>ER-GP21-K</t>
  </si>
  <si>
    <t>ER-GP80-K</t>
  </si>
  <si>
    <t>ES-LT3N-Q</t>
  </si>
  <si>
    <t>ES4815S</t>
  </si>
  <si>
    <t>WER9352P</t>
  </si>
  <si>
    <t>WER9900P</t>
  </si>
  <si>
    <t>MC-UG502</t>
  </si>
  <si>
    <t>NN-SU676B</t>
  </si>
  <si>
    <t>NN-SU686S</t>
  </si>
  <si>
    <t>SR-ZC075W</t>
  </si>
  <si>
    <t>NN-SU656B</t>
  </si>
  <si>
    <t>NN-SU656W</t>
  </si>
  <si>
    <t>KX-TG633SK</t>
  </si>
  <si>
    <t>KX-TGC352BDS</t>
  </si>
  <si>
    <t>KX-TGLA40S1</t>
  </si>
  <si>
    <t>RP-HF300M-W</t>
  </si>
  <si>
    <t>RP-HJE120-D</t>
  </si>
  <si>
    <t>RP-HF100M-W</t>
  </si>
  <si>
    <t>RP-HF100M-K</t>
  </si>
  <si>
    <t>KX-TGM420W</t>
  </si>
  <si>
    <t>VW-BC10CBL</t>
  </si>
  <si>
    <t>SR-G06FGEA</t>
  </si>
  <si>
    <t>SR-JN105W</t>
  </si>
  <si>
    <t>DMP-UB900</t>
  </si>
  <si>
    <t>KX-HNC800BDS</t>
  </si>
  <si>
    <t>ES-SL83-S</t>
  </si>
  <si>
    <t>KX-TGM430B</t>
  </si>
  <si>
    <t>KX-TG3680S</t>
  </si>
  <si>
    <t>NN-SN975S</t>
  </si>
  <si>
    <t>DMW-LPL62</t>
  </si>
  <si>
    <t>WES9087PC</t>
  </si>
  <si>
    <t>VW-PWPK</t>
  </si>
  <si>
    <t>DMC-ZS100K</t>
  </si>
  <si>
    <t>DMC-ZS100S</t>
  </si>
  <si>
    <t>RP-HF100M-A</t>
  </si>
  <si>
    <t>RP-HF100M-P</t>
  </si>
  <si>
    <t>KX-TGMA44W</t>
  </si>
  <si>
    <t>KX-TGMA45S</t>
  </si>
  <si>
    <t>ES-LV61-A</t>
  </si>
  <si>
    <t>ES-RT17-K</t>
  </si>
  <si>
    <t>ER-GB370K</t>
  </si>
  <si>
    <t>DMC-ZS60S</t>
  </si>
  <si>
    <t>H-FT012</t>
  </si>
  <si>
    <t>WEW0959W</t>
  </si>
  <si>
    <t>FA500FA513</t>
  </si>
  <si>
    <t>EH-NA27-K</t>
  </si>
  <si>
    <t>WES9752P</t>
  </si>
  <si>
    <t>KX-TGMA44B</t>
  </si>
  <si>
    <t>DMC-FZ2500</t>
  </si>
  <si>
    <t>DMC-LX10K</t>
  </si>
  <si>
    <t>ER-GB70-S</t>
  </si>
  <si>
    <t>WES9081P</t>
  </si>
  <si>
    <t>WES9839P</t>
  </si>
  <si>
    <t>WES9979P</t>
  </si>
  <si>
    <t>AG-BRD50PC</t>
  </si>
  <si>
    <t>RP-HJE125-K</t>
  </si>
  <si>
    <t>RP-HJE125-P</t>
  </si>
  <si>
    <t>KX-TCA400</t>
  </si>
  <si>
    <t>EW0950W</t>
  </si>
  <si>
    <t>SR-AFG186</t>
  </si>
  <si>
    <t>CT000CT001</t>
  </si>
  <si>
    <t>CT000CT000</t>
  </si>
  <si>
    <t>DMC-G85MK</t>
  </si>
  <si>
    <t>DMW-BLG10BLK</t>
  </si>
  <si>
    <t>DMW-SFU1-VLOG</t>
  </si>
  <si>
    <t>KY-MK3500</t>
  </si>
  <si>
    <t>MC-V145MT</t>
  </si>
  <si>
    <t>NN-T945SFDISP</t>
  </si>
  <si>
    <t>DMW-BCK7</t>
  </si>
  <si>
    <t>KX-TGE434BDS</t>
  </si>
  <si>
    <t>MC230B</t>
  </si>
  <si>
    <t>NN-SD975S</t>
  </si>
  <si>
    <t>KX-TG3683BDS</t>
  </si>
  <si>
    <t>WES9070P</t>
  </si>
  <si>
    <t>WEW0908W</t>
  </si>
  <si>
    <t>HC-V380K</t>
  </si>
  <si>
    <t>DMC-FZ300K</t>
  </si>
  <si>
    <t>DMC-G7HK</t>
  </si>
  <si>
    <t>DMC-G7KK</t>
  </si>
  <si>
    <t>DMC-GX8KBODY</t>
  </si>
  <si>
    <t>DMC-LX100S</t>
  </si>
  <si>
    <t>H-FS45150AK</t>
  </si>
  <si>
    <t>H-H025K</t>
  </si>
  <si>
    <t>KX-TGA405B</t>
  </si>
  <si>
    <t>KX-TGE463S</t>
  </si>
  <si>
    <t>ES-RT97-Q</t>
  </si>
  <si>
    <t>ES-SL33-S</t>
  </si>
  <si>
    <t>NN-SN744SA</t>
  </si>
  <si>
    <t>NN-SN744SAPOP</t>
  </si>
  <si>
    <t>NC-EG2200</t>
  </si>
  <si>
    <t>DC-FZ80K</t>
  </si>
  <si>
    <t>DMW-FL360L</t>
  </si>
  <si>
    <t>DMW-MS2</t>
  </si>
  <si>
    <t>H-ES12060</t>
  </si>
  <si>
    <t>H-FSA45200</t>
  </si>
  <si>
    <t>KX-TGL463SDS</t>
  </si>
  <si>
    <t>FA500FA511</t>
  </si>
  <si>
    <t>EH-XC10-DISP1</t>
  </si>
  <si>
    <t>WER9605P</t>
  </si>
  <si>
    <t>WES9012PC</t>
  </si>
  <si>
    <t>WES9027PC</t>
  </si>
  <si>
    <t>NN-SN755S</t>
  </si>
  <si>
    <t>SR-3NAL</t>
  </si>
  <si>
    <t>SR-G18FGL</t>
  </si>
  <si>
    <t>H-HSA12035</t>
  </si>
  <si>
    <t>H-HSA35100</t>
  </si>
  <si>
    <t>KX-TG744SK1</t>
  </si>
  <si>
    <t>KX-TG744SKD</t>
  </si>
  <si>
    <t>KX-TG785SK</t>
  </si>
  <si>
    <t>KX-TGD564MDS</t>
  </si>
  <si>
    <t>DMW-BGG1</t>
  </si>
  <si>
    <t>KX-TG785BKD</t>
  </si>
  <si>
    <t>KX-TG785SKD</t>
  </si>
  <si>
    <t>KX-TGD532WDS</t>
  </si>
  <si>
    <t>KX-TGD533WDS</t>
  </si>
  <si>
    <t>KX-TGD562GDS</t>
  </si>
  <si>
    <t>KX-TGD563ADS</t>
  </si>
  <si>
    <t>KX-TGF575SDS</t>
  </si>
  <si>
    <t>WES9077P</t>
  </si>
  <si>
    <t>SR-G06FGEW</t>
  </si>
  <si>
    <t>DC-GH5KBODY</t>
  </si>
  <si>
    <t>KX-TGE445BDS</t>
  </si>
  <si>
    <t>ES-RT77-S</t>
  </si>
  <si>
    <t>WES9175P</t>
  </si>
  <si>
    <t>DMW-BGGH5</t>
  </si>
  <si>
    <t>DMW-DCC15A</t>
  </si>
  <si>
    <t>DMW-XLR1</t>
  </si>
  <si>
    <t>SDSQUNC-032G-BULK</t>
  </si>
  <si>
    <t>KX-TGD532W</t>
  </si>
  <si>
    <t>KX-TGD533W</t>
  </si>
  <si>
    <t>KX-TGD564M</t>
  </si>
  <si>
    <t>KX-TGE474SDS</t>
  </si>
  <si>
    <t>KX-TGF353N</t>
  </si>
  <si>
    <t>KX-TGF575S</t>
  </si>
  <si>
    <t>KX-TGM450S</t>
  </si>
  <si>
    <t>NN-SN744SABUNDLE</t>
  </si>
  <si>
    <t>NU-HX100S</t>
  </si>
  <si>
    <t>NN-SN651W</t>
  </si>
  <si>
    <t>MC-V195H</t>
  </si>
  <si>
    <t>RP-SAND16GBU3</t>
  </si>
  <si>
    <t>KX-TGD563A</t>
  </si>
  <si>
    <t>KX-TG9541BDS</t>
  </si>
  <si>
    <t>FA600</t>
  </si>
  <si>
    <t>FA600FA601</t>
  </si>
  <si>
    <t>FA600FA600</t>
  </si>
  <si>
    <t>FA600FA602</t>
  </si>
  <si>
    <t>ER-GN25VP</t>
  </si>
  <si>
    <t>SD-RD250</t>
  </si>
  <si>
    <t>FA300FA312</t>
  </si>
  <si>
    <t>DMW-BGGH3</t>
  </si>
  <si>
    <t>DMC-ZS60SCP</t>
  </si>
  <si>
    <t>RP-HJE120-K</t>
  </si>
  <si>
    <t>KX-TGD562G</t>
  </si>
  <si>
    <t>RP-HJE120B-A</t>
  </si>
  <si>
    <t>RP-HJE120B-K</t>
  </si>
  <si>
    <t>RP-HJE120B-R</t>
  </si>
  <si>
    <t>RP-HJE120B-W</t>
  </si>
  <si>
    <t>ES-LV95-S</t>
  </si>
  <si>
    <t>WES9170P</t>
  </si>
  <si>
    <t>WES9850P</t>
  </si>
  <si>
    <t>KX-TGDA50W1</t>
  </si>
  <si>
    <t>KX-TGF543B</t>
  </si>
  <si>
    <t>KX-TGF573S</t>
  </si>
  <si>
    <t>KX-TGF574S</t>
  </si>
  <si>
    <t>MC-UG223</t>
  </si>
  <si>
    <t>Prepared By:  Urvin Patel</t>
  </si>
  <si>
    <t>DMW-BLC12</t>
  </si>
  <si>
    <t>DMW-BLF19</t>
  </si>
  <si>
    <t>DMW-USBC1</t>
  </si>
  <si>
    <t>H-RS100400</t>
  </si>
  <si>
    <t>NN-SU676W</t>
  </si>
  <si>
    <t>SR-3NAA</t>
  </si>
  <si>
    <t>SR-3NAW</t>
  </si>
  <si>
    <t>VW-BC10BLK</t>
  </si>
  <si>
    <t>VW-VBT190BLK</t>
  </si>
  <si>
    <t>DMW-AC10</t>
  </si>
  <si>
    <t>KX-TGD513B</t>
  </si>
  <si>
    <t>SR-G06FGER</t>
  </si>
  <si>
    <t>DMW-DCC8</t>
  </si>
  <si>
    <t>DMW-LFC52GU</t>
  </si>
  <si>
    <t>DMW-LMC46</t>
  </si>
  <si>
    <t>DMW-LMCH58</t>
  </si>
  <si>
    <t>DMW-LRC1GU</t>
  </si>
  <si>
    <t>DMW-MA1</t>
  </si>
  <si>
    <t>KX-TGA659T</t>
  </si>
  <si>
    <t>ER-GP30-K</t>
  </si>
  <si>
    <t>WES9167PC</t>
  </si>
  <si>
    <t>WEW0927W</t>
  </si>
  <si>
    <t>NI-WL602N</t>
  </si>
  <si>
    <t>KX-TG9582B</t>
  </si>
  <si>
    <t>KX-TGD563M</t>
  </si>
  <si>
    <t>KX-TGEA40B1</t>
  </si>
  <si>
    <t>KX-TGF545B</t>
  </si>
  <si>
    <t>RP-TCM125-W</t>
  </si>
  <si>
    <t>DC-ZS70K</t>
  </si>
  <si>
    <t>DC-ZS70S</t>
  </si>
  <si>
    <t>H-E08018</t>
  </si>
  <si>
    <t>SR-ZG185</t>
  </si>
  <si>
    <t>SU-G700</t>
  </si>
  <si>
    <t>H-H020AK</t>
  </si>
  <si>
    <t>NN-SN77HS</t>
  </si>
  <si>
    <t>KX-TGDA51M</t>
  </si>
  <si>
    <t>KX-TGEA40B</t>
  </si>
  <si>
    <t>KX-TGF380M</t>
  </si>
  <si>
    <t>NN-SD372SR</t>
  </si>
  <si>
    <t>HHR-P107A</t>
  </si>
  <si>
    <t>KX-TGD512B</t>
  </si>
  <si>
    <t>KX-TGD530M</t>
  </si>
  <si>
    <t>KX-TGFA30B</t>
  </si>
  <si>
    <t>KX-TGFA30M</t>
  </si>
  <si>
    <t>H-X012</t>
  </si>
  <si>
    <t>SR-2363ZW</t>
  </si>
  <si>
    <t>KX-TG3752B</t>
  </si>
  <si>
    <t>RP-BTS10-K</t>
  </si>
  <si>
    <t>RP-HD10C-K</t>
  </si>
  <si>
    <t>KX-TGM430BC</t>
  </si>
  <si>
    <t>SDSQUNC-016G-GNBMA</t>
  </si>
  <si>
    <t>DC-GH5LK</t>
  </si>
  <si>
    <t>H-FS12060</t>
  </si>
  <si>
    <t>NN-SB646SDISP</t>
  </si>
  <si>
    <t>SR-GA721L</t>
  </si>
  <si>
    <t>RP-HT21</t>
  </si>
  <si>
    <t>KX-HN1003B</t>
  </si>
  <si>
    <t>NI-WL600A</t>
  </si>
  <si>
    <t>NI-WL602A</t>
  </si>
  <si>
    <t>ER-GB42-K</t>
  </si>
  <si>
    <t>ES-LV65-S</t>
  </si>
  <si>
    <t>EW1611W</t>
  </si>
  <si>
    <t>KX-TG744SK</t>
  </si>
  <si>
    <t>KX-TGD535M</t>
  </si>
  <si>
    <t>MC-V194H</t>
  </si>
  <si>
    <t>KX-TGD510B</t>
  </si>
  <si>
    <t>SR-AFM187</t>
  </si>
  <si>
    <t>NI-WL600</t>
  </si>
  <si>
    <t>NN-SD372S</t>
  </si>
  <si>
    <t>NN-SN946B</t>
  </si>
  <si>
    <t>KX-TGC220S</t>
  </si>
  <si>
    <t>KX-TGD563MDS</t>
  </si>
  <si>
    <t>NN-SN975SDISP</t>
  </si>
  <si>
    <t>EH2351A</t>
  </si>
  <si>
    <t>RP-HF400B-K</t>
  </si>
  <si>
    <t>RP-HF400B-W</t>
  </si>
  <si>
    <t>RP-HJE125-W</t>
  </si>
  <si>
    <t>KX-TGA20B</t>
  </si>
  <si>
    <t>KX-TGF544B</t>
  </si>
  <si>
    <t>Wing SLOW MOVE</t>
  </si>
  <si>
    <t>(For SUMIF)</t>
  </si>
  <si>
    <t>Rice Cookers</t>
  </si>
  <si>
    <t>KX-TG3760M</t>
  </si>
  <si>
    <t>KX-TGE210B</t>
  </si>
  <si>
    <t>NN-SN67HS</t>
  </si>
  <si>
    <t>KX-HNH100W</t>
  </si>
  <si>
    <t>DMW-LPL52</t>
  </si>
  <si>
    <t>H-F007014</t>
  </si>
  <si>
    <t>H-F008</t>
  </si>
  <si>
    <t>H-PS45175K</t>
  </si>
  <si>
    <t>NN-SN67HSDISP</t>
  </si>
  <si>
    <t>ES-ED90-P</t>
  </si>
  <si>
    <t>VW-VBG6</t>
  </si>
  <si>
    <t>KX-TGC210S</t>
  </si>
  <si>
    <t>KX-TGC212S</t>
  </si>
  <si>
    <t>DMW-GCASE1</t>
  </si>
  <si>
    <t>HC-WXF991K</t>
  </si>
  <si>
    <t>HC-X1</t>
  </si>
  <si>
    <t>HC-X1000</t>
  </si>
  <si>
    <t>MC-CG902</t>
  </si>
  <si>
    <t>NE-1064F</t>
  </si>
  <si>
    <t>NN-SB636B</t>
  </si>
  <si>
    <t>NN-SN686S</t>
  </si>
  <si>
    <t>SR-42HZP-W</t>
  </si>
  <si>
    <t>ES-ED50-N</t>
  </si>
  <si>
    <t>KZ:SDM</t>
  </si>
  <si>
    <t>DMC-TS30K</t>
  </si>
  <si>
    <t>DMW-RSL1</t>
  </si>
  <si>
    <t>DMW-LND52</t>
  </si>
  <si>
    <t>SR-JN185</t>
  </si>
  <si>
    <t>WES9034P</t>
  </si>
  <si>
    <t>WES9079P</t>
  </si>
  <si>
    <t>WES9941P</t>
  </si>
  <si>
    <t>DMC-GX85K</t>
  </si>
  <si>
    <t>RP-HTX80B-C</t>
  </si>
  <si>
    <t>RP-HTX80B-H</t>
  </si>
  <si>
    <t>RP-HTX80B-K</t>
  </si>
  <si>
    <t>RP-HTX80B-R</t>
  </si>
  <si>
    <t>DMW-BLH7</t>
  </si>
  <si>
    <t>H-PS14042S</t>
  </si>
  <si>
    <t>SR-HZ106</t>
  </si>
  <si>
    <t>RP-TCM125-P</t>
  </si>
  <si>
    <t>DMC-GX85KK2</t>
  </si>
  <si>
    <t>SR-ZE105</t>
  </si>
  <si>
    <t>WES9085PC</t>
  </si>
  <si>
    <t>WES9942P</t>
  </si>
  <si>
    <t>DMC-FZ70K</t>
  </si>
  <si>
    <t>NE-12521</t>
  </si>
  <si>
    <t>WEW0982X</t>
  </si>
  <si>
    <t>RP-BTS35-K</t>
  </si>
  <si>
    <t>RP-BTS35-W</t>
  </si>
  <si>
    <t>RP-BTS35-Y</t>
  </si>
  <si>
    <t>DMW-GFC1</t>
  </si>
  <si>
    <t>SR-42FZ</t>
  </si>
  <si>
    <t>SR-42HZP</t>
  </si>
  <si>
    <t>ER-GK60-S</t>
  </si>
  <si>
    <t>RP-HJE120-G</t>
  </si>
  <si>
    <t>RP-HV096-K</t>
  </si>
  <si>
    <t>SL-1200GR</t>
  </si>
  <si>
    <t>NE-21523</t>
  </si>
  <si>
    <t>SR-JN185W</t>
  </si>
  <si>
    <t>KX-HNC800B</t>
  </si>
  <si>
    <t>DMW-MA2M</t>
  </si>
  <si>
    <t>MC-V370B</t>
  </si>
  <si>
    <t>NN-SU696S</t>
  </si>
  <si>
    <t>EW1211A</t>
  </si>
  <si>
    <t>KX-TG444SK</t>
  </si>
  <si>
    <t>HC-V180K</t>
  </si>
  <si>
    <t>HC-W580K</t>
  </si>
  <si>
    <t>DMC-G7KS</t>
  </si>
  <si>
    <t>DMW-BGG9</t>
  </si>
  <si>
    <t>H-ES200</t>
  </si>
  <si>
    <t>SL-1200G-S</t>
  </si>
  <si>
    <t>ST-G30L</t>
  </si>
  <si>
    <t>SU-C700</t>
  </si>
  <si>
    <t>EH-HS99-K</t>
  </si>
  <si>
    <t>MC-UG471</t>
  </si>
  <si>
    <t>SR-ZE185</t>
  </si>
  <si>
    <t>KX-TGD562M</t>
  </si>
  <si>
    <t>KX-TGE243B</t>
  </si>
  <si>
    <t>RP-HF300M-P</t>
  </si>
  <si>
    <t>DMW-CLX100T</t>
  </si>
  <si>
    <t>NI-U600C</t>
  </si>
  <si>
    <t>ES-LV6N-A</t>
  </si>
  <si>
    <t>ES-SL41-Q</t>
  </si>
  <si>
    <t>WES9165PC</t>
  </si>
  <si>
    <t>KX-TGFA30S</t>
  </si>
  <si>
    <t>KX-TGM450SC</t>
  </si>
  <si>
    <t>VW-VMS10</t>
  </si>
  <si>
    <t>VW-W4907</t>
  </si>
  <si>
    <t>NN-TK732SS</t>
  </si>
  <si>
    <t>DMW-DCC10</t>
  </si>
  <si>
    <t>RP-HF300M-A</t>
  </si>
  <si>
    <t>RP-HF300M-K</t>
  </si>
  <si>
    <t>RP-HJE125-A</t>
  </si>
  <si>
    <t>RP-HJE125-V</t>
  </si>
  <si>
    <t>SL-1210GR</t>
  </si>
  <si>
    <t>H-NS043</t>
  </si>
  <si>
    <t>HC-VX870K</t>
  </si>
  <si>
    <t>HC-VX981K</t>
  </si>
  <si>
    <t>MC-V270B</t>
  </si>
  <si>
    <t>MC-V295H</t>
  </si>
  <si>
    <t>SR-ZC075WDISP</t>
  </si>
  <si>
    <t>ES-SL41-S</t>
  </si>
  <si>
    <t>DC-GX850KK</t>
  </si>
  <si>
    <t>DMW-BTC12</t>
  </si>
  <si>
    <t>MC-CG301</t>
  </si>
  <si>
    <t>WES9161CL</t>
  </si>
  <si>
    <t>DMW-BDC1</t>
  </si>
  <si>
    <t>DMW-BTC13</t>
  </si>
  <si>
    <t>DMW-LFC58A</t>
  </si>
  <si>
    <t>DMW-LFC67GU</t>
  </si>
  <si>
    <t>DMW-TC20</t>
  </si>
  <si>
    <t>AMC-S5EP</t>
  </si>
  <si>
    <t>NI-WL600V</t>
  </si>
  <si>
    <t>SR-JN105</t>
  </si>
  <si>
    <t>KX-TGEA40S</t>
  </si>
  <si>
    <t>RP-BTGS10-A</t>
  </si>
  <si>
    <t>RP-BTGS10-H</t>
  </si>
  <si>
    <t>RP-BTGS10-K</t>
  </si>
  <si>
    <t>DMC-TS30R</t>
  </si>
  <si>
    <t>MC-150PF</t>
  </si>
  <si>
    <t>KX-TG833SKBD</t>
  </si>
  <si>
    <t>KX-TG885SKSD</t>
  </si>
  <si>
    <t>KX-TGA405B1</t>
  </si>
  <si>
    <t>H-FS1442AKA</t>
  </si>
  <si>
    <t>NN-SN966SR</t>
  </si>
  <si>
    <t>SC-GA10-K</t>
  </si>
  <si>
    <t>DC-G9KBODY</t>
  </si>
  <si>
    <t>DC-GX850KS</t>
  </si>
  <si>
    <t>DC-GX9MK</t>
  </si>
  <si>
    <t>DC-ZS200K</t>
  </si>
  <si>
    <t>DC-ZS200S</t>
  </si>
  <si>
    <t>HC-V800K</t>
  </si>
  <si>
    <t>HC-VX1K</t>
  </si>
  <si>
    <t>HC-WXF1K</t>
  </si>
  <si>
    <t>AMC-J3EP</t>
  </si>
  <si>
    <t>FA300FA310</t>
  </si>
  <si>
    <t>MK-G20NR-W</t>
  </si>
  <si>
    <t>NI-L70SRW</t>
  </si>
  <si>
    <t>NI-WT980R</t>
  </si>
  <si>
    <t>NN-SE985S</t>
  </si>
  <si>
    <t>SR-3NA-S</t>
  </si>
  <si>
    <t>WES9754PC</t>
  </si>
  <si>
    <t>HHR-4DPA</t>
  </si>
  <si>
    <t>KX-TG432SK</t>
  </si>
  <si>
    <t>KX-TGE633MDS</t>
  </si>
  <si>
    <t>KX-TGE645MDS</t>
  </si>
  <si>
    <t>KX-TGE674BDS</t>
  </si>
  <si>
    <t>NN-SN736W</t>
  </si>
  <si>
    <t>KX-TG833SK</t>
  </si>
  <si>
    <t>KX-TG885SK</t>
  </si>
  <si>
    <t>KX-TGE675B</t>
  </si>
  <si>
    <t>DC-GH5S</t>
  </si>
  <si>
    <t>DC-GX9MS</t>
  </si>
  <si>
    <t>DMC-GX85WK</t>
  </si>
  <si>
    <t>DMC-ZS50K</t>
  </si>
  <si>
    <t>DMW-EC5</t>
  </si>
  <si>
    <t>DMW-HGR2</t>
  </si>
  <si>
    <t>SC-C70</t>
  </si>
  <si>
    <t>KX-TG833SKWD</t>
  </si>
  <si>
    <t>KX-TGE633M</t>
  </si>
  <si>
    <t>KX-TGE645M</t>
  </si>
  <si>
    <t>KX-TGE663B</t>
  </si>
  <si>
    <t>KX-TGE674B</t>
  </si>
  <si>
    <t>KX-TGEA61B1</t>
  </si>
  <si>
    <t>KX-TGFA51B</t>
  </si>
  <si>
    <t>ER-SB40-K</t>
  </si>
  <si>
    <t>WES9833P</t>
  </si>
  <si>
    <t>KX-HN3001W</t>
  </si>
  <si>
    <t>03:CDG</t>
  </si>
  <si>
    <t>BC300BC300</t>
  </si>
  <si>
    <t>TC-65EZ1000U</t>
  </si>
  <si>
    <t>RP-HJE120-S</t>
  </si>
  <si>
    <t>SL-1000RE-S</t>
  </si>
  <si>
    <t>SP-10RE-S</t>
  </si>
  <si>
    <t>DMW-SSTG9</t>
  </si>
  <si>
    <t>H-H020AS</t>
  </si>
  <si>
    <t>H-HS030</t>
  </si>
  <si>
    <t>AMC94KYZ0</t>
  </si>
  <si>
    <t>NB-G110P</t>
  </si>
  <si>
    <t>SD-YD250</t>
  </si>
  <si>
    <t>EH-NA65-K</t>
  </si>
  <si>
    <t>DMW-BLG10</t>
  </si>
  <si>
    <t>RP-HTX7-G1</t>
  </si>
  <si>
    <t>KX-TGE663BDS</t>
  </si>
  <si>
    <t>NN-SD745S</t>
  </si>
  <si>
    <t>NN-TK932SS</t>
  </si>
  <si>
    <t>KX-TGE632M</t>
  </si>
  <si>
    <t>Over 365</t>
  </si>
  <si>
    <t>181-365</t>
  </si>
  <si>
    <t xml:space="preserve">   $ &lt; 30 days</t>
  </si>
  <si>
    <t>$  31-60 days</t>
  </si>
  <si>
    <t xml:space="preserve">    Moving Amt</t>
  </si>
  <si>
    <t xml:space="preserve"> $ 61-90 days</t>
  </si>
  <si>
    <t>$ 91-180 days</t>
  </si>
  <si>
    <t>GR 181-365</t>
  </si>
  <si>
    <t xml:space="preserve">  $ 181-365</t>
  </si>
  <si>
    <t>GR &gt; 365</t>
  </si>
  <si>
    <t xml:space="preserve">    $ &gt; 365</t>
  </si>
  <si>
    <t>KX-HN1003W</t>
  </si>
  <si>
    <t>KX-TG785SK1</t>
  </si>
  <si>
    <t>KX-TG833SK1</t>
  </si>
  <si>
    <t>DMW-ZSTRV</t>
  </si>
  <si>
    <t>HC-MDH3</t>
  </si>
  <si>
    <t>FA400FA401</t>
  </si>
  <si>
    <t>EP-MAJ7-T</t>
  </si>
  <si>
    <t>DMW-DCC12</t>
  </si>
  <si>
    <t>DMW-EC4</t>
  </si>
  <si>
    <t>H-FSA100300</t>
  </si>
  <si>
    <t>RP-HJE125-Z</t>
  </si>
  <si>
    <t>KX-TGA407B</t>
  </si>
  <si>
    <t>KX-TGEA60M</t>
  </si>
  <si>
    <t>ES3831K</t>
  </si>
  <si>
    <t>MC-115P</t>
  </si>
  <si>
    <t>MC-115PT</t>
  </si>
  <si>
    <t>SR-G10FGL</t>
  </si>
  <si>
    <t>NN-SD945S</t>
  </si>
  <si>
    <t>May 16,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</si>
</sst>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</fills>
  <borders count="13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" fontId="13" fillId="2" borderId="1" applyNumberFormat="0" applyProtection="0">
      <alignment vertical="center"/>
    </xf>
    <xf numFmtId="4" fontId="14" fillId="2" borderId="1" applyNumberFormat="0" applyProtection="0">
      <alignment vertical="center" wrapText="1"/>
    </xf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08">
    <xf numFmtId="0" fontId="0" fillId="0" borderId="0" xfId="0"/>
    <xf numFmtId="0" fontId="16" fillId="0" borderId="0" xfId="0" applyFont="1"/>
    <xf numFmtId="164" fontId="12" fillId="0" borderId="0" xfId="1" applyNumberFormat="1"/>
    <xf numFmtId="43" fontId="12" fillId="0" borderId="0" xfId="1"/>
    <xf numFmtId="165" fontId="12" fillId="0" borderId="0" xfId="2" applyNumberFormat="1"/>
    <xf numFmtId="164" fontId="12" fillId="0" borderId="0" xfId="1" applyNumberFormat="1" applyFill="1"/>
    <xf numFmtId="43" fontId="12" fillId="0" borderId="0" xfId="1" applyFill="1"/>
    <xf numFmtId="165" fontId="12" fillId="0" borderId="0" xfId="2" applyNumberFormat="1" applyFill="1"/>
    <xf numFmtId="17" fontId="17" fillId="0" borderId="0" xfId="0" quotePrefix="1" applyNumberFormat="1" applyFont="1"/>
    <xf numFmtId="17" fontId="16" fillId="0" borderId="2" xfId="0" quotePrefix="1" applyNumberFormat="1" applyFont="1" applyBorder="1"/>
    <xf numFmtId="0" fontId="0" fillId="0" borderId="3" xfId="0" applyBorder="1"/>
    <xf numFmtId="43" fontId="12" fillId="0" borderId="3" xfId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12" fillId="0" borderId="4" xfId="1" applyNumberFormat="1" applyBorder="1"/>
    <xf numFmtId="43" fontId="12" fillId="0" borderId="6" xfId="1" applyFont="1" applyBorder="1"/>
    <xf numFmtId="43" fontId="12" fillId="0" borderId="5" xfId="1" applyBorder="1"/>
    <xf numFmtId="164" fontId="12" fillId="0" borderId="4" xfId="1" applyNumberFormat="1" applyBorder="1" applyAlignment="1">
      <alignment horizontal="center"/>
    </xf>
    <xf numFmtId="43" fontId="12" fillId="0" borderId="5" xfId="1" applyFont="1" applyBorder="1" applyAlignment="1">
      <alignment horizontal="center"/>
    </xf>
    <xf numFmtId="165" fontId="12" fillId="0" borderId="5" xfId="2" applyNumberFormat="1" applyFont="1" applyBorder="1" applyAlignment="1">
      <alignment horizontal="center"/>
    </xf>
    <xf numFmtId="165" fontId="12" fillId="0" borderId="6" xfId="2" applyNumberFormat="1" applyFont="1" applyBorder="1" applyAlignment="1">
      <alignment horizontal="center"/>
    </xf>
    <xf numFmtId="43" fontId="12" fillId="0" borderId="5" xfId="1" applyFont="1" applyBorder="1"/>
    <xf numFmtId="164" fontId="12" fillId="0" borderId="4" xfId="1" applyNumberFormat="1" applyFill="1" applyBorder="1"/>
    <xf numFmtId="43" fontId="12" fillId="0" borderId="5" xfId="1" applyFont="1" applyFill="1" applyBorder="1" applyAlignment="1">
      <alignment horizontal="center"/>
    </xf>
    <xf numFmtId="165" fontId="12" fillId="0" borderId="6" xfId="2" applyNumberFormat="1" applyFont="1" applyFill="1" applyBorder="1" applyAlignment="1">
      <alignment horizontal="center"/>
    </xf>
    <xf numFmtId="0" fontId="18" fillId="3" borderId="0" xfId="0" applyFont="1" applyFill="1" applyBorder="1"/>
    <xf numFmtId="0" fontId="19" fillId="3" borderId="0" xfId="0" applyFont="1" applyFill="1" applyBorder="1"/>
    <xf numFmtId="164" fontId="12" fillId="0" borderId="0" xfId="1" applyNumberFormat="1" applyBorder="1"/>
    <xf numFmtId="43" fontId="12" fillId="0" borderId="0" xfId="1" applyBorder="1"/>
    <xf numFmtId="165" fontId="12" fillId="0" borderId="0" xfId="2" applyNumberFormat="1" applyBorder="1"/>
    <xf numFmtId="165" fontId="12" fillId="0" borderId="7" xfId="2" applyNumberFormat="1" applyBorder="1"/>
    <xf numFmtId="164" fontId="12" fillId="0" borderId="2" xfId="1" applyNumberFormat="1" applyBorder="1"/>
    <xf numFmtId="164" fontId="12" fillId="0" borderId="8" xfId="1" applyNumberFormat="1" applyFill="1" applyBorder="1"/>
    <xf numFmtId="43" fontId="12" fillId="0" borderId="0" xfId="1" applyFill="1" applyBorder="1"/>
    <xf numFmtId="165" fontId="12" fillId="0" borderId="7" xfId="2" applyNumberFormat="1" applyFill="1" applyBorder="1"/>
    <xf numFmtId="0" fontId="19" fillId="0" borderId="8" xfId="0" applyFont="1" applyFill="1" applyBorder="1"/>
    <xf numFmtId="0" fontId="19" fillId="0" borderId="0" xfId="0" applyFont="1" applyFill="1" applyBorder="1"/>
    <xf numFmtId="164" fontId="12" fillId="0" borderId="8" xfId="1" applyNumberFormat="1" applyBorder="1"/>
    <xf numFmtId="164" fontId="12" fillId="0" borderId="0" xfId="1" applyNumberFormat="1" applyFill="1" applyBorder="1"/>
    <xf numFmtId="43" fontId="0" fillId="0" borderId="0" xfId="0" applyNumberFormat="1"/>
    <xf numFmtId="0" fontId="19" fillId="0" borderId="0" xfId="0" applyFont="1" applyFill="1" applyBorder="1" applyAlignment="1">
      <alignment horizontal="left"/>
    </xf>
    <xf numFmtId="0" fontId="18" fillId="4" borderId="9" xfId="0" applyFont="1" applyFill="1" applyBorder="1" applyAlignment="1">
      <alignment horizontal="left"/>
    </xf>
    <xf numFmtId="0" fontId="19" fillId="4" borderId="10" xfId="0" applyFont="1" applyFill="1" applyBorder="1"/>
    <xf numFmtId="0" fontId="0" fillId="4" borderId="11" xfId="0" applyFill="1" applyBorder="1"/>
    <xf numFmtId="164" fontId="12" fillId="0" borderId="10" xfId="1" applyNumberFormat="1" applyBorder="1"/>
    <xf numFmtId="43" fontId="12" fillId="0" borderId="10" xfId="1" applyBorder="1"/>
    <xf numFmtId="165" fontId="12" fillId="0" borderId="10" xfId="2" applyNumberFormat="1" applyBorder="1"/>
    <xf numFmtId="165" fontId="12" fillId="0" borderId="11" xfId="2" applyNumberFormat="1" applyBorder="1"/>
    <xf numFmtId="164" fontId="12" fillId="0" borderId="9" xfId="1" applyNumberFormat="1" applyFill="1" applyBorder="1"/>
    <xf numFmtId="43" fontId="12" fillId="0" borderId="10" xfId="1" applyFill="1" applyBorder="1"/>
    <xf numFmtId="165" fontId="12" fillId="0" borderId="11" xfId="2" applyNumberFormat="1" applyFill="1" applyBorder="1"/>
    <xf numFmtId="165" fontId="12" fillId="0" borderId="0" xfId="2" applyNumberFormat="1" applyFill="1" applyBorder="1"/>
    <xf numFmtId="0" fontId="0" fillId="0" borderId="0" xfId="0" applyFill="1"/>
    <xf numFmtId="43" fontId="0" fillId="0" borderId="0" xfId="0" applyNumberFormat="1" applyFill="1"/>
    <xf numFmtId="165" fontId="12" fillId="0" borderId="6" xfId="2" applyNumberFormat="1" applyFill="1" applyBorder="1"/>
    <xf numFmtId="0" fontId="18" fillId="3" borderId="9" xfId="0" applyFont="1" applyFill="1" applyBorder="1" applyAlignment="1">
      <alignment horizontal="left"/>
    </xf>
    <xf numFmtId="0" fontId="18" fillId="3" borderId="10" xfId="0" applyFont="1" applyFill="1" applyBorder="1"/>
    <xf numFmtId="0" fontId="16" fillId="3" borderId="11" xfId="0" applyFont="1" applyFill="1" applyBorder="1"/>
    <xf numFmtId="164" fontId="16" fillId="3" borderId="5" xfId="1" applyNumberFormat="1" applyFont="1" applyFill="1" applyBorder="1"/>
    <xf numFmtId="43" fontId="16" fillId="3" borderId="5" xfId="1" applyFont="1" applyFill="1" applyBorder="1"/>
    <xf numFmtId="165" fontId="16" fillId="3" borderId="5" xfId="2" applyNumberFormat="1" applyFont="1" applyFill="1" applyBorder="1"/>
    <xf numFmtId="165" fontId="16" fillId="3" borderId="6" xfId="2" applyNumberFormat="1" applyFont="1" applyFill="1" applyBorder="1"/>
    <xf numFmtId="0" fontId="16" fillId="3" borderId="0" xfId="0" applyFont="1" applyFill="1"/>
    <xf numFmtId="0" fontId="0" fillId="5" borderId="0" xfId="0" applyFill="1"/>
    <xf numFmtId="164" fontId="12" fillId="5" borderId="0" xfId="1" applyNumberFormat="1" applyFill="1"/>
    <xf numFmtId="43" fontId="12" fillId="5" borderId="0" xfId="1" applyFill="1"/>
    <xf numFmtId="164" fontId="0" fillId="0" borderId="0" xfId="1" applyNumberFormat="1" applyFont="1"/>
    <xf numFmtId="43" fontId="0" fillId="0" borderId="0" xfId="1" applyFont="1"/>
    <xf numFmtId="43" fontId="12" fillId="0" borderId="4" xfId="1" applyFill="1" applyBorder="1"/>
    <xf numFmtId="0" fontId="0" fillId="4" borderId="0" xfId="0" applyFill="1"/>
    <xf numFmtId="4" fontId="0" fillId="0" borderId="0" xfId="0" applyNumberFormat="1"/>
    <xf numFmtId="3" fontId="0" fillId="0" borderId="0" xfId="0" applyNumberFormat="1"/>
    <xf numFmtId="0" fontId="0" fillId="6" borderId="0" xfId="0" applyFill="1"/>
    <xf numFmtId="43" fontId="12" fillId="5" borderId="0" xfId="1" applyFont="1" applyFill="1"/>
    <xf numFmtId="0" fontId="15" fillId="0" borderId="0" xfId="0" applyFont="1" applyFill="1" applyBorder="1"/>
    <xf numFmtId="0" fontId="12" fillId="0" borderId="0" xfId="0" applyFont="1"/>
    <xf numFmtId="3" fontId="0" fillId="6" borderId="0" xfId="0" applyNumberFormat="1" applyFill="1"/>
    <xf numFmtId="0" fontId="15" fillId="0" borderId="0" xfId="0" applyFont="1" applyFill="1" applyBorder="1" applyAlignment="1">
      <alignment horizontal="left"/>
    </xf>
    <xf numFmtId="43" fontId="20" fillId="7" borderId="0" xfId="1" applyFont="1" applyFill="1"/>
    <xf numFmtId="3" fontId="0" fillId="8" borderId="0" xfId="0" applyNumberFormat="1" applyFill="1"/>
    <xf numFmtId="0" fontId="0" fillId="8" borderId="0" xfId="0" applyFill="1"/>
    <xf numFmtId="164" fontId="12" fillId="7" borderId="0" xfId="1" applyNumberFormat="1" applyFill="1"/>
    <xf numFmtId="43" fontId="12" fillId="7" borderId="0" xfId="1" applyFill="1"/>
    <xf numFmtId="164" fontId="16" fillId="3" borderId="4" xfId="1" applyNumberFormat="1" applyFont="1" applyFill="1" applyBorder="1"/>
    <xf numFmtId="44" fontId="0" fillId="0" borderId="0" xfId="1" applyNumberFormat="1" applyFont="1"/>
    <xf numFmtId="44" fontId="0" fillId="6" borderId="0" xfId="1" applyNumberFormat="1" applyFont="1" applyFill="1"/>
    <xf numFmtId="44" fontId="0" fillId="0" borderId="0" xfId="0" applyNumberFormat="1"/>
    <xf numFmtId="44" fontId="12" fillId="8" borderId="0" xfId="0" applyNumberFormat="1" applyFont="1" applyFill="1"/>
    <xf numFmtId="44" fontId="12" fillId="7" borderId="0" xfId="1" applyNumberFormat="1" applyFill="1"/>
    <xf numFmtId="44" fontId="12" fillId="0" borderId="0" xfId="1" applyNumberFormat="1"/>
    <xf numFmtId="44" fontId="12" fillId="5" borderId="0" xfId="1" applyNumberFormat="1" applyFill="1"/>
    <xf numFmtId="44" fontId="0" fillId="8" borderId="0" xfId="0" applyNumberFormat="1" applyFill="1"/>
    <xf numFmtId="43" fontId="12" fillId="0" borderId="2" xfId="1" applyBorder="1" applyAlignment="1">
      <alignment horizontal="center"/>
    </xf>
    <xf numFmtId="43" fontId="12" fillId="0" borderId="12" xfId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43" fontId="12" fillId="0" borderId="2" xfId="1" applyFont="1" applyBorder="1" applyAlignment="1">
      <alignment horizontal="center"/>
    </xf>
    <xf numFmtId="43" fontId="12" fillId="0" borderId="3" xfId="1" applyFont="1" applyBorder="1" applyAlignment="1">
      <alignment horizontal="center"/>
    </xf>
    <xf numFmtId="43" fontId="12" fillId="0" borderId="12" xfId="1" applyFont="1" applyBorder="1" applyAlignment="1">
      <alignment horizontal="center"/>
    </xf>
    <xf numFmtId="14" fontId="12" fillId="0" borderId="2" xfId="0" applyNumberFormat="1" applyFont="1" applyBorder="1" applyAlignment="1">
      <alignment horizontal="center"/>
    </xf>
    <xf numFmtId="14" fontId="12" fillId="0" borderId="3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6">
    <cellStyle name="Comma" xfId="1" builtinId="3"/>
    <cellStyle name="Normal" xfId="0" builtinId="0"/>
    <cellStyle name="Normal 10" xfId="13"/>
    <cellStyle name="Normal 11" xfId="14"/>
    <cellStyle name="Normal 12" xfId="15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9" xfId="12"/>
    <cellStyle name="Percent" xfId="2" builtinId="5"/>
    <cellStyle name="SAPBEXstdData" xfId="3"/>
    <cellStyle name="SAPBEXstdItem" xfId="4"/>
  </cellStyles>
  <dxfs count="0"/>
  <tableStyles count="0" defaultTableStyle="TableStyleMedium2" defaultPivotStyle="PivotStyleLight16"/>
  <colors>
    <mruColors>
      <color rgb="FF66CCFF"/>
      <color rgb="FF99FF33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53"/>
  <sheetViews>
    <sheetView tabSelected="1" zoomScale="85" zoomScaleNormal="85" workbookViewId="0">
      <pane xSplit="3" ySplit="9" topLeftCell="D10" activePane="bottomRight" state="frozen"/>
      <selection activeCell="A981" sqref="A981:A1014"/>
      <selection pane="topRight" activeCell="A981" sqref="A981:A1014"/>
      <selection pane="bottomLeft" activeCell="A981" sqref="A981:A1014"/>
      <selection pane="bottomRight" activeCell="E22" sqref="E22:E23"/>
    </sheetView>
  </sheetViews>
  <sheetFormatPr defaultRowHeight="12.75" x14ac:dyDescent="0.2"/>
  <cols>
    <col min="1" max="1" width="10.5703125" customWidth="1"/>
    <col min="2" max="2" width="10.42578125" customWidth="1"/>
    <col min="3" max="3" width="33" bestFit="1" customWidth="1"/>
    <col min="4" max="4" width="12.5703125" style="2" bestFit="1" customWidth="1"/>
    <col min="5" max="5" width="20.140625" style="3" bestFit="1" customWidth="1"/>
    <col min="6" max="6" width="4.140625" style="3" customWidth="1"/>
    <col min="7" max="7" width="11.5703125" style="2" bestFit="1" customWidth="1"/>
    <col min="8" max="8" width="19.140625" style="3" bestFit="1" customWidth="1"/>
    <col min="9" max="9" width="7.85546875" style="3" bestFit="1" customWidth="1"/>
    <col min="10" max="10" width="12.7109375" style="2" bestFit="1" customWidth="1"/>
    <col min="11" max="11" width="19.42578125" style="3" bestFit="1" customWidth="1"/>
    <col min="12" max="12" width="7.5703125" style="4" bestFit="1" customWidth="1"/>
    <col min="13" max="13" width="12" style="2" bestFit="1" customWidth="1"/>
    <col min="14" max="14" width="18.42578125" style="3" bestFit="1" customWidth="1"/>
    <col min="15" max="15" width="7.28515625" style="4" bestFit="1" customWidth="1"/>
    <col min="16" max="16" width="12.5703125" style="2" bestFit="1" customWidth="1"/>
    <col min="17" max="17" width="19.42578125" style="3" bestFit="1" customWidth="1"/>
    <col min="18" max="18" width="8.42578125" style="4" bestFit="1" customWidth="1"/>
    <col min="19" max="19" width="11.28515625" style="2" bestFit="1" customWidth="1"/>
    <col min="20" max="20" width="18.42578125" style="3" bestFit="1" customWidth="1"/>
    <col min="21" max="21" width="7.28515625" style="4" bestFit="1" customWidth="1"/>
    <col min="22" max="22" width="11.28515625" style="2" bestFit="1" customWidth="1"/>
    <col min="23" max="23" width="18.42578125" style="3" bestFit="1" customWidth="1"/>
    <col min="24" max="24" width="7.28515625" style="4" bestFit="1" customWidth="1"/>
    <col min="25" max="25" width="4.140625" customWidth="1"/>
    <col min="26" max="26" width="12.5703125" style="2" bestFit="1" customWidth="1"/>
    <col min="27" max="27" width="20.42578125" style="3" bestFit="1" customWidth="1"/>
    <col min="28" max="28" width="8.42578125" style="4" bestFit="1" customWidth="1"/>
    <col min="29" max="29" width="4.42578125" customWidth="1"/>
    <col min="30" max="30" width="10.28515625" style="5" hidden="1" customWidth="1"/>
    <col min="31" max="31" width="13.85546875" style="6" hidden="1" customWidth="1"/>
    <col min="32" max="32" width="8.28515625" style="7" hidden="1" customWidth="1"/>
    <col min="34" max="34" width="19" style="3" hidden="1" customWidth="1"/>
    <col min="35" max="35" width="13.5703125" customWidth="1"/>
  </cols>
  <sheetData>
    <row r="1" spans="1:35" x14ac:dyDescent="0.2">
      <c r="A1" s="1" t="s">
        <v>0</v>
      </c>
    </row>
    <row r="2" spans="1:35" x14ac:dyDescent="0.2">
      <c r="A2" s="1" t="s">
        <v>137</v>
      </c>
    </row>
    <row r="3" spans="1:35" x14ac:dyDescent="0.2">
      <c r="A3" s="1" t="s">
        <v>1</v>
      </c>
    </row>
    <row r="4" spans="1:35" x14ac:dyDescent="0.2">
      <c r="A4" s="1" t="s">
        <v>246</v>
      </c>
    </row>
    <row r="5" spans="1:35" x14ac:dyDescent="0.2">
      <c r="A5" s="1" t="s">
        <v>597</v>
      </c>
    </row>
    <row r="6" spans="1:35" x14ac:dyDescent="0.2">
      <c r="A6" s="8" t="s">
        <v>896</v>
      </c>
    </row>
    <row r="7" spans="1:35" x14ac:dyDescent="0.2">
      <c r="A7" s="8"/>
    </row>
    <row r="8" spans="1:35" x14ac:dyDescent="0.2">
      <c r="A8" s="9"/>
      <c r="B8" s="10"/>
      <c r="C8" s="10"/>
      <c r="D8" s="94" t="s">
        <v>2</v>
      </c>
      <c r="E8" s="95"/>
      <c r="F8" s="11"/>
      <c r="G8" s="99" t="s">
        <v>3</v>
      </c>
      <c r="H8" s="100"/>
      <c r="I8" s="101"/>
      <c r="J8" s="99" t="s">
        <v>4</v>
      </c>
      <c r="K8" s="100"/>
      <c r="L8" s="101"/>
      <c r="M8" s="99" t="s">
        <v>5</v>
      </c>
      <c r="N8" s="100"/>
      <c r="O8" s="101"/>
      <c r="P8" s="102" t="s">
        <v>6</v>
      </c>
      <c r="Q8" s="103"/>
      <c r="R8" s="104"/>
      <c r="S8" s="99" t="s">
        <v>868</v>
      </c>
      <c r="T8" s="100"/>
      <c r="U8" s="101"/>
      <c r="V8" s="99" t="s">
        <v>867</v>
      </c>
      <c r="W8" s="100"/>
      <c r="X8" s="101"/>
      <c r="Y8" s="12"/>
      <c r="Z8" s="105" t="s">
        <v>7</v>
      </c>
      <c r="AA8" s="106"/>
      <c r="AB8" s="107"/>
      <c r="AD8" s="96" t="s">
        <v>8</v>
      </c>
      <c r="AE8" s="97"/>
      <c r="AF8" s="98"/>
      <c r="AH8" s="80" t="s">
        <v>677</v>
      </c>
    </row>
    <row r="9" spans="1:35" x14ac:dyDescent="0.2">
      <c r="A9" s="13"/>
      <c r="B9" s="14"/>
      <c r="C9" s="15"/>
      <c r="D9" s="16" t="s">
        <v>9</v>
      </c>
      <c r="E9" s="17" t="s">
        <v>10</v>
      </c>
      <c r="F9" s="18"/>
      <c r="G9" s="19" t="s">
        <v>11</v>
      </c>
      <c r="H9" s="20" t="s">
        <v>12</v>
      </c>
      <c r="I9" s="21" t="s">
        <v>13</v>
      </c>
      <c r="J9" s="19" t="s">
        <v>11</v>
      </c>
      <c r="K9" s="20" t="s">
        <v>12</v>
      </c>
      <c r="L9" s="21" t="s">
        <v>13</v>
      </c>
      <c r="M9" s="19" t="s">
        <v>11</v>
      </c>
      <c r="N9" s="20" t="s">
        <v>12</v>
      </c>
      <c r="O9" s="21" t="s">
        <v>13</v>
      </c>
      <c r="P9" s="19" t="s">
        <v>11</v>
      </c>
      <c r="Q9" s="20" t="s">
        <v>12</v>
      </c>
      <c r="R9" s="21" t="s">
        <v>13</v>
      </c>
      <c r="S9" s="19" t="s">
        <v>11</v>
      </c>
      <c r="T9" s="20" t="s">
        <v>12</v>
      </c>
      <c r="U9" s="22" t="s">
        <v>13</v>
      </c>
      <c r="V9" s="19" t="s">
        <v>11</v>
      </c>
      <c r="W9" s="20" t="s">
        <v>12</v>
      </c>
      <c r="X9" s="22" t="s">
        <v>13</v>
      </c>
      <c r="Y9" s="12"/>
      <c r="Z9" s="16" t="s">
        <v>11</v>
      </c>
      <c r="AA9" s="23" t="s">
        <v>14</v>
      </c>
      <c r="AB9" s="22" t="s">
        <v>13</v>
      </c>
      <c r="AD9" s="24" t="s">
        <v>15</v>
      </c>
      <c r="AE9" s="25" t="s">
        <v>12</v>
      </c>
      <c r="AF9" s="26" t="s">
        <v>13</v>
      </c>
      <c r="AH9" s="80" t="s">
        <v>678</v>
      </c>
    </row>
    <row r="10" spans="1:35" x14ac:dyDescent="0.2">
      <c r="A10" s="27" t="s">
        <v>137</v>
      </c>
      <c r="B10" s="28"/>
      <c r="C10" s="27"/>
      <c r="D10" s="29"/>
      <c r="E10" s="30"/>
      <c r="F10" s="30"/>
      <c r="G10" s="29"/>
      <c r="H10" s="30"/>
      <c r="I10" s="31"/>
      <c r="J10" s="29"/>
      <c r="K10" s="30"/>
      <c r="L10" s="31"/>
      <c r="M10" s="29"/>
      <c r="N10" s="30"/>
      <c r="O10" s="31"/>
      <c r="P10" s="29"/>
      <c r="Q10" s="30"/>
      <c r="R10" s="31"/>
      <c r="S10" s="29"/>
      <c r="T10" s="30"/>
      <c r="U10" s="31"/>
      <c r="V10" s="29"/>
      <c r="W10" s="30"/>
      <c r="X10" s="32"/>
      <c r="Z10" s="33"/>
      <c r="AA10" s="11"/>
      <c r="AB10" s="32"/>
      <c r="AD10" s="34"/>
      <c r="AE10" s="35"/>
      <c r="AF10" s="36"/>
    </row>
    <row r="11" spans="1:35" x14ac:dyDescent="0.2">
      <c r="A11" s="37"/>
      <c r="B11" s="38"/>
      <c r="C11" s="38"/>
      <c r="D11" s="29"/>
      <c r="E11" s="30"/>
      <c r="F11" s="30"/>
      <c r="G11" s="29"/>
      <c r="H11" s="30"/>
      <c r="I11" s="31"/>
      <c r="J11" s="29"/>
      <c r="K11" s="30"/>
      <c r="L11" s="31"/>
      <c r="M11" s="29"/>
      <c r="N11" s="30"/>
      <c r="O11" s="31"/>
      <c r="P11" s="29"/>
      <c r="Q11" s="30"/>
      <c r="R11" s="31"/>
      <c r="S11" s="29"/>
      <c r="T11" s="30"/>
      <c r="U11" s="31"/>
      <c r="V11" s="29"/>
      <c r="W11" s="30"/>
      <c r="X11" s="32"/>
      <c r="Z11" s="39"/>
      <c r="AA11" s="30"/>
      <c r="AB11" s="32"/>
      <c r="AD11" s="34"/>
      <c r="AE11" s="35"/>
      <c r="AF11" s="36"/>
    </row>
    <row r="12" spans="1:35" x14ac:dyDescent="0.2">
      <c r="A12" s="37">
        <v>1209</v>
      </c>
      <c r="B12" s="38" t="s">
        <v>16</v>
      </c>
      <c r="C12" s="38" t="s">
        <v>17</v>
      </c>
      <c r="D12" s="40">
        <f>SUMIF('ZSlow Move (PCEC)'!$E:$E,$A12,'ZSlow Move (PCEC)'!F:F)</f>
        <v>0</v>
      </c>
      <c r="E12" s="35">
        <f>SUMIF('ZSlow Move (PCEC)'!$E:$E,$A12,'ZSlow Move (PCEC)'!H:H)</f>
        <v>0</v>
      </c>
      <c r="F12" s="35"/>
      <c r="G12" s="40">
        <f>SUMIF('ZSlow Move (PCEC)'!$E:$E,$A12,'ZSlow Move (PCEC)'!I:I)</f>
        <v>0</v>
      </c>
      <c r="H12" s="35">
        <f>SUMIF('ZSlow Move (PCEC)'!$E:$E,$A12,'ZSlow Move (PCEC)'!J:J)</f>
        <v>0</v>
      </c>
      <c r="I12" s="31">
        <f t="shared" ref="I12:I25" si="0">IF($E12=0,0,H12/$E12)</f>
        <v>0</v>
      </c>
      <c r="J12" s="40">
        <f>SUMIF('ZSlow Move (PCEC)'!$E:$E,$A12,'ZSlow Move (PCEC)'!K:K)</f>
        <v>0</v>
      </c>
      <c r="K12" s="35">
        <f>SUMIF('ZSlow Move (PCEC)'!$E:$E,$A12,'ZSlow Move (PCEC)'!L:L)</f>
        <v>0</v>
      </c>
      <c r="L12" s="31">
        <f t="shared" ref="L12:L25" si="1">IF($E12=0,0,K12/$E12)</f>
        <v>0</v>
      </c>
      <c r="M12" s="40">
        <f>SUMIF('ZSlow Move (PCEC)'!$E:$E,$A12,'ZSlow Move (PCEC)'!O:O)</f>
        <v>0</v>
      </c>
      <c r="N12" s="35">
        <f>SUMIF('ZSlow Move (PCEC)'!$E:$E,$A12,'ZSlow Move (PCEC)'!P:P)</f>
        <v>0</v>
      </c>
      <c r="O12" s="31">
        <f t="shared" ref="O12:O25" si="2">IF($E12=0,0,N12/$E12)</f>
        <v>0</v>
      </c>
      <c r="P12" s="40">
        <f>SUMIF('ZSlow Move (PCEC)'!$E:$E,$A12,'ZSlow Move (PCEC)'!Q:Q)</f>
        <v>0</v>
      </c>
      <c r="Q12" s="35">
        <f>SUMIF('ZSlow Move (PCEC)'!$E:$E,$A12,'ZSlow Move (PCEC)'!R:R)</f>
        <v>0</v>
      </c>
      <c r="R12" s="31">
        <f t="shared" ref="R12:R25" si="3">IF($E12=0,0,Q12/$E12)</f>
        <v>0</v>
      </c>
      <c r="S12" s="40">
        <f>SUMIF('ZSlow Move (PCEC)'!$E:$E,$A12,'ZSlow Move (PCEC)'!S:S)</f>
        <v>0</v>
      </c>
      <c r="T12" s="35">
        <f>SUMIF('ZSlow Move (PCEC)'!$E:$E,$A12,'ZSlow Move (PCEC)'!T:T)</f>
        <v>0</v>
      </c>
      <c r="U12" s="31">
        <f t="shared" ref="U12:U25" si="4">IF($E12=0,0,T12/$E12)</f>
        <v>0</v>
      </c>
      <c r="V12" s="40">
        <f>SUMIF('ZSlow Move (PCEC)'!$E:$E,$A12,'ZSlow Move (PCEC)'!U:U)</f>
        <v>0</v>
      </c>
      <c r="W12" s="35">
        <f>SUMIF('ZSlow Move (PCEC)'!$E:$E,$A12,'ZSlow Move (PCEC)'!V:V)</f>
        <v>0</v>
      </c>
      <c r="X12" s="32">
        <f t="shared" ref="X12:X15" si="5">IF($E12=0,0,W12/$E12)</f>
        <v>0</v>
      </c>
      <c r="Z12" s="39">
        <f>M12+P12+S12+V12</f>
        <v>0</v>
      </c>
      <c r="AA12" s="30">
        <f>N12+Q12+T12+W12</f>
        <v>0</v>
      </c>
      <c r="AB12" s="32">
        <f t="shared" ref="AB12:AB25" si="6">IF($E12=0,0,AA12/$E12)</f>
        <v>0</v>
      </c>
      <c r="AD12" s="34"/>
      <c r="AE12" s="35"/>
      <c r="AF12" s="36">
        <f t="shared" ref="AF12:AF25" si="7">IF($E12=0,0,AE12/$E12)</f>
        <v>0</v>
      </c>
      <c r="AH12" s="30">
        <v>0</v>
      </c>
    </row>
    <row r="13" spans="1:35" x14ac:dyDescent="0.2">
      <c r="A13" s="37">
        <v>1210</v>
      </c>
      <c r="B13" s="38" t="s">
        <v>18</v>
      </c>
      <c r="C13" s="38" t="s">
        <v>19</v>
      </c>
      <c r="D13" s="40">
        <f>SUMIF('ZSlow Move (PCEC)'!$E:$E,$A13,'ZSlow Move (PCEC)'!F:F)</f>
        <v>14</v>
      </c>
      <c r="E13" s="35">
        <f>SUMIF('ZSlow Move (PCEC)'!$E:$E,$A13,'ZSlow Move (PCEC)'!H:H)</f>
        <v>40495.58</v>
      </c>
      <c r="F13" s="35"/>
      <c r="G13" s="40">
        <f>SUMIF('ZSlow Move (PCEC)'!$E:$E,$A13,'ZSlow Move (PCEC)'!I:I)</f>
        <v>0</v>
      </c>
      <c r="H13" s="35">
        <f>SUMIF('ZSlow Move (PCEC)'!$E:$E,$A13,'ZSlow Move (PCEC)'!J:J)</f>
        <v>0</v>
      </c>
      <c r="I13" s="31">
        <f t="shared" si="0"/>
        <v>0</v>
      </c>
      <c r="J13" s="40">
        <f>SUMIF('ZSlow Move (PCEC)'!$E:$E,$A13,'ZSlow Move (PCEC)'!K:K)</f>
        <v>14</v>
      </c>
      <c r="K13" s="35">
        <f>SUMIF('ZSlow Move (PCEC)'!$E:$E,$A13,'ZSlow Move (PCEC)'!L:L)</f>
        <v>40495.58</v>
      </c>
      <c r="L13" s="31">
        <f t="shared" si="1"/>
        <v>1</v>
      </c>
      <c r="M13" s="40">
        <f>SUMIF('ZSlow Move (PCEC)'!$E:$E,$A13,'ZSlow Move (PCEC)'!O:O)</f>
        <v>0</v>
      </c>
      <c r="N13" s="35">
        <f>SUMIF('ZSlow Move (PCEC)'!$E:$E,$A13,'ZSlow Move (PCEC)'!P:P)</f>
        <v>0</v>
      </c>
      <c r="O13" s="31">
        <f t="shared" si="2"/>
        <v>0</v>
      </c>
      <c r="P13" s="40">
        <f>SUMIF('ZSlow Move (PCEC)'!$E:$E,$A13,'ZSlow Move (PCEC)'!Q:Q)</f>
        <v>0</v>
      </c>
      <c r="Q13" s="35">
        <f>SUMIF('ZSlow Move (PCEC)'!$E:$E,$A13,'ZSlow Move (PCEC)'!R:R)</f>
        <v>0</v>
      </c>
      <c r="R13" s="31">
        <f t="shared" si="3"/>
        <v>0</v>
      </c>
      <c r="S13" s="40">
        <f>SUMIF('ZSlow Move (PCEC)'!$E:$E,$A13,'ZSlow Move (PCEC)'!S:S)</f>
        <v>0</v>
      </c>
      <c r="T13" s="35">
        <f>SUMIF('ZSlow Move (PCEC)'!$E:$E,$A13,'ZSlow Move (PCEC)'!T:T)</f>
        <v>0</v>
      </c>
      <c r="U13" s="31">
        <f t="shared" si="4"/>
        <v>0</v>
      </c>
      <c r="V13" s="40">
        <f>SUMIF('ZSlow Move (PCEC)'!$E:$E,$A13,'ZSlow Move (PCEC)'!U:U)</f>
        <v>0</v>
      </c>
      <c r="W13" s="35">
        <f>SUMIF('ZSlow Move (PCEC)'!$E:$E,$A13,'ZSlow Move (PCEC)'!V:V)</f>
        <v>0</v>
      </c>
      <c r="X13" s="32">
        <f t="shared" si="5"/>
        <v>0</v>
      </c>
      <c r="Z13" s="39">
        <f t="shared" ref="Z13:Z14" si="8">M13+P13+S13+V13</f>
        <v>0</v>
      </c>
      <c r="AA13" s="30">
        <f t="shared" ref="AA13:AA14" si="9">N13+Q13+T13+W13</f>
        <v>0</v>
      </c>
      <c r="AB13" s="32">
        <f t="shared" si="6"/>
        <v>0</v>
      </c>
      <c r="AD13" s="34"/>
      <c r="AE13" s="35"/>
      <c r="AF13" s="36">
        <f t="shared" si="7"/>
        <v>0</v>
      </c>
      <c r="AH13" s="30">
        <v>0</v>
      </c>
    </row>
    <row r="14" spans="1:35" x14ac:dyDescent="0.2">
      <c r="A14" s="37">
        <v>1215</v>
      </c>
      <c r="B14" s="38" t="s">
        <v>20</v>
      </c>
      <c r="C14" s="38" t="s">
        <v>21</v>
      </c>
      <c r="D14" s="40">
        <f>SUMIF('ZSlow Move (PCEC)'!$E:$E,$A14,'ZSlow Move (PCEC)'!F:F)</f>
        <v>0</v>
      </c>
      <c r="E14" s="35">
        <f>SUMIF('ZSlow Move (PCEC)'!$E:$E,$A14,'ZSlow Move (PCEC)'!H:H)</f>
        <v>0</v>
      </c>
      <c r="F14" s="35"/>
      <c r="G14" s="40">
        <f>SUMIF('ZSlow Move (PCEC)'!$E:$E,$A14,'ZSlow Move (PCEC)'!I:I)</f>
        <v>0</v>
      </c>
      <c r="H14" s="35">
        <f>SUMIF('ZSlow Move (PCEC)'!$E:$E,$A14,'ZSlow Move (PCEC)'!J:J)</f>
        <v>0</v>
      </c>
      <c r="I14" s="31">
        <f t="shared" si="0"/>
        <v>0</v>
      </c>
      <c r="J14" s="40">
        <f>SUMIF('ZSlow Move (PCEC)'!$E:$E,$A14,'ZSlow Move (PCEC)'!K:K)</f>
        <v>0</v>
      </c>
      <c r="K14" s="35">
        <f>SUMIF('ZSlow Move (PCEC)'!$E:$E,$A14,'ZSlow Move (PCEC)'!L:L)</f>
        <v>0</v>
      </c>
      <c r="L14" s="31">
        <f t="shared" si="1"/>
        <v>0</v>
      </c>
      <c r="M14" s="40">
        <f>SUMIF('ZSlow Move (PCEC)'!$E:$E,$A14,'ZSlow Move (PCEC)'!O:O)</f>
        <v>0</v>
      </c>
      <c r="N14" s="35">
        <f>SUMIF('ZSlow Move (PCEC)'!$E:$E,$A14,'ZSlow Move (PCEC)'!P:P)</f>
        <v>0</v>
      </c>
      <c r="O14" s="31">
        <f t="shared" si="2"/>
        <v>0</v>
      </c>
      <c r="P14" s="40">
        <f>SUMIF('ZSlow Move (PCEC)'!$E:$E,$A14,'ZSlow Move (PCEC)'!Q:Q)</f>
        <v>0</v>
      </c>
      <c r="Q14" s="35">
        <f>SUMIF('ZSlow Move (PCEC)'!$E:$E,$A14,'ZSlow Move (PCEC)'!R:R)</f>
        <v>0</v>
      </c>
      <c r="R14" s="31">
        <f t="shared" si="3"/>
        <v>0</v>
      </c>
      <c r="S14" s="40">
        <f>SUMIF('ZSlow Move (PCEC)'!$E:$E,$A14,'ZSlow Move (PCEC)'!S:S)</f>
        <v>0</v>
      </c>
      <c r="T14" s="35">
        <f>SUMIF('ZSlow Move (PCEC)'!$E:$E,$A14,'ZSlow Move (PCEC)'!T:T)</f>
        <v>0</v>
      </c>
      <c r="U14" s="31">
        <f t="shared" si="4"/>
        <v>0</v>
      </c>
      <c r="V14" s="40">
        <f>SUMIF('ZSlow Move (PCEC)'!$E:$E,$A14,'ZSlow Move (PCEC)'!U:U)</f>
        <v>0</v>
      </c>
      <c r="W14" s="35">
        <f>SUMIF('ZSlow Move (PCEC)'!$E:$E,$A14,'ZSlow Move (PCEC)'!V:V)</f>
        <v>0</v>
      </c>
      <c r="X14" s="32">
        <f t="shared" si="5"/>
        <v>0</v>
      </c>
      <c r="Z14" s="39">
        <f t="shared" si="8"/>
        <v>0</v>
      </c>
      <c r="AA14" s="30">
        <f t="shared" si="9"/>
        <v>0</v>
      </c>
      <c r="AB14" s="32">
        <f t="shared" si="6"/>
        <v>0</v>
      </c>
      <c r="AD14" s="34"/>
      <c r="AE14" s="35"/>
      <c r="AF14" s="36">
        <f t="shared" si="7"/>
        <v>0</v>
      </c>
      <c r="AH14" s="30">
        <v>0</v>
      </c>
      <c r="AI14" s="41"/>
    </row>
    <row r="15" spans="1:35" x14ac:dyDescent="0.2">
      <c r="A15" s="43" t="s">
        <v>202</v>
      </c>
      <c r="B15" s="44"/>
      <c r="C15" s="45"/>
      <c r="D15" s="46">
        <f>SUM(D12:D14)</f>
        <v>14</v>
      </c>
      <c r="E15" s="47">
        <f>SUM(E12:E14)</f>
        <v>40495.58</v>
      </c>
      <c r="F15" s="47"/>
      <c r="G15" s="46">
        <f>SUM(G12:G14)</f>
        <v>0</v>
      </c>
      <c r="H15" s="47">
        <f>SUM(H12:H14)</f>
        <v>0</v>
      </c>
      <c r="I15" s="48">
        <f t="shared" si="0"/>
        <v>0</v>
      </c>
      <c r="J15" s="46">
        <f>SUM(J12:J14)</f>
        <v>14</v>
      </c>
      <c r="K15" s="47">
        <f>SUM(K12:K14)</f>
        <v>40495.58</v>
      </c>
      <c r="L15" s="48">
        <f t="shared" si="1"/>
        <v>1</v>
      </c>
      <c r="M15" s="46">
        <f>SUM(M12:M14)</f>
        <v>0</v>
      </c>
      <c r="N15" s="47">
        <f>SUM(N12:N14)</f>
        <v>0</v>
      </c>
      <c r="O15" s="48">
        <f t="shared" si="2"/>
        <v>0</v>
      </c>
      <c r="P15" s="46">
        <f>SUM(P12:P14)</f>
        <v>0</v>
      </c>
      <c r="Q15" s="47">
        <f>SUM(Q12:Q14)</f>
        <v>0</v>
      </c>
      <c r="R15" s="48">
        <f t="shared" si="3"/>
        <v>0</v>
      </c>
      <c r="S15" s="46">
        <f>SUM(S12:S14)</f>
        <v>0</v>
      </c>
      <c r="T15" s="47">
        <f>SUM(T12:T14)</f>
        <v>0</v>
      </c>
      <c r="U15" s="48">
        <f t="shared" si="4"/>
        <v>0</v>
      </c>
      <c r="V15" s="46">
        <f>SUM(V12:V14)</f>
        <v>0</v>
      </c>
      <c r="W15" s="47">
        <f>SUM(W12:W14)</f>
        <v>0</v>
      </c>
      <c r="X15" s="49">
        <f t="shared" si="5"/>
        <v>0</v>
      </c>
      <c r="Z15" s="46">
        <f>SUM(Z12:Z14)</f>
        <v>0</v>
      </c>
      <c r="AA15" s="47">
        <f>SUM(AA12:AA14)</f>
        <v>0</v>
      </c>
      <c r="AB15" s="49">
        <f t="shared" si="6"/>
        <v>0</v>
      </c>
      <c r="AD15" s="50">
        <f>SUM(AD7:AD14)</f>
        <v>0</v>
      </c>
      <c r="AE15" s="51">
        <f>SUM(AE7:AE14)</f>
        <v>0</v>
      </c>
      <c r="AF15" s="52">
        <f t="shared" si="7"/>
        <v>0</v>
      </c>
      <c r="AH15" s="47">
        <v>0</v>
      </c>
    </row>
    <row r="16" spans="1:35" x14ac:dyDescent="0.2">
      <c r="A16" s="37"/>
      <c r="B16" s="38"/>
      <c r="C16" s="38"/>
      <c r="D16" s="40"/>
      <c r="E16" s="35"/>
      <c r="F16" s="35"/>
      <c r="G16" s="40"/>
      <c r="H16" s="35"/>
      <c r="I16" s="31"/>
      <c r="J16" s="40"/>
      <c r="K16" s="35"/>
      <c r="L16" s="31"/>
      <c r="M16" s="40"/>
      <c r="N16" s="35"/>
      <c r="O16" s="31"/>
      <c r="P16" s="40"/>
      <c r="Q16" s="35"/>
      <c r="R16" s="31"/>
      <c r="S16" s="40"/>
      <c r="T16" s="35"/>
      <c r="U16" s="31"/>
      <c r="V16" s="40"/>
      <c r="W16" s="35"/>
      <c r="X16" s="32"/>
      <c r="Z16" s="39"/>
      <c r="AA16" s="30"/>
      <c r="AB16" s="32"/>
      <c r="AD16" s="34"/>
      <c r="AE16" s="35"/>
      <c r="AF16" s="36"/>
      <c r="AH16" s="30"/>
    </row>
    <row r="17" spans="1:35" x14ac:dyDescent="0.2">
      <c r="A17" s="37">
        <v>1407</v>
      </c>
      <c r="B17" s="38" t="s">
        <v>36</v>
      </c>
      <c r="C17" s="38" t="s">
        <v>37</v>
      </c>
      <c r="D17" s="40">
        <f>SUMIF('ZSlow Move (PCEC)'!$E:$E,$A17,'ZSlow Move (PCEC)'!F:F)</f>
        <v>233327</v>
      </c>
      <c r="E17" s="35">
        <f>SUMIF('ZSlow Move (PCEC)'!$E:$E,$A17,'ZSlow Move (PCEC)'!H:H)</f>
        <v>2991984.8000000012</v>
      </c>
      <c r="F17" s="35"/>
      <c r="G17" s="40">
        <f>SUMIF('ZSlow Move (PCEC)'!$E:$E,$A17,'ZSlow Move (PCEC)'!I:I)</f>
        <v>106260</v>
      </c>
      <c r="H17" s="35">
        <f>SUMIF('ZSlow Move (PCEC)'!$E:$E,$A17,'ZSlow Move (PCEC)'!J:J)</f>
        <v>1191305.0700000003</v>
      </c>
      <c r="I17" s="31">
        <f>IF($E17=0,0,H17/$E17)</f>
        <v>0.39816548199041646</v>
      </c>
      <c r="J17" s="40">
        <f>SUMIF('ZSlow Move (PCEC)'!$E:$E,$A17,'ZSlow Move (PCEC)'!K:K)</f>
        <v>60456</v>
      </c>
      <c r="K17" s="35">
        <f>SUMIF('ZSlow Move (PCEC)'!$E:$E,$A17,'ZSlow Move (PCEC)'!L:L)</f>
        <v>957846.12000000023</v>
      </c>
      <c r="L17" s="31">
        <f>IF($E17=0,0,K17/$E17)</f>
        <v>0.32013736166039342</v>
      </c>
      <c r="M17" s="40">
        <f>SUMIF('ZSlow Move (PCEC)'!$E:$E,$A17,'ZSlow Move (PCEC)'!O:O)</f>
        <v>26964</v>
      </c>
      <c r="N17" s="35">
        <f>SUMIF('ZSlow Move (PCEC)'!$E:$E,$A17,'ZSlow Move (PCEC)'!P:P)</f>
        <v>215771.05000000005</v>
      </c>
      <c r="O17" s="31">
        <f>IF($E17=0,0,N17/$E17)</f>
        <v>7.2116359013588552E-2</v>
      </c>
      <c r="P17" s="40">
        <f>SUMIF('ZSlow Move (PCEC)'!$E:$E,$A17,'ZSlow Move (PCEC)'!Q:Q)</f>
        <v>30829</v>
      </c>
      <c r="Q17" s="35">
        <f>SUMIF('ZSlow Move (PCEC)'!$E:$E,$A17,'ZSlow Move (PCEC)'!R:R)</f>
        <v>443130.88</v>
      </c>
      <c r="R17" s="31">
        <f>IF($E17=0,0,Q17/$E17)</f>
        <v>0.1481059930518363</v>
      </c>
      <c r="S17" s="40">
        <f>SUMIF('ZSlow Move (PCEC)'!$E:$E,$A17,'ZSlow Move (PCEC)'!S:S)</f>
        <v>6289</v>
      </c>
      <c r="T17" s="35">
        <f>SUMIF('ZSlow Move (PCEC)'!$E:$E,$A17,'ZSlow Move (PCEC)'!T:T)</f>
        <v>155933.36000000002</v>
      </c>
      <c r="U17" s="31">
        <f>IF($E17=0,0,T17/$E17)</f>
        <v>5.211702947154008E-2</v>
      </c>
      <c r="V17" s="40">
        <f>SUMIF('ZSlow Move (PCEC)'!$E:$E,$A17,'ZSlow Move (PCEC)'!U:U)</f>
        <v>2529</v>
      </c>
      <c r="W17" s="35">
        <f>SUMIF('ZSlow Move (PCEC)'!$E:$E,$A17,'ZSlow Move (PCEC)'!V:V)</f>
        <v>27998.32</v>
      </c>
      <c r="X17" s="32">
        <f>IF($E17=0,0,W17/$E17)</f>
        <v>9.3577748122249775E-3</v>
      </c>
      <c r="Z17" s="39">
        <f t="shared" ref="Z17:AA17" si="10">M17+P17+S17+V17</f>
        <v>66611</v>
      </c>
      <c r="AA17" s="30">
        <f t="shared" si="10"/>
        <v>842833.61</v>
      </c>
      <c r="AB17" s="32">
        <f>IF($E17=0,0,AA17/$E17)</f>
        <v>0.2816971563491899</v>
      </c>
      <c r="AD17" s="34"/>
      <c r="AE17" s="35"/>
      <c r="AF17" s="36">
        <f>IF($E17=0,0,AE17/$E17)</f>
        <v>0</v>
      </c>
      <c r="AH17" s="30">
        <v>1245844.8700000001</v>
      </c>
      <c r="AI17" s="41"/>
    </row>
    <row r="18" spans="1:35" x14ac:dyDescent="0.2">
      <c r="A18" s="43" t="s">
        <v>203</v>
      </c>
      <c r="B18" s="44"/>
      <c r="C18" s="45"/>
      <c r="D18" s="46">
        <f>SUM(D17)</f>
        <v>233327</v>
      </c>
      <c r="E18" s="47">
        <f>SUM(E17)</f>
        <v>2991984.8000000012</v>
      </c>
      <c r="F18" s="47"/>
      <c r="G18" s="46">
        <f>SUM(G17)</f>
        <v>106260</v>
      </c>
      <c r="H18" s="47">
        <f>SUM(H17)</f>
        <v>1191305.0700000003</v>
      </c>
      <c r="I18" s="48">
        <f t="shared" si="0"/>
        <v>0.39816548199041646</v>
      </c>
      <c r="J18" s="46">
        <f>SUM(J17)</f>
        <v>60456</v>
      </c>
      <c r="K18" s="47">
        <f>SUM(K17)</f>
        <v>957846.12000000023</v>
      </c>
      <c r="L18" s="48">
        <f t="shared" si="1"/>
        <v>0.32013736166039342</v>
      </c>
      <c r="M18" s="46">
        <f>SUM(M17)</f>
        <v>26964</v>
      </c>
      <c r="N18" s="47">
        <f>SUM(N17)</f>
        <v>215771.05000000005</v>
      </c>
      <c r="O18" s="48">
        <f t="shared" si="2"/>
        <v>7.2116359013588552E-2</v>
      </c>
      <c r="P18" s="46">
        <f>SUM(P17)</f>
        <v>30829</v>
      </c>
      <c r="Q18" s="47">
        <f>SUM(Q17)</f>
        <v>443130.88</v>
      </c>
      <c r="R18" s="48">
        <f t="shared" si="3"/>
        <v>0.1481059930518363</v>
      </c>
      <c r="S18" s="46">
        <f>SUM(S17)</f>
        <v>6289</v>
      </c>
      <c r="T18" s="47">
        <f>SUM(T17)</f>
        <v>155933.36000000002</v>
      </c>
      <c r="U18" s="48">
        <f t="shared" si="4"/>
        <v>5.211702947154008E-2</v>
      </c>
      <c r="V18" s="46">
        <f>SUM(V17)</f>
        <v>2529</v>
      </c>
      <c r="W18" s="47">
        <f>SUM(W17)</f>
        <v>27998.32</v>
      </c>
      <c r="X18" s="49">
        <f t="shared" ref="X18" si="11">IF($E18=0,0,W18/$E18)</f>
        <v>9.3577748122249775E-3</v>
      </c>
      <c r="Z18" s="46">
        <f>SUM(Z17)</f>
        <v>66611</v>
      </c>
      <c r="AA18" s="47">
        <f>SUM(AA17)</f>
        <v>842833.61</v>
      </c>
      <c r="AB18" s="49">
        <f t="shared" si="6"/>
        <v>0.2816971563491899</v>
      </c>
      <c r="AD18" s="50">
        <f>SUM(AD10:AD17)</f>
        <v>0</v>
      </c>
      <c r="AE18" s="51">
        <f>SUM(AE10:AE17)</f>
        <v>0</v>
      </c>
      <c r="AF18" s="52">
        <f t="shared" si="7"/>
        <v>0</v>
      </c>
      <c r="AH18" s="47">
        <v>1245844.8700000001</v>
      </c>
    </row>
    <row r="19" spans="1:35" x14ac:dyDescent="0.2">
      <c r="A19" s="37"/>
      <c r="B19" s="38"/>
      <c r="C19" s="38"/>
      <c r="D19" s="40"/>
      <c r="E19" s="35"/>
      <c r="F19" s="35"/>
      <c r="G19" s="40"/>
      <c r="H19" s="35"/>
      <c r="I19" s="31"/>
      <c r="J19" s="40"/>
      <c r="K19" s="35"/>
      <c r="L19" s="31"/>
      <c r="M19" s="40"/>
      <c r="N19" s="35"/>
      <c r="O19" s="31"/>
      <c r="P19" s="40"/>
      <c r="Q19" s="35"/>
      <c r="R19" s="31"/>
      <c r="S19" s="40"/>
      <c r="T19" s="35"/>
      <c r="U19" s="31"/>
      <c r="V19" s="40"/>
      <c r="W19" s="35"/>
      <c r="X19" s="32"/>
      <c r="Z19" s="39"/>
      <c r="AA19" s="30"/>
      <c r="AB19" s="32"/>
      <c r="AD19" s="34"/>
      <c r="AE19" s="35"/>
      <c r="AF19" s="36"/>
      <c r="AH19" s="30"/>
    </row>
    <row r="20" spans="1:35" x14ac:dyDescent="0.2">
      <c r="A20" s="37"/>
      <c r="B20" s="38"/>
      <c r="C20" s="38"/>
      <c r="D20" s="40"/>
      <c r="E20" s="35"/>
      <c r="F20" s="35"/>
      <c r="G20" s="40"/>
      <c r="H20" s="35"/>
      <c r="I20" s="31"/>
      <c r="J20" s="40"/>
      <c r="K20" s="35"/>
      <c r="L20" s="31"/>
      <c r="M20" s="40"/>
      <c r="N20" s="35"/>
      <c r="O20" s="31"/>
      <c r="P20" s="40"/>
      <c r="Q20" s="35"/>
      <c r="R20" s="31"/>
      <c r="S20" s="40"/>
      <c r="T20" s="35"/>
      <c r="U20" s="31"/>
      <c r="V20" s="40"/>
      <c r="W20" s="35"/>
      <c r="X20" s="32"/>
      <c r="Z20" s="39"/>
      <c r="AA20" s="30"/>
      <c r="AB20" s="32"/>
      <c r="AD20" s="34"/>
      <c r="AE20" s="35"/>
      <c r="AF20" s="36"/>
      <c r="AH20" s="30"/>
    </row>
    <row r="21" spans="1:35" x14ac:dyDescent="0.2">
      <c r="A21" s="37">
        <v>1203</v>
      </c>
      <c r="B21" s="38" t="s">
        <v>22</v>
      </c>
      <c r="C21" s="42" t="s">
        <v>23</v>
      </c>
      <c r="D21" s="40">
        <f>SUMIF('ZSlow Move (PCEC)'!$E:$E,$A21,'ZSlow Move (PCEC)'!F:F)</f>
        <v>360</v>
      </c>
      <c r="E21" s="35">
        <f>SUMIF('ZSlow Move (PCEC)'!$E:$E,$A21,'ZSlow Move (PCEC)'!H:H)</f>
        <v>67672.959999999992</v>
      </c>
      <c r="F21" s="35"/>
      <c r="G21" s="40">
        <f>SUMIF('ZSlow Move (PCEC)'!$E:$E,$A21,'ZSlow Move (PCEC)'!I:I)</f>
        <v>100</v>
      </c>
      <c r="H21" s="35">
        <f>SUMIF('ZSlow Move (PCEC)'!$E:$E,$A21,'ZSlow Move (PCEC)'!J:J)</f>
        <v>18798.05</v>
      </c>
      <c r="I21" s="31">
        <f t="shared" si="0"/>
        <v>0.27777785987194886</v>
      </c>
      <c r="J21" s="40">
        <f>SUMIF('ZSlow Move (PCEC)'!$E:$E,$A21,'ZSlow Move (PCEC)'!K:K)</f>
        <v>180</v>
      </c>
      <c r="K21" s="35">
        <f>SUMIF('ZSlow Move (PCEC)'!$E:$E,$A21,'ZSlow Move (PCEC)'!L:L)</f>
        <v>33836.480000000003</v>
      </c>
      <c r="L21" s="31">
        <f t="shared" si="1"/>
        <v>0.50000000000000011</v>
      </c>
      <c r="M21" s="40">
        <f>SUMIF('ZSlow Move (PCEC)'!$E:$E,$A21,'ZSlow Move (PCEC)'!O:O)</f>
        <v>80</v>
      </c>
      <c r="N21" s="35">
        <f>SUMIF('ZSlow Move (PCEC)'!$E:$E,$A21,'ZSlow Move (PCEC)'!P:P)</f>
        <v>15038.43</v>
      </c>
      <c r="O21" s="31">
        <f t="shared" si="2"/>
        <v>0.22222214012805117</v>
      </c>
      <c r="P21" s="40">
        <f>SUMIF('ZSlow Move (PCEC)'!$E:$E,$A21,'ZSlow Move (PCEC)'!Q:Q)</f>
        <v>0</v>
      </c>
      <c r="Q21" s="35">
        <f>SUMIF('ZSlow Move (PCEC)'!$E:$E,$A21,'ZSlow Move (PCEC)'!R:R)</f>
        <v>0</v>
      </c>
      <c r="R21" s="31">
        <f t="shared" si="3"/>
        <v>0</v>
      </c>
      <c r="S21" s="40">
        <f>SUMIF('ZSlow Move (PCEC)'!$E:$E,$A21,'ZSlow Move (PCEC)'!S:S)</f>
        <v>0</v>
      </c>
      <c r="T21" s="35">
        <f>SUMIF('ZSlow Move (PCEC)'!$E:$E,$A21,'ZSlow Move (PCEC)'!T:T)</f>
        <v>0</v>
      </c>
      <c r="U21" s="31">
        <f t="shared" si="4"/>
        <v>0</v>
      </c>
      <c r="V21" s="40">
        <f>SUMIF('ZSlow Move (PCEC)'!$E:$E,$A21,'ZSlow Move (PCEC)'!U:U)</f>
        <v>0</v>
      </c>
      <c r="W21" s="35">
        <f>SUMIF('ZSlow Move (PCEC)'!$E:$E,$A21,'ZSlow Move (PCEC)'!V:V)</f>
        <v>0</v>
      </c>
      <c r="X21" s="32">
        <f t="shared" ref="X21:X22" si="12">IF($E21=0,0,W21/$E21)</f>
        <v>0</v>
      </c>
      <c r="Z21" s="39">
        <f t="shared" ref="Z21:AA24" si="13">M21+P21+S21+V21</f>
        <v>80</v>
      </c>
      <c r="AA21" s="30">
        <f t="shared" si="13"/>
        <v>15038.43</v>
      </c>
      <c r="AB21" s="32">
        <f t="shared" si="6"/>
        <v>0.22222214012805117</v>
      </c>
      <c r="AD21" s="34"/>
      <c r="AE21" s="35"/>
      <c r="AF21" s="36">
        <f t="shared" si="7"/>
        <v>0</v>
      </c>
      <c r="AH21" s="30">
        <v>3552.96</v>
      </c>
      <c r="AI21" s="41"/>
    </row>
    <row r="22" spans="1:35" x14ac:dyDescent="0.2">
      <c r="A22" s="37">
        <v>1204</v>
      </c>
      <c r="B22" s="38" t="s">
        <v>24</v>
      </c>
      <c r="C22" s="38" t="s">
        <v>25</v>
      </c>
      <c r="D22" s="40">
        <f>SUMIF('ZSlow Move (PCEC)'!$E:$E,$A22,'ZSlow Move (PCEC)'!F:F)</f>
        <v>5391</v>
      </c>
      <c r="E22" s="35">
        <f>SUMIF('ZSlow Move (PCEC)'!$E:$E,$A22,'ZSlow Move (PCEC)'!H:H)</f>
        <v>25799.24</v>
      </c>
      <c r="F22" s="35"/>
      <c r="G22" s="40">
        <f>SUMIF('ZSlow Move (PCEC)'!$E:$E,$A22,'ZSlow Move (PCEC)'!I:I)</f>
        <v>30</v>
      </c>
      <c r="H22" s="35">
        <f>SUMIF('ZSlow Move (PCEC)'!$E:$E,$A22,'ZSlow Move (PCEC)'!J:J)</f>
        <v>3066.02</v>
      </c>
      <c r="I22" s="31">
        <f t="shared" si="0"/>
        <v>0.11884148525305396</v>
      </c>
      <c r="J22" s="40">
        <f>SUMIF('ZSlow Move (PCEC)'!$E:$E,$A22,'ZSlow Move (PCEC)'!K:K)</f>
        <v>75</v>
      </c>
      <c r="K22" s="35">
        <f>SUMIF('ZSlow Move (PCEC)'!$E:$E,$A22,'ZSlow Move (PCEC)'!L:L)</f>
        <v>7665.06</v>
      </c>
      <c r="L22" s="31">
        <f t="shared" si="1"/>
        <v>0.29710410074095206</v>
      </c>
      <c r="M22" s="40">
        <f>SUMIF('ZSlow Move (PCEC)'!$E:$E,$A22,'ZSlow Move (PCEC)'!O:O)</f>
        <v>4</v>
      </c>
      <c r="N22" s="35">
        <f>SUMIF('ZSlow Move (PCEC)'!$E:$E,$A22,'ZSlow Move (PCEC)'!P:P)</f>
        <v>408.8</v>
      </c>
      <c r="O22" s="31">
        <f t="shared" si="2"/>
        <v>1.5845428004855958E-2</v>
      </c>
      <c r="P22" s="40">
        <f>SUMIF('ZSlow Move (PCEC)'!$E:$E,$A22,'ZSlow Move (PCEC)'!Q:Q)</f>
        <v>0</v>
      </c>
      <c r="Q22" s="35">
        <f>SUMIF('ZSlow Move (PCEC)'!$E:$E,$A22,'ZSlow Move (PCEC)'!R:R)</f>
        <v>0</v>
      </c>
      <c r="R22" s="31">
        <f t="shared" si="3"/>
        <v>0</v>
      </c>
      <c r="S22" s="40">
        <f>SUMIF('ZSlow Move (PCEC)'!$E:$E,$A22,'ZSlow Move (PCEC)'!S:S)</f>
        <v>0</v>
      </c>
      <c r="T22" s="35">
        <f>SUMIF('ZSlow Move (PCEC)'!$E:$E,$A22,'ZSlow Move (PCEC)'!T:T)</f>
        <v>0</v>
      </c>
      <c r="U22" s="31">
        <f t="shared" si="4"/>
        <v>0</v>
      </c>
      <c r="V22" s="40">
        <f>SUMIF('ZSlow Move (PCEC)'!$E:$E,$A22,'ZSlow Move (PCEC)'!U:U)</f>
        <v>5282</v>
      </c>
      <c r="W22" s="35">
        <f>SUMIF('ZSlow Move (PCEC)'!$E:$E,$A22,'ZSlow Move (PCEC)'!V:V)</f>
        <v>14659.36</v>
      </c>
      <c r="X22" s="32">
        <f t="shared" si="12"/>
        <v>0.56820898600113801</v>
      </c>
      <c r="Z22" s="39">
        <f t="shared" si="13"/>
        <v>5286</v>
      </c>
      <c r="AA22" s="30">
        <f t="shared" si="13"/>
        <v>15068.16</v>
      </c>
      <c r="AB22" s="32">
        <f t="shared" si="6"/>
        <v>0.58405441400599389</v>
      </c>
      <c r="AD22" s="34"/>
      <c r="AE22" s="35"/>
      <c r="AF22" s="36">
        <f t="shared" si="7"/>
        <v>0</v>
      </c>
      <c r="AH22" s="30">
        <v>14659.36</v>
      </c>
      <c r="AI22" s="41"/>
    </row>
    <row r="23" spans="1:35" x14ac:dyDescent="0.2">
      <c r="A23" s="37">
        <v>1270</v>
      </c>
      <c r="B23" s="38" t="s">
        <v>26</v>
      </c>
      <c r="C23" s="38" t="s">
        <v>27</v>
      </c>
      <c r="D23" s="40">
        <f>SUMIF('ZSlow Move (PCEC)'!$E:$E,$A23,'ZSlow Move (PCEC)'!F:F)</f>
        <v>252052</v>
      </c>
      <c r="E23" s="35">
        <f>SUMIF('ZSlow Move (PCEC)'!$E:$E,$A23,'ZSlow Move (PCEC)'!H:H)</f>
        <v>901049.38000000024</v>
      </c>
      <c r="F23" s="35"/>
      <c r="G23" s="40">
        <f>SUMIF('ZSlow Move (PCEC)'!$E:$E,$A23,'ZSlow Move (PCEC)'!I:I)</f>
        <v>92368</v>
      </c>
      <c r="H23" s="35">
        <f>SUMIF('ZSlow Move (PCEC)'!$E:$E,$A23,'ZSlow Move (PCEC)'!J:J)</f>
        <v>336412.5199999999</v>
      </c>
      <c r="I23" s="31">
        <f>IF($E23=0,0,H23/$E23)</f>
        <v>0.37335636366566261</v>
      </c>
      <c r="J23" s="40">
        <f>SUMIF('ZSlow Move (PCEC)'!$E:$E,$A23,'ZSlow Move (PCEC)'!K:K)</f>
        <v>25224</v>
      </c>
      <c r="K23" s="35">
        <f>SUMIF('ZSlow Move (PCEC)'!$E:$E,$A23,'ZSlow Move (PCEC)'!L:L)</f>
        <v>83893.15</v>
      </c>
      <c r="L23" s="31">
        <f>IF($E23=0,0,K23/$E23)</f>
        <v>9.310605152405739E-2</v>
      </c>
      <c r="M23" s="40">
        <f>SUMIF('ZSlow Move (PCEC)'!$E:$E,$A23,'ZSlow Move (PCEC)'!O:O)</f>
        <v>29829</v>
      </c>
      <c r="N23" s="35">
        <f>SUMIF('ZSlow Move (PCEC)'!$E:$E,$A23,'ZSlow Move (PCEC)'!P:P)</f>
        <v>125576.98</v>
      </c>
      <c r="O23" s="31">
        <f>IF($E23=0,0,N23/$E23)</f>
        <v>0.13936747839502422</v>
      </c>
      <c r="P23" s="40">
        <f>SUMIF('ZSlow Move (PCEC)'!$E:$E,$A23,'ZSlow Move (PCEC)'!Q:Q)</f>
        <v>42055</v>
      </c>
      <c r="Q23" s="35">
        <f>SUMIF('ZSlow Move (PCEC)'!$E:$E,$A23,'ZSlow Move (PCEC)'!R:R)</f>
        <v>164253.20000000004</v>
      </c>
      <c r="R23" s="31">
        <f>IF($E23=0,0,Q23/$E23)</f>
        <v>0.18229100829079978</v>
      </c>
      <c r="S23" s="40">
        <f>SUMIF('ZSlow Move (PCEC)'!$E:$E,$A23,'ZSlow Move (PCEC)'!S:S)</f>
        <v>61785</v>
      </c>
      <c r="T23" s="35">
        <f>SUMIF('ZSlow Move (PCEC)'!$E:$E,$A23,'ZSlow Move (PCEC)'!T:T)</f>
        <v>185230.2</v>
      </c>
      <c r="U23" s="31">
        <f>IF($E23=0,0,T23/$E23)</f>
        <v>0.20557164136775719</v>
      </c>
      <c r="V23" s="40">
        <f>SUMIF('ZSlow Move (PCEC)'!$E:$E,$A23,'ZSlow Move (PCEC)'!U:U)</f>
        <v>791</v>
      </c>
      <c r="W23" s="35">
        <f>SUMIF('ZSlow Move (PCEC)'!$E:$E,$A23,'ZSlow Move (PCEC)'!V:V)</f>
        <v>5683.3300000000008</v>
      </c>
      <c r="X23" s="32">
        <f>IF($E23=0,0,W23/$E23)</f>
        <v>6.3074567566985054E-3</v>
      </c>
      <c r="Z23" s="39">
        <f t="shared" si="13"/>
        <v>134460</v>
      </c>
      <c r="AA23" s="30">
        <f t="shared" si="13"/>
        <v>480743.71000000008</v>
      </c>
      <c r="AB23" s="32">
        <f>IF($E23=0,0,AA23/$E23)</f>
        <v>0.53353758481027969</v>
      </c>
      <c r="AD23" s="34"/>
      <c r="AE23" s="35"/>
      <c r="AF23" s="36">
        <f>IF($E23=0,0,AE23/$E23)</f>
        <v>0</v>
      </c>
      <c r="AH23" s="30">
        <v>435019.23000000004</v>
      </c>
      <c r="AI23" s="41"/>
    </row>
    <row r="24" spans="1:35" x14ac:dyDescent="0.2">
      <c r="A24" s="37">
        <v>1222</v>
      </c>
      <c r="B24" s="76" t="s">
        <v>310</v>
      </c>
      <c r="C24" s="76" t="s">
        <v>328</v>
      </c>
      <c r="D24" s="40">
        <f>SUMIF('ZSlow Move (PCEC)'!$E:$E,$A24,'ZSlow Move (PCEC)'!F:F)</f>
        <v>174</v>
      </c>
      <c r="E24" s="35">
        <f>SUMIF('ZSlow Move (PCEC)'!$E:$E,$A24,'ZSlow Move (PCEC)'!H:H)</f>
        <v>145422.75000000003</v>
      </c>
      <c r="F24" s="35"/>
      <c r="G24" s="40">
        <f>SUMIF('ZSlow Move (PCEC)'!$E:$E,$A24,'ZSlow Move (PCEC)'!I:I)</f>
        <v>37</v>
      </c>
      <c r="H24" s="35">
        <f>SUMIF('ZSlow Move (PCEC)'!$E:$E,$A24,'ZSlow Move (PCEC)'!J:J)</f>
        <v>41232.94</v>
      </c>
      <c r="I24" s="53">
        <f>IF($E24=0,0,H24/$E24)</f>
        <v>0.28353844223135649</v>
      </c>
      <c r="J24" s="40">
        <f>SUMIF('ZSlow Move (PCEC)'!$E:$E,$A24,'ZSlow Move (PCEC)'!K:K)</f>
        <v>63</v>
      </c>
      <c r="K24" s="35">
        <f>SUMIF('ZSlow Move (PCEC)'!$E:$E,$A24,'ZSlow Move (PCEC)'!L:L)</f>
        <v>46161.120000000003</v>
      </c>
      <c r="L24" s="53">
        <f>IF($E24=0,0,K24/$E24)</f>
        <v>0.3174270875774251</v>
      </c>
      <c r="M24" s="40">
        <f>SUMIF('ZSlow Move (PCEC)'!$E:$E,$A24,'ZSlow Move (PCEC)'!O:O)</f>
        <v>31</v>
      </c>
      <c r="N24" s="35">
        <f>SUMIF('ZSlow Move (PCEC)'!$E:$E,$A24,'ZSlow Move (PCEC)'!P:P)</f>
        <v>21361.78</v>
      </c>
      <c r="O24" s="53">
        <f>IF($E24=0,0,N24/$E24)</f>
        <v>0.14689434768631451</v>
      </c>
      <c r="P24" s="40">
        <f>SUMIF('ZSlow Move (PCEC)'!$E:$E,$A24,'ZSlow Move (PCEC)'!Q:Q)</f>
        <v>17</v>
      </c>
      <c r="Q24" s="35">
        <f>SUMIF('ZSlow Move (PCEC)'!$E:$E,$A24,'ZSlow Move (PCEC)'!R:R)</f>
        <v>12282.28</v>
      </c>
      <c r="R24" s="53">
        <f>IF($E24=0,0,Q24/$E24)</f>
        <v>8.445913723953094E-2</v>
      </c>
      <c r="S24" s="40">
        <f>SUMIF('ZSlow Move (PCEC)'!$E:$E,$A24,'ZSlow Move (PCEC)'!S:S)</f>
        <v>5</v>
      </c>
      <c r="T24" s="35">
        <f>SUMIF('ZSlow Move (PCEC)'!$E:$E,$A24,'ZSlow Move (PCEC)'!T:T)</f>
        <v>2674.83</v>
      </c>
      <c r="U24" s="53">
        <f>IF($E24=0,0,T24/$E24)</f>
        <v>1.8393476949101838E-2</v>
      </c>
      <c r="V24" s="40">
        <f>SUMIF('ZSlow Move (PCEC)'!$E:$E,$A24,'ZSlow Move (PCEC)'!U:U)</f>
        <v>21</v>
      </c>
      <c r="W24" s="35">
        <f>SUMIF('ZSlow Move (PCEC)'!$E:$E,$A24,'ZSlow Move (PCEC)'!V:V)</f>
        <v>21709.8</v>
      </c>
      <c r="X24" s="32">
        <f>IF($E24=0,0,W24/$E24)</f>
        <v>0.14928750831627097</v>
      </c>
      <c r="Z24" s="39">
        <f t="shared" si="13"/>
        <v>74</v>
      </c>
      <c r="AA24" s="30">
        <f t="shared" si="13"/>
        <v>58028.69</v>
      </c>
      <c r="AB24" s="32">
        <f>IF($E24=0,0,AA24/$E24)</f>
        <v>0.39903447019121829</v>
      </c>
      <c r="AD24" s="34"/>
      <c r="AE24" s="35"/>
      <c r="AF24" s="36">
        <f>IF($E24=0,0,AE24/$E24)</f>
        <v>0</v>
      </c>
      <c r="AH24" s="30">
        <v>53093.39</v>
      </c>
      <c r="AI24" s="41"/>
    </row>
    <row r="25" spans="1:35" x14ac:dyDescent="0.2">
      <c r="A25" s="43" t="s">
        <v>204</v>
      </c>
      <c r="B25" s="44"/>
      <c r="C25" s="45"/>
      <c r="D25" s="46">
        <f>SUM(D21:D24)</f>
        <v>257977</v>
      </c>
      <c r="E25" s="47">
        <f>SUM(E21:E24)</f>
        <v>1139944.3300000003</v>
      </c>
      <c r="F25" s="47"/>
      <c r="G25" s="46">
        <f>SUM(G21:G24)</f>
        <v>92535</v>
      </c>
      <c r="H25" s="47">
        <f>SUM(H21:H24)</f>
        <v>399509.52999999991</v>
      </c>
      <c r="I25" s="48">
        <f t="shared" si="0"/>
        <v>0.35046407046912526</v>
      </c>
      <c r="J25" s="46">
        <f>SUM(J21:J24)</f>
        <v>25542</v>
      </c>
      <c r="K25" s="47">
        <f>SUM(K21:K24)</f>
        <v>171555.81</v>
      </c>
      <c r="L25" s="48">
        <f t="shared" si="1"/>
        <v>0.15049490179928343</v>
      </c>
      <c r="M25" s="46">
        <f>SUM(M21:M24)</f>
        <v>29944</v>
      </c>
      <c r="N25" s="47">
        <f>SUM(N21:N24)</f>
        <v>162385.99</v>
      </c>
      <c r="O25" s="48">
        <f t="shared" si="2"/>
        <v>0.14245080722494574</v>
      </c>
      <c r="P25" s="46">
        <f>SUM(P21:P24)</f>
        <v>42072</v>
      </c>
      <c r="Q25" s="47">
        <f>SUM(Q21:Q24)</f>
        <v>176535.48000000004</v>
      </c>
      <c r="R25" s="48">
        <f t="shared" si="3"/>
        <v>0.15486324669907345</v>
      </c>
      <c r="S25" s="46">
        <f>SUM(S21:S24)</f>
        <v>61790</v>
      </c>
      <c r="T25" s="47">
        <f>SUM(T21:T24)</f>
        <v>187905.03</v>
      </c>
      <c r="U25" s="48">
        <f t="shared" si="4"/>
        <v>0.16483702322551133</v>
      </c>
      <c r="V25" s="46">
        <f>SUM(V21:V24)</f>
        <v>6094</v>
      </c>
      <c r="W25" s="47">
        <f>SUM(W21:W24)</f>
        <v>42052.490000000005</v>
      </c>
      <c r="X25" s="49">
        <f t="shared" ref="X25" si="14">IF($E25=0,0,W25/$E25)</f>
        <v>3.6889950582060439E-2</v>
      </c>
      <c r="Z25" s="46">
        <f>SUM(Z21:Z24)</f>
        <v>139900</v>
      </c>
      <c r="AA25" s="47">
        <f>SUM(AA21:AA24)</f>
        <v>568878.99000000011</v>
      </c>
      <c r="AB25" s="49">
        <f t="shared" si="6"/>
        <v>0.49904102773159104</v>
      </c>
      <c r="AD25" s="50">
        <f>SUM(AD12:AD24)</f>
        <v>0</v>
      </c>
      <c r="AE25" s="51">
        <f>SUM(AE12:AE24)</f>
        <v>0</v>
      </c>
      <c r="AF25" s="52">
        <f t="shared" si="7"/>
        <v>0</v>
      </c>
      <c r="AH25" s="47">
        <v>506324.94000000006</v>
      </c>
    </row>
    <row r="26" spans="1:35" x14ac:dyDescent="0.2">
      <c r="A26" s="37"/>
      <c r="B26" s="38"/>
      <c r="C26" s="38"/>
      <c r="D26" s="29"/>
      <c r="E26" s="30"/>
      <c r="F26" s="30"/>
      <c r="G26" s="29"/>
      <c r="H26" s="30"/>
      <c r="I26" s="31"/>
      <c r="J26" s="29"/>
      <c r="K26" s="30"/>
      <c r="L26" s="31"/>
      <c r="M26" s="29"/>
      <c r="N26" s="30"/>
      <c r="O26" s="31"/>
      <c r="P26" s="29"/>
      <c r="Q26" s="30"/>
      <c r="R26" s="31"/>
      <c r="S26" s="29"/>
      <c r="T26" s="30"/>
      <c r="U26" s="31"/>
      <c r="V26" s="29"/>
      <c r="W26" s="30"/>
      <c r="X26" s="32"/>
      <c r="Z26" s="39"/>
      <c r="AA26" s="30"/>
      <c r="AB26" s="32"/>
      <c r="AD26" s="34"/>
      <c r="AE26" s="35"/>
      <c r="AF26" s="36"/>
      <c r="AH26" s="30"/>
    </row>
    <row r="27" spans="1:35" s="54" customFormat="1" x14ac:dyDescent="0.2">
      <c r="A27" s="37">
        <v>1220</v>
      </c>
      <c r="B27" s="38" t="s">
        <v>28</v>
      </c>
      <c r="C27" s="38" t="s">
        <v>29</v>
      </c>
      <c r="D27" s="40">
        <f>SUMIF('ZSlow Move (PCEC)'!$E:$E,$A27,'ZSlow Move (PCEC)'!F:F)</f>
        <v>13886</v>
      </c>
      <c r="E27" s="35">
        <f>SUMIF('ZSlow Move (PCEC)'!$E:$E,$A27,'ZSlow Move (PCEC)'!H:H)</f>
        <v>496586.89999999985</v>
      </c>
      <c r="F27" s="35"/>
      <c r="G27" s="40">
        <f>SUMIF('ZSlow Move (PCEC)'!$E:$E,$A27,'ZSlow Move (PCEC)'!I:I)</f>
        <v>1545</v>
      </c>
      <c r="H27" s="35">
        <f>SUMIF('ZSlow Move (PCEC)'!$E:$E,$A27,'ZSlow Move (PCEC)'!J:J)</f>
        <v>444903.87999999989</v>
      </c>
      <c r="I27" s="53">
        <f>IF($E27=0,0,H27/$E27)</f>
        <v>0.89592351308502105</v>
      </c>
      <c r="J27" s="40">
        <f>SUMIF('ZSlow Move (PCEC)'!$E:$E,$A27,'ZSlow Move (PCEC)'!K:K)</f>
        <v>10</v>
      </c>
      <c r="K27" s="35">
        <f>SUMIF('ZSlow Move (PCEC)'!$E:$E,$A27,'ZSlow Move (PCEC)'!L:L)</f>
        <v>688.84</v>
      </c>
      <c r="L27" s="53">
        <f>IF($E27=0,0,K27/$E27)</f>
        <v>1.3871489562048459E-3</v>
      </c>
      <c r="M27" s="40">
        <f>SUMIF('ZSlow Move (PCEC)'!$E:$E,$A27,'ZSlow Move (PCEC)'!O:O)</f>
        <v>27</v>
      </c>
      <c r="N27" s="35">
        <f>SUMIF('ZSlow Move (PCEC)'!$E:$E,$A27,'ZSlow Move (PCEC)'!P:P)</f>
        <v>2276.67</v>
      </c>
      <c r="O27" s="53">
        <f>IF($E27=0,0,N27/$E27)</f>
        <v>4.5846356398044344E-3</v>
      </c>
      <c r="P27" s="40">
        <f>SUMIF('ZSlow Move (PCEC)'!$E:$E,$A27,'ZSlow Move (PCEC)'!Q:Q)</f>
        <v>36</v>
      </c>
      <c r="Q27" s="35">
        <f>SUMIF('ZSlow Move (PCEC)'!$E:$E,$A27,'ZSlow Move (PCEC)'!R:R)</f>
        <v>3527.9799999999996</v>
      </c>
      <c r="R27" s="53">
        <f>IF($E27=0,0,Q27/$E27)</f>
        <v>7.1044564405545142E-3</v>
      </c>
      <c r="S27" s="40">
        <f>SUMIF('ZSlow Move (PCEC)'!$E:$E,$A27,'ZSlow Move (PCEC)'!S:S)</f>
        <v>17</v>
      </c>
      <c r="T27" s="35">
        <f>SUMIF('ZSlow Move (PCEC)'!$E:$E,$A27,'ZSlow Move (PCEC)'!T:T)</f>
        <v>1155.29</v>
      </c>
      <c r="U27" s="53">
        <f>IF($E27=0,0,T27/$E27)</f>
        <v>2.3264608873089488E-3</v>
      </c>
      <c r="V27" s="40">
        <f>SUMIF('ZSlow Move (PCEC)'!$E:$E,$A27,'ZSlow Move (PCEC)'!U:U)</f>
        <v>12251</v>
      </c>
      <c r="W27" s="35">
        <f>SUMIF('ZSlow Move (PCEC)'!$E:$E,$A27,'ZSlow Move (PCEC)'!V:V)</f>
        <v>44034.239999999998</v>
      </c>
      <c r="X27" s="36">
        <f>IF($E27=0,0,W27/$E27)</f>
        <v>8.8673784991106314E-2</v>
      </c>
      <c r="Z27" s="39">
        <f t="shared" ref="Z27:AA28" si="15">M27+P27+S27+V27</f>
        <v>12331</v>
      </c>
      <c r="AA27" s="30">
        <f t="shared" si="15"/>
        <v>50994.18</v>
      </c>
      <c r="AB27" s="36">
        <f>IF($E27=0,0,AA27/$E27)</f>
        <v>0.10268933795877422</v>
      </c>
      <c r="AD27" s="34"/>
      <c r="AE27" s="35"/>
      <c r="AF27" s="36">
        <f>IF($E27=0,0,AE27/$E27)</f>
        <v>0</v>
      </c>
      <c r="AH27" s="30">
        <v>51933.94</v>
      </c>
      <c r="AI27" s="55"/>
    </row>
    <row r="28" spans="1:35" x14ac:dyDescent="0.2">
      <c r="A28" s="37">
        <v>1221</v>
      </c>
      <c r="B28" s="38" t="s">
        <v>30</v>
      </c>
      <c r="C28" s="42" t="s">
        <v>31</v>
      </c>
      <c r="D28" s="40">
        <f>SUMIF('ZSlow Move (PCEC)'!$E:$E,$A28,'ZSlow Move (PCEC)'!F:F)</f>
        <v>27730</v>
      </c>
      <c r="E28" s="35">
        <f>SUMIF('ZSlow Move (PCEC)'!$E:$E,$A28,'ZSlow Move (PCEC)'!H:H)</f>
        <v>7457141.1499999966</v>
      </c>
      <c r="F28" s="35"/>
      <c r="G28" s="40">
        <f>SUMIF('ZSlow Move (PCEC)'!$E:$E,$A28,'ZSlow Move (PCEC)'!I:I)</f>
        <v>18438</v>
      </c>
      <c r="H28" s="35">
        <f>SUMIF('ZSlow Move (PCEC)'!$E:$E,$A28,'ZSlow Move (PCEC)'!J:J)</f>
        <v>6522028.4999999963</v>
      </c>
      <c r="I28" s="53">
        <f>IF($E28=0,0,H28/$E28)</f>
        <v>0.87460172320863194</v>
      </c>
      <c r="J28" s="40">
        <f>SUMIF('ZSlow Move (PCEC)'!$E:$E,$A28,'ZSlow Move (PCEC)'!K:K)</f>
        <v>2199</v>
      </c>
      <c r="K28" s="35">
        <f>SUMIF('ZSlow Move (PCEC)'!$E:$E,$A28,'ZSlow Move (PCEC)'!L:L)</f>
        <v>682279.2699999999</v>
      </c>
      <c r="L28" s="53">
        <f>IF($E28=0,0,K28/$E28)</f>
        <v>9.1493409642648404E-2</v>
      </c>
      <c r="M28" s="40">
        <f>SUMIF('ZSlow Move (PCEC)'!$E:$E,$A28,'ZSlow Move (PCEC)'!O:O)</f>
        <v>1142</v>
      </c>
      <c r="N28" s="35">
        <f>SUMIF('ZSlow Move (PCEC)'!$E:$E,$A28,'ZSlow Move (PCEC)'!P:P)</f>
        <v>77575.509999999995</v>
      </c>
      <c r="O28" s="53">
        <f>IF($E28=0,0,N28/$E28)</f>
        <v>1.0402848550077401E-2</v>
      </c>
      <c r="P28" s="40">
        <f>SUMIF('ZSlow Move (PCEC)'!$E:$E,$A28,'ZSlow Move (PCEC)'!Q:Q)</f>
        <v>1609</v>
      </c>
      <c r="Q28" s="35">
        <f>SUMIF('ZSlow Move (PCEC)'!$E:$E,$A28,'ZSlow Move (PCEC)'!R:R)</f>
        <v>67172.25</v>
      </c>
      <c r="R28" s="53">
        <f>IF($E28=0,0,Q28/$E28)</f>
        <v>9.0077750506304989E-3</v>
      </c>
      <c r="S28" s="40">
        <f>SUMIF('ZSlow Move (PCEC)'!$E:$E,$A28,'ZSlow Move (PCEC)'!S:S)</f>
        <v>863</v>
      </c>
      <c r="T28" s="35">
        <f>SUMIF('ZSlow Move (PCEC)'!$E:$E,$A28,'ZSlow Move (PCEC)'!T:T)</f>
        <v>68855.789999999994</v>
      </c>
      <c r="U28" s="53">
        <f>IF($E28=0,0,T28/$E28)</f>
        <v>9.2335371712791072E-3</v>
      </c>
      <c r="V28" s="40">
        <f>SUMIF('ZSlow Move (PCEC)'!$E:$E,$A28,'ZSlow Move (PCEC)'!U:U)</f>
        <v>3479</v>
      </c>
      <c r="W28" s="35">
        <f>SUMIF('ZSlow Move (PCEC)'!$E:$E,$A28,'ZSlow Move (PCEC)'!V:V)</f>
        <v>39229.829999999994</v>
      </c>
      <c r="X28" s="32">
        <f>IF($E28=0,0,W28/$E28)</f>
        <v>5.2607063767325917E-3</v>
      </c>
      <c r="Z28" s="39">
        <f t="shared" si="15"/>
        <v>7093</v>
      </c>
      <c r="AA28" s="30">
        <f t="shared" si="15"/>
        <v>252833.37999999998</v>
      </c>
      <c r="AB28" s="32">
        <f>IF($E28=0,0,AA28/$E28)</f>
        <v>3.3904867148719597E-2</v>
      </c>
      <c r="AD28" s="34"/>
      <c r="AE28" s="35"/>
      <c r="AF28" s="36">
        <f>IF($E28=0,0,AE28/$E28)</f>
        <v>0</v>
      </c>
      <c r="AH28" s="30">
        <v>342503.45</v>
      </c>
      <c r="AI28" s="41"/>
    </row>
    <row r="29" spans="1:35" x14ac:dyDescent="0.2">
      <c r="A29" s="43" t="s">
        <v>206</v>
      </c>
      <c r="B29" s="44"/>
      <c r="C29" s="45"/>
      <c r="D29" s="46">
        <f>SUM(D27:D28)</f>
        <v>41616</v>
      </c>
      <c r="E29" s="47">
        <f>SUM(E27:E28)</f>
        <v>7953728.0499999961</v>
      </c>
      <c r="F29" s="47"/>
      <c r="G29" s="46">
        <f>SUM(G27:G28)</f>
        <v>19983</v>
      </c>
      <c r="H29" s="47">
        <f>SUM(H27:H28)</f>
        <v>6966932.3799999962</v>
      </c>
      <c r="I29" s="48">
        <f>IF($E29=0,0,H29/$E29)</f>
        <v>0.87593293813961859</v>
      </c>
      <c r="J29" s="46">
        <f>SUM(J27:J28)</f>
        <v>2209</v>
      </c>
      <c r="K29" s="47">
        <f>SUM(K27:K28)</f>
        <v>682968.10999999987</v>
      </c>
      <c r="L29" s="48">
        <f>IF($E29=0,0,K29/$E29)</f>
        <v>8.586767182717546E-2</v>
      </c>
      <c r="M29" s="46">
        <f>SUM(M27:M28)</f>
        <v>1169</v>
      </c>
      <c r="N29" s="47">
        <f>SUM(N27:N28)</f>
        <v>79852.179999999993</v>
      </c>
      <c r="O29" s="48">
        <f>IF($E29=0,0,N29/$E29)</f>
        <v>1.0039591434107435E-2</v>
      </c>
      <c r="P29" s="46">
        <f>SUM(P27:P28)</f>
        <v>1645</v>
      </c>
      <c r="Q29" s="47">
        <f>SUM(Q27:Q28)</f>
        <v>70700.23</v>
      </c>
      <c r="R29" s="48">
        <f>IF($E29=0,0,Q29/$E29)</f>
        <v>8.8889423369208648E-3</v>
      </c>
      <c r="S29" s="46">
        <f>SUM(S27:S28)</f>
        <v>880</v>
      </c>
      <c r="T29" s="47">
        <f>SUM(T27:T28)</f>
        <v>70011.079999999987</v>
      </c>
      <c r="U29" s="48">
        <f>IF($E29=0,0,T29/$E29)</f>
        <v>8.8022974333400832E-3</v>
      </c>
      <c r="V29" s="46">
        <f>SUM(V27:V28)</f>
        <v>15730</v>
      </c>
      <c r="W29" s="47">
        <f>SUM(W27:W28)</f>
        <v>83264.069999999992</v>
      </c>
      <c r="X29" s="49">
        <f>IF($E29=0,0,W29/$E29)</f>
        <v>1.0468558828837508E-2</v>
      </c>
      <c r="Z29" s="46">
        <f>SUM(Z27:Z28)</f>
        <v>19424</v>
      </c>
      <c r="AA29" s="47">
        <f>SUM(AA27:AA28)</f>
        <v>303827.56</v>
      </c>
      <c r="AB29" s="49">
        <f>IF($E29=0,0,AA29/$E29)</f>
        <v>3.8199390033205896E-2</v>
      </c>
      <c r="AD29" s="50">
        <f>SUM(AD21:AD28)</f>
        <v>0</v>
      </c>
      <c r="AE29" s="51">
        <f>SUM(AE21:AE28)</f>
        <v>0</v>
      </c>
      <c r="AF29" s="52">
        <f>IF($E29=0,0,AE29/$E29)</f>
        <v>0</v>
      </c>
      <c r="AH29" s="47">
        <v>394437.39</v>
      </c>
    </row>
    <row r="30" spans="1:35" x14ac:dyDescent="0.2">
      <c r="A30" s="37"/>
      <c r="B30" s="38"/>
      <c r="C30" s="42"/>
      <c r="D30" s="40"/>
      <c r="E30" s="35"/>
      <c r="F30" s="35"/>
      <c r="G30" s="40"/>
      <c r="H30" s="35"/>
      <c r="I30" s="53"/>
      <c r="J30" s="40"/>
      <c r="K30" s="35"/>
      <c r="L30" s="53"/>
      <c r="M30" s="40"/>
      <c r="N30" s="35"/>
      <c r="O30" s="53"/>
      <c r="P30" s="40"/>
      <c r="Q30" s="35"/>
      <c r="R30" s="53"/>
      <c r="S30" s="40"/>
      <c r="T30" s="35"/>
      <c r="U30" s="53"/>
      <c r="V30" s="40"/>
      <c r="W30" s="35"/>
      <c r="X30" s="32"/>
      <c r="Z30" s="39"/>
      <c r="AA30" s="30"/>
      <c r="AB30" s="32"/>
      <c r="AD30" s="34"/>
      <c r="AE30" s="35"/>
      <c r="AF30" s="36"/>
      <c r="AH30" s="30"/>
      <c r="AI30" s="41"/>
    </row>
    <row r="31" spans="1:35" x14ac:dyDescent="0.2">
      <c r="A31" s="37">
        <v>1234</v>
      </c>
      <c r="B31" s="38" t="s">
        <v>407</v>
      </c>
      <c r="C31" s="79" t="s">
        <v>409</v>
      </c>
      <c r="D31" s="40">
        <f>SUMIF('ZSlow Move (PCEC)'!$E:$E,$A31,'ZSlow Move (PCEC)'!F:F)</f>
        <v>35772</v>
      </c>
      <c r="E31" s="35">
        <f>SUMIF('ZSlow Move (PCEC)'!$E:$E,$A31,'ZSlow Move (PCEC)'!H:H)</f>
        <v>2166559.73</v>
      </c>
      <c r="F31" s="35"/>
      <c r="G31" s="40">
        <f>SUMIF('ZSlow Move (PCEC)'!$E:$E,$A31,'ZSlow Move (PCEC)'!I:I)</f>
        <v>34304</v>
      </c>
      <c r="H31" s="35">
        <f>SUMIF('ZSlow Move (PCEC)'!$E:$E,$A31,'ZSlow Move (PCEC)'!J:J)</f>
        <v>2099393.87</v>
      </c>
      <c r="I31" s="31">
        <f>IF($E31=0,0,H31/$E31)</f>
        <v>0.96899884223362731</v>
      </c>
      <c r="J31" s="40">
        <f>SUMIF('ZSlow Move (PCEC)'!$E:$E,$A31,'ZSlow Move (PCEC)'!K:K)</f>
        <v>259</v>
      </c>
      <c r="K31" s="35">
        <f>SUMIF('ZSlow Move (PCEC)'!$E:$E,$A31,'ZSlow Move (PCEC)'!L:L)</f>
        <v>15845.51</v>
      </c>
      <c r="L31" s="31">
        <f>IF($E31=0,0,K31/$E31)</f>
        <v>7.3136732768498379E-3</v>
      </c>
      <c r="M31" s="40">
        <f>SUMIF('ZSlow Move (PCEC)'!$E:$E,$A31,'ZSlow Move (PCEC)'!O:O)</f>
        <v>340</v>
      </c>
      <c r="N31" s="35">
        <f>SUMIF('ZSlow Move (PCEC)'!$E:$E,$A31,'ZSlow Move (PCEC)'!P:P)</f>
        <v>21287.95</v>
      </c>
      <c r="O31" s="31">
        <f>IF($E31=0,0,N31/$E31)</f>
        <v>9.8256926431472078E-3</v>
      </c>
      <c r="P31" s="40">
        <f>SUMIF('ZSlow Move (PCEC)'!$E:$E,$A31,'ZSlow Move (PCEC)'!Q:Q)</f>
        <v>426</v>
      </c>
      <c r="Q31" s="35">
        <f>SUMIF('ZSlow Move (PCEC)'!$E:$E,$A31,'ZSlow Move (PCEC)'!R:R)</f>
        <v>26351.81</v>
      </c>
      <c r="R31" s="31">
        <f>IF($E31=0,0,Q31/$E31)</f>
        <v>1.2162974154421306E-2</v>
      </c>
      <c r="S31" s="40">
        <f>SUMIF('ZSlow Move (PCEC)'!$E:$E,$A31,'ZSlow Move (PCEC)'!S:S)</f>
        <v>259</v>
      </c>
      <c r="T31" s="35">
        <f>SUMIF('ZSlow Move (PCEC)'!$E:$E,$A31,'ZSlow Move (PCEC)'!T:T)</f>
        <v>2730.85</v>
      </c>
      <c r="U31" s="31">
        <f>IF($E31=0,0,T31/$E31)</f>
        <v>1.2604545179098292E-3</v>
      </c>
      <c r="V31" s="40">
        <f>SUMIF('ZSlow Move (PCEC)'!$E:$E,$A31,'ZSlow Move (PCEC)'!U:U)</f>
        <v>184</v>
      </c>
      <c r="W31" s="35">
        <f>SUMIF('ZSlow Move (PCEC)'!$E:$E,$A31,'ZSlow Move (PCEC)'!V:V)</f>
        <v>949.74</v>
      </c>
      <c r="X31" s="32">
        <f>IF($E31=0,0,W31/$E31)</f>
        <v>4.3836317404459464E-4</v>
      </c>
      <c r="Z31" s="39">
        <f t="shared" ref="Z31:AA32" si="16">M31+P31+S31+V31</f>
        <v>1209</v>
      </c>
      <c r="AA31" s="30">
        <f t="shared" si="16"/>
        <v>51320.35</v>
      </c>
      <c r="AB31" s="32">
        <f>IF($E31=0,0,AA31/$E31)</f>
        <v>2.3687484489522934E-2</v>
      </c>
      <c r="AD31" s="34"/>
      <c r="AE31" s="35"/>
      <c r="AF31" s="36"/>
      <c r="AH31" s="30">
        <v>30766.799999999999</v>
      </c>
      <c r="AI31" s="41"/>
    </row>
    <row r="32" spans="1:35" x14ac:dyDescent="0.2">
      <c r="A32" s="37">
        <v>1296</v>
      </c>
      <c r="B32" s="38" t="s">
        <v>32</v>
      </c>
      <c r="C32" s="38" t="s">
        <v>33</v>
      </c>
      <c r="D32" s="40">
        <f>SUMIF('ZSlow Move (PCEC)'!$E:$E,$A32,'ZSlow Move (PCEC)'!F:F)</f>
        <v>339998</v>
      </c>
      <c r="E32" s="35">
        <f>SUMIF('ZSlow Move (PCEC)'!$E:$E,$A32,'ZSlow Move (PCEC)'!H:H)</f>
        <v>13159365.209999997</v>
      </c>
      <c r="F32" s="35"/>
      <c r="G32" s="40">
        <f>SUMIF('ZSlow Move (PCEC)'!$E:$E,$A32,'ZSlow Move (PCEC)'!I:I)</f>
        <v>226060</v>
      </c>
      <c r="H32" s="35">
        <f>SUMIF('ZSlow Move (PCEC)'!$E:$E,$A32,'ZSlow Move (PCEC)'!J:J)</f>
        <v>8947071.0299999993</v>
      </c>
      <c r="I32" s="31">
        <f>IF($E32=0,0,H32/$E32)</f>
        <v>0.6799014152446341</v>
      </c>
      <c r="J32" s="40">
        <f>SUMIF('ZSlow Move (PCEC)'!$E:$E,$A32,'ZSlow Move (PCEC)'!K:K)</f>
        <v>63310</v>
      </c>
      <c r="K32" s="35">
        <f>SUMIF('ZSlow Move (PCEC)'!$E:$E,$A32,'ZSlow Move (PCEC)'!L:L)</f>
        <v>2307998.5799999991</v>
      </c>
      <c r="L32" s="31">
        <f>IF($E32=0,0,K32/$E32)</f>
        <v>0.17538829139312256</v>
      </c>
      <c r="M32" s="40">
        <f>SUMIF('ZSlow Move (PCEC)'!$E:$E,$A32,'ZSlow Move (PCEC)'!O:O)</f>
        <v>15822</v>
      </c>
      <c r="N32" s="35">
        <f>SUMIF('ZSlow Move (PCEC)'!$E:$E,$A32,'ZSlow Move (PCEC)'!P:P)</f>
        <v>913784.88</v>
      </c>
      <c r="O32" s="31">
        <f>IF($E32=0,0,N32/$E32)</f>
        <v>6.943989055836837E-2</v>
      </c>
      <c r="P32" s="40">
        <f>SUMIF('ZSlow Move (PCEC)'!$E:$E,$A32,'ZSlow Move (PCEC)'!Q:Q)</f>
        <v>22063</v>
      </c>
      <c r="Q32" s="35">
        <f>SUMIF('ZSlow Move (PCEC)'!$E:$E,$A32,'ZSlow Move (PCEC)'!R:R)</f>
        <v>825396.13</v>
      </c>
      <c r="R32" s="31">
        <f>IF($E32=0,0,Q32/$E32)</f>
        <v>6.2723096200169998E-2</v>
      </c>
      <c r="S32" s="40">
        <f>SUMIF('ZSlow Move (PCEC)'!$E:$E,$A32,'ZSlow Move (PCEC)'!S:S)</f>
        <v>4788</v>
      </c>
      <c r="T32" s="35">
        <f>SUMIF('ZSlow Move (PCEC)'!$E:$E,$A32,'ZSlow Move (PCEC)'!T:T)</f>
        <v>82231.039999999994</v>
      </c>
      <c r="U32" s="31">
        <f>IF($E32=0,0,T32/$E32)</f>
        <v>6.2488606925743956E-3</v>
      </c>
      <c r="V32" s="40">
        <f>SUMIF('ZSlow Move (PCEC)'!$E:$E,$A32,'ZSlow Move (PCEC)'!U:U)</f>
        <v>7955</v>
      </c>
      <c r="W32" s="35">
        <f>SUMIF('ZSlow Move (PCEC)'!$E:$E,$A32,'ZSlow Move (PCEC)'!V:V)</f>
        <v>82883.549999999988</v>
      </c>
      <c r="X32" s="32">
        <f>IF($E32=0,0,W32/$E32)</f>
        <v>6.2984459111306941E-3</v>
      </c>
      <c r="Z32" s="39">
        <f t="shared" si="16"/>
        <v>50628</v>
      </c>
      <c r="AA32" s="30">
        <f t="shared" si="16"/>
        <v>1904295.6</v>
      </c>
      <c r="AB32" s="32">
        <f>IF($E32=0,0,AA32/$E32)</f>
        <v>0.14471029336224345</v>
      </c>
      <c r="AD32" s="34"/>
      <c r="AE32" s="35"/>
      <c r="AF32" s="36">
        <f>IF($E32=0,0,AE32/$E32)</f>
        <v>0</v>
      </c>
      <c r="AH32" s="30">
        <v>1763588.99</v>
      </c>
    </row>
    <row r="33" spans="1:35" x14ac:dyDescent="0.2">
      <c r="A33" s="43" t="s">
        <v>428</v>
      </c>
      <c r="B33" s="44"/>
      <c r="C33" s="45"/>
      <c r="D33" s="46">
        <f>SUM(D31:D32)</f>
        <v>375770</v>
      </c>
      <c r="E33" s="47">
        <f>SUM(E31:E32)</f>
        <v>15325924.939999998</v>
      </c>
      <c r="F33" s="47"/>
      <c r="G33" s="46">
        <f>SUM(G31:G32)</f>
        <v>260364</v>
      </c>
      <c r="H33" s="47">
        <f>SUM(H31:H32)</f>
        <v>11046464.899999999</v>
      </c>
      <c r="I33" s="48">
        <f>IF($E33=0,0,H33/$E33)</f>
        <v>0.72076986826218925</v>
      </c>
      <c r="J33" s="46">
        <f>SUM(J31:J32)</f>
        <v>63569</v>
      </c>
      <c r="K33" s="47">
        <f>SUM(K31:K32)</f>
        <v>2323844.0899999989</v>
      </c>
      <c r="L33" s="48">
        <f>IF($E33=0,0,K33/$E33)</f>
        <v>0.15162830948851033</v>
      </c>
      <c r="M33" s="46">
        <f>SUM(M31:M32)</f>
        <v>16162</v>
      </c>
      <c r="N33" s="47">
        <f>SUM(N31:N32)</f>
        <v>935072.83</v>
      </c>
      <c r="O33" s="48">
        <f>IF($E33=0,0,N33/$E33)</f>
        <v>6.1012489207714994E-2</v>
      </c>
      <c r="P33" s="46">
        <f>SUM(P31:P32)</f>
        <v>22489</v>
      </c>
      <c r="Q33" s="47">
        <f>SUM(Q31:Q32)</f>
        <v>851747.94000000006</v>
      </c>
      <c r="R33" s="48">
        <f>IF($E33=0,0,Q33/$E33)</f>
        <v>5.5575630399766277E-2</v>
      </c>
      <c r="S33" s="46">
        <f>SUM(S31:S32)</f>
        <v>5047</v>
      </c>
      <c r="T33" s="47">
        <f>SUM(T31:T32)</f>
        <v>84961.89</v>
      </c>
      <c r="U33" s="48">
        <f>IF($E33=0,0,T33/$E33)</f>
        <v>5.5436712846122036E-3</v>
      </c>
      <c r="V33" s="46">
        <f>SUM(V31:V32)</f>
        <v>8139</v>
      </c>
      <c r="W33" s="47">
        <f>SUM(W31:W32)</f>
        <v>83833.289999999994</v>
      </c>
      <c r="X33" s="49">
        <f>IF($E33=0,0,W33/$E33)</f>
        <v>5.4700313572069474E-3</v>
      </c>
      <c r="Z33" s="46">
        <f>SUM(Z31:Z32)</f>
        <v>51837</v>
      </c>
      <c r="AA33" s="47">
        <f>SUM(AA31:AA32)</f>
        <v>1955615.9500000002</v>
      </c>
      <c r="AB33" s="49">
        <f>IF($E33=0,0,AA33/$E33)</f>
        <v>0.12760182224930045</v>
      </c>
      <c r="AD33" s="50">
        <f>SUM(AD25:AD32)</f>
        <v>0</v>
      </c>
      <c r="AE33" s="51">
        <f>SUM(AE25:AE32)</f>
        <v>0</v>
      </c>
      <c r="AF33" s="52">
        <f>IF($E33=0,0,AE33/$E33)</f>
        <v>0</v>
      </c>
      <c r="AH33" s="47">
        <v>1794355.79</v>
      </c>
    </row>
    <row r="34" spans="1:35" x14ac:dyDescent="0.2">
      <c r="A34" s="37"/>
      <c r="B34" s="38"/>
      <c r="C34" s="38"/>
      <c r="D34" s="40"/>
      <c r="E34" s="35"/>
      <c r="F34" s="35"/>
      <c r="G34" s="40"/>
      <c r="H34" s="35"/>
      <c r="I34" s="31"/>
      <c r="J34" s="40"/>
      <c r="K34" s="35"/>
      <c r="L34" s="31"/>
      <c r="M34" s="40"/>
      <c r="N34" s="35"/>
      <c r="O34" s="31"/>
      <c r="P34" s="40"/>
      <c r="Q34" s="35"/>
      <c r="R34" s="31"/>
      <c r="S34" s="40"/>
      <c r="T34" s="35"/>
      <c r="U34" s="31"/>
      <c r="V34" s="40"/>
      <c r="W34" s="35"/>
      <c r="X34" s="32"/>
      <c r="Z34" s="39"/>
      <c r="AA34" s="30"/>
      <c r="AB34" s="32"/>
      <c r="AD34" s="34"/>
      <c r="AE34" s="35"/>
      <c r="AF34" s="36"/>
      <c r="AH34" s="30"/>
    </row>
    <row r="35" spans="1:35" x14ac:dyDescent="0.2">
      <c r="A35" s="37">
        <v>1401</v>
      </c>
      <c r="B35" s="38" t="s">
        <v>34</v>
      </c>
      <c r="C35" s="42" t="s">
        <v>35</v>
      </c>
      <c r="D35" s="40">
        <f>SUMIF('ZSlow Move (PCEC)'!$E:$E,$A35,'ZSlow Move (PCEC)'!F:F)</f>
        <v>3761</v>
      </c>
      <c r="E35" s="35">
        <f>SUMIF('ZSlow Move (PCEC)'!$E:$E,$A35,'ZSlow Move (PCEC)'!H:H)</f>
        <v>759289.6399999999</v>
      </c>
      <c r="F35" s="35"/>
      <c r="G35" s="40">
        <f>SUMIF('ZSlow Move (PCEC)'!$E:$E,$A35,'ZSlow Move (PCEC)'!I:I)</f>
        <v>2602</v>
      </c>
      <c r="H35" s="35">
        <f>SUMIF('ZSlow Move (PCEC)'!$E:$E,$A35,'ZSlow Move (PCEC)'!J:J)</f>
        <v>365513.72000000003</v>
      </c>
      <c r="I35" s="31">
        <f t="shared" ref="I35:I41" si="17">IF($E35=0,0,H35/$E35)</f>
        <v>0.48138905200919124</v>
      </c>
      <c r="J35" s="40">
        <f>SUMIF('ZSlow Move (PCEC)'!$E:$E,$A35,'ZSlow Move (PCEC)'!K:K)</f>
        <v>410</v>
      </c>
      <c r="K35" s="35">
        <f>SUMIF('ZSlow Move (PCEC)'!$E:$E,$A35,'ZSlow Move (PCEC)'!L:L)</f>
        <v>32386.579999999998</v>
      </c>
      <c r="L35" s="31">
        <f t="shared" ref="L35:L41" si="18">IF($E35=0,0,K35/$E35)</f>
        <v>4.265378887561274E-2</v>
      </c>
      <c r="M35" s="40">
        <f>SUMIF('ZSlow Move (PCEC)'!$E:$E,$A35,'ZSlow Move (PCEC)'!O:O)</f>
        <v>87</v>
      </c>
      <c r="N35" s="35">
        <f>SUMIF('ZSlow Move (PCEC)'!$E:$E,$A35,'ZSlow Move (PCEC)'!P:P)</f>
        <v>11847.539999999999</v>
      </c>
      <c r="O35" s="31">
        <f t="shared" ref="O35:O41" si="19">IF($E35=0,0,N35/$E35)</f>
        <v>1.5603452721941524E-2</v>
      </c>
      <c r="P35" s="40">
        <f>SUMIF('ZSlow Move (PCEC)'!$E:$E,$A35,'ZSlow Move (PCEC)'!Q:Q)</f>
        <v>201</v>
      </c>
      <c r="Q35" s="35">
        <f>SUMIF('ZSlow Move (PCEC)'!$E:$E,$A35,'ZSlow Move (PCEC)'!R:R)</f>
        <v>29295.86</v>
      </c>
      <c r="R35" s="31">
        <f t="shared" ref="R35:R41" si="20">IF($E35=0,0,Q35/$E35)</f>
        <v>3.8583247362626999E-2</v>
      </c>
      <c r="S35" s="40">
        <f>SUMIF('ZSlow Move (PCEC)'!$E:$E,$A35,'ZSlow Move (PCEC)'!S:S)</f>
        <v>139</v>
      </c>
      <c r="T35" s="35">
        <f>SUMIF('ZSlow Move (PCEC)'!$E:$E,$A35,'ZSlow Move (PCEC)'!T:T)</f>
        <v>25185.78</v>
      </c>
      <c r="U35" s="31">
        <f t="shared" ref="U35:U40" si="21">IF($E35=0,0,T35/$E35)</f>
        <v>3.317018786138054E-2</v>
      </c>
      <c r="V35" s="40">
        <f>SUMIF('ZSlow Move (PCEC)'!$E:$E,$A35,'ZSlow Move (PCEC)'!U:U)</f>
        <v>322</v>
      </c>
      <c r="W35" s="35">
        <f>SUMIF('ZSlow Move (PCEC)'!$E:$E,$A35,'ZSlow Move (PCEC)'!V:V)</f>
        <v>295060.16000000003</v>
      </c>
      <c r="X35" s="32">
        <f t="shared" ref="X35:X37" si="22">IF($E35=0,0,W35/$E35)</f>
        <v>0.38860027116924717</v>
      </c>
      <c r="Z35" s="39">
        <f t="shared" ref="Z35:AA40" si="23">M35+P35+S35+V35</f>
        <v>749</v>
      </c>
      <c r="AA35" s="30">
        <f t="shared" si="23"/>
        <v>361389.34</v>
      </c>
      <c r="AB35" s="32">
        <f t="shared" ref="AB35:AB40" si="24">IF($E35=0,0,AA35/$E35)</f>
        <v>0.47595715911519626</v>
      </c>
      <c r="AD35" s="34"/>
      <c r="AE35" s="35"/>
      <c r="AF35" s="36">
        <f t="shared" ref="AF35:AF41" si="25">IF($E35=0,0,AE35/$E35)</f>
        <v>0</v>
      </c>
      <c r="AH35" s="30">
        <v>469278.37</v>
      </c>
      <c r="AI35" s="41"/>
    </row>
    <row r="36" spans="1:35" x14ac:dyDescent="0.2">
      <c r="A36" s="37">
        <v>1408</v>
      </c>
      <c r="B36" s="38" t="s">
        <v>38</v>
      </c>
      <c r="C36" s="38" t="s">
        <v>39</v>
      </c>
      <c r="D36" s="40">
        <f>SUMIF('ZSlow Move (PCEC)'!$E:$E,$A36,'ZSlow Move (PCEC)'!F:F)</f>
        <v>1983</v>
      </c>
      <c r="E36" s="35">
        <f>SUMIF('ZSlow Move (PCEC)'!$E:$E,$A36,'ZSlow Move (PCEC)'!H:H)</f>
        <v>183581.07000000004</v>
      </c>
      <c r="F36" s="35"/>
      <c r="G36" s="40">
        <f>SUMIF('ZSlow Move (PCEC)'!$E:$E,$A36,'ZSlow Move (PCEC)'!I:I)</f>
        <v>64</v>
      </c>
      <c r="H36" s="35">
        <f>SUMIF('ZSlow Move (PCEC)'!$E:$E,$A36,'ZSlow Move (PCEC)'!J:J)</f>
        <v>142378.83000000002</v>
      </c>
      <c r="I36" s="31">
        <f t="shared" si="17"/>
        <v>0.77556378770425505</v>
      </c>
      <c r="J36" s="40">
        <f>SUMIF('ZSlow Move (PCEC)'!$E:$E,$A36,'ZSlow Move (PCEC)'!K:K)</f>
        <v>715</v>
      </c>
      <c r="K36" s="35">
        <f>SUMIF('ZSlow Move (PCEC)'!$E:$E,$A36,'ZSlow Move (PCEC)'!L:L)</f>
        <v>15306.91</v>
      </c>
      <c r="L36" s="31">
        <f t="shared" si="18"/>
        <v>8.3379566313672743E-2</v>
      </c>
      <c r="M36" s="40">
        <f>SUMIF('ZSlow Move (PCEC)'!$E:$E,$A36,'ZSlow Move (PCEC)'!O:O)</f>
        <v>851</v>
      </c>
      <c r="N36" s="35">
        <f>SUMIF('ZSlow Move (PCEC)'!$E:$E,$A36,'ZSlow Move (PCEC)'!P:P)</f>
        <v>18303.099999999999</v>
      </c>
      <c r="O36" s="31">
        <f t="shared" si="19"/>
        <v>9.970036670992273E-2</v>
      </c>
      <c r="P36" s="40">
        <f>SUMIF('ZSlow Move (PCEC)'!$E:$E,$A36,'ZSlow Move (PCEC)'!Q:Q)</f>
        <v>353</v>
      </c>
      <c r="Q36" s="35">
        <f>SUMIF('ZSlow Move (PCEC)'!$E:$E,$A36,'ZSlow Move (PCEC)'!R:R)</f>
        <v>7592.23</v>
      </c>
      <c r="R36" s="31">
        <f t="shared" si="20"/>
        <v>4.1356279272149347E-2</v>
      </c>
      <c r="S36" s="40">
        <f>SUMIF('ZSlow Move (PCEC)'!$E:$E,$A36,'ZSlow Move (PCEC)'!S:S)</f>
        <v>0</v>
      </c>
      <c r="T36" s="35">
        <f>SUMIF('ZSlow Move (PCEC)'!$E:$E,$A36,'ZSlow Move (PCEC)'!T:T)</f>
        <v>0</v>
      </c>
      <c r="U36" s="31">
        <f t="shared" si="21"/>
        <v>0</v>
      </c>
      <c r="V36" s="40">
        <f>SUMIF('ZSlow Move (PCEC)'!$E:$E,$A36,'ZSlow Move (PCEC)'!U:U)</f>
        <v>0</v>
      </c>
      <c r="W36" s="35">
        <f>SUMIF('ZSlow Move (PCEC)'!$E:$E,$A36,'ZSlow Move (PCEC)'!V:V)</f>
        <v>0</v>
      </c>
      <c r="X36" s="32">
        <f>IF($E36=0,0,W36/$E36)</f>
        <v>0</v>
      </c>
      <c r="Z36" s="39">
        <f t="shared" si="23"/>
        <v>1204</v>
      </c>
      <c r="AA36" s="30">
        <f t="shared" si="23"/>
        <v>25895.329999999998</v>
      </c>
      <c r="AB36" s="32">
        <f t="shared" si="24"/>
        <v>0.14105664598207207</v>
      </c>
      <c r="AD36" s="34"/>
      <c r="AE36" s="35"/>
      <c r="AF36" s="36">
        <f t="shared" si="25"/>
        <v>0</v>
      </c>
      <c r="AH36" s="30">
        <v>16840.689999999999</v>
      </c>
      <c r="AI36" s="41"/>
    </row>
    <row r="37" spans="1:35" x14ac:dyDescent="0.2">
      <c r="A37" s="37">
        <v>1412</v>
      </c>
      <c r="B37" s="38" t="s">
        <v>40</v>
      </c>
      <c r="C37" s="38" t="s">
        <v>41</v>
      </c>
      <c r="D37" s="40">
        <f>SUMIF('ZSlow Move (PCEC)'!$E:$E,$A37,'ZSlow Move (PCEC)'!F:F)</f>
        <v>9642</v>
      </c>
      <c r="E37" s="35">
        <f>SUMIF('ZSlow Move (PCEC)'!$E:$E,$A37,'ZSlow Move (PCEC)'!H:H)</f>
        <v>57478.429999999986</v>
      </c>
      <c r="F37" s="35"/>
      <c r="G37" s="40">
        <f>SUMIF('ZSlow Move (PCEC)'!$E:$E,$A37,'ZSlow Move (PCEC)'!I:I)</f>
        <v>2914</v>
      </c>
      <c r="H37" s="35">
        <f>SUMIF('ZSlow Move (PCEC)'!$E:$E,$A37,'ZSlow Move (PCEC)'!J:J)</f>
        <v>38083.33</v>
      </c>
      <c r="I37" s="31">
        <f t="shared" si="17"/>
        <v>0.66256733177993921</v>
      </c>
      <c r="J37" s="40">
        <f>SUMIF('ZSlow Move (PCEC)'!$E:$E,$A37,'ZSlow Move (PCEC)'!K:K)</f>
        <v>881</v>
      </c>
      <c r="K37" s="35">
        <f>SUMIF('ZSlow Move (PCEC)'!$E:$E,$A37,'ZSlow Move (PCEC)'!L:L)</f>
        <v>1198.98</v>
      </c>
      <c r="L37" s="31">
        <f t="shared" si="18"/>
        <v>2.0859651176971958E-2</v>
      </c>
      <c r="M37" s="40">
        <f>SUMIF('ZSlow Move (PCEC)'!$E:$E,$A37,'ZSlow Move (PCEC)'!O:O)</f>
        <v>4414</v>
      </c>
      <c r="N37" s="35">
        <f>SUMIF('ZSlow Move (PCEC)'!$E:$E,$A37,'ZSlow Move (PCEC)'!P:P)</f>
        <v>9666.33</v>
      </c>
      <c r="O37" s="31">
        <f t="shared" si="19"/>
        <v>0.16817317383234029</v>
      </c>
      <c r="P37" s="40">
        <f>SUMIF('ZSlow Move (PCEC)'!$E:$E,$A37,'ZSlow Move (PCEC)'!Q:Q)</f>
        <v>217</v>
      </c>
      <c r="Q37" s="35">
        <f>SUMIF('ZSlow Move (PCEC)'!$E:$E,$A37,'ZSlow Move (PCEC)'!R:R)</f>
        <v>510.33</v>
      </c>
      <c r="R37" s="31">
        <f t="shared" si="20"/>
        <v>8.8786349940316762E-3</v>
      </c>
      <c r="S37" s="40">
        <f>SUMIF('ZSlow Move (PCEC)'!$E:$E,$A37,'ZSlow Move (PCEC)'!S:S)</f>
        <v>10</v>
      </c>
      <c r="T37" s="35">
        <f>SUMIF('ZSlow Move (PCEC)'!$E:$E,$A37,'ZSlow Move (PCEC)'!T:T)</f>
        <v>135.72000000000003</v>
      </c>
      <c r="U37" s="31">
        <f>IF($E37=0,0,T37/$E37)</f>
        <v>2.3612335966727007E-3</v>
      </c>
      <c r="V37" s="40">
        <f>SUMIF('ZSlow Move (PCEC)'!$E:$E,$A37,'ZSlow Move (PCEC)'!U:U)</f>
        <v>1206</v>
      </c>
      <c r="W37" s="35">
        <f>SUMIF('ZSlow Move (PCEC)'!$E:$E,$A37,'ZSlow Move (PCEC)'!V:V)</f>
        <v>7883.7400000000007</v>
      </c>
      <c r="X37" s="32">
        <f t="shared" si="22"/>
        <v>0.13715997462004448</v>
      </c>
      <c r="Z37" s="39">
        <f t="shared" si="23"/>
        <v>5847</v>
      </c>
      <c r="AA37" s="30">
        <f t="shared" si="23"/>
        <v>18196.12</v>
      </c>
      <c r="AB37" s="32">
        <f t="shared" si="24"/>
        <v>0.3165730170430891</v>
      </c>
      <c r="AD37" s="34"/>
      <c r="AE37" s="35"/>
      <c r="AF37" s="36">
        <f t="shared" si="25"/>
        <v>0</v>
      </c>
      <c r="AH37" s="30">
        <v>14014.61</v>
      </c>
      <c r="AI37" s="41"/>
    </row>
    <row r="38" spans="1:35" x14ac:dyDescent="0.2">
      <c r="A38" s="37">
        <v>1421</v>
      </c>
      <c r="B38" s="38" t="s">
        <v>574</v>
      </c>
      <c r="C38" s="38" t="s">
        <v>679</v>
      </c>
      <c r="D38" s="40">
        <f>SUMIF('ZSlow Move (PCEC)'!$E:$E,$A38,'ZSlow Move (PCEC)'!F:F)</f>
        <v>4860</v>
      </c>
      <c r="E38" s="35">
        <f>SUMIF('ZSlow Move (PCEC)'!$E:$E,$A38,'ZSlow Move (PCEC)'!H:H)</f>
        <v>181341.78000000006</v>
      </c>
      <c r="F38" s="35"/>
      <c r="G38" s="40">
        <f>SUMIF('ZSlow Move (PCEC)'!$E:$E,$A38,'ZSlow Move (PCEC)'!I:I)</f>
        <v>1786</v>
      </c>
      <c r="H38" s="35">
        <f>SUMIF('ZSlow Move (PCEC)'!$E:$E,$A38,'ZSlow Move (PCEC)'!J:J)</f>
        <v>74203.350000000006</v>
      </c>
      <c r="I38" s="31">
        <f>IF($E38=0,0,H38/$E38)</f>
        <v>0.40919059027654842</v>
      </c>
      <c r="J38" s="40">
        <f>SUMIF('ZSlow Move (PCEC)'!$E:$E,$A38,'ZSlow Move (PCEC)'!K:K)</f>
        <v>1067</v>
      </c>
      <c r="K38" s="35">
        <f>SUMIF('ZSlow Move (PCEC)'!$E:$E,$A38,'ZSlow Move (PCEC)'!L:L)</f>
        <v>29288.5</v>
      </c>
      <c r="L38" s="31">
        <f>IF($E38=0,0,K38/$E38)</f>
        <v>0.16150993995978197</v>
      </c>
      <c r="M38" s="40">
        <f>SUMIF('ZSlow Move (PCEC)'!$E:$E,$A38,'ZSlow Move (PCEC)'!O:O)</f>
        <v>1367</v>
      </c>
      <c r="N38" s="35">
        <f>SUMIF('ZSlow Move (PCEC)'!$E:$E,$A38,'ZSlow Move (PCEC)'!P:P)</f>
        <v>53826.939999999995</v>
      </c>
      <c r="O38" s="31">
        <f>IF($E38=0,0,N38/$E38)</f>
        <v>0.29682591623397531</v>
      </c>
      <c r="P38" s="40">
        <f>SUMIF('ZSlow Move (PCEC)'!$E:$E,$A38,'ZSlow Move (PCEC)'!Q:Q)</f>
        <v>341</v>
      </c>
      <c r="Q38" s="35">
        <f>SUMIF('ZSlow Move (PCEC)'!$E:$E,$A38,'ZSlow Move (PCEC)'!R:R)</f>
        <v>17869.7</v>
      </c>
      <c r="R38" s="31">
        <f>IF($E38=0,0,Q38/$E38)</f>
        <v>9.8541549553555693E-2</v>
      </c>
      <c r="S38" s="40">
        <f>SUMIF('ZSlow Move (PCEC)'!$E:$E,$A38,'ZSlow Move (PCEC)'!S:S)</f>
        <v>158</v>
      </c>
      <c r="T38" s="35">
        <f>SUMIF('ZSlow Move (PCEC)'!$E:$E,$A38,'ZSlow Move (PCEC)'!T:T)</f>
        <v>3152.1400000000003</v>
      </c>
      <c r="U38" s="31">
        <f>IF($E38=0,0,T38/$E38)</f>
        <v>1.7382315316415219E-2</v>
      </c>
      <c r="V38" s="40">
        <f>SUMIF('ZSlow Move (PCEC)'!$E:$E,$A38,'ZSlow Move (PCEC)'!U:U)</f>
        <v>141</v>
      </c>
      <c r="W38" s="35">
        <f>SUMIF('ZSlow Move (PCEC)'!$E:$E,$A38,'ZSlow Move (PCEC)'!V:V)</f>
        <v>3001.15</v>
      </c>
      <c r="X38" s="32">
        <f>IF($E38=0,0,W38/$E38)</f>
        <v>1.6549688659723089E-2</v>
      </c>
      <c r="Z38" s="39">
        <f t="shared" si="23"/>
        <v>2007</v>
      </c>
      <c r="AA38" s="30">
        <f t="shared" si="23"/>
        <v>77849.929999999993</v>
      </c>
      <c r="AB38" s="32">
        <f>IF($E38=0,0,AA38/$E38)</f>
        <v>0.42929946976366928</v>
      </c>
      <c r="AD38" s="34"/>
      <c r="AE38" s="35"/>
      <c r="AF38" s="36"/>
      <c r="AH38" s="30">
        <v>54601.27</v>
      </c>
    </row>
    <row r="39" spans="1:35" x14ac:dyDescent="0.2">
      <c r="A39" s="37">
        <v>1490</v>
      </c>
      <c r="B39" s="38" t="s">
        <v>42</v>
      </c>
      <c r="C39" s="38" t="s">
        <v>43</v>
      </c>
      <c r="D39" s="40">
        <f>SUMIF('ZSlow Move (PCEC)'!$E:$E,$A39,'ZSlow Move (PCEC)'!F:F)</f>
        <v>48608</v>
      </c>
      <c r="E39" s="35">
        <f>SUMIF('ZSlow Move (PCEC)'!$E:$E,$A39,'ZSlow Move (PCEC)'!H:H)</f>
        <v>3333340.1399999992</v>
      </c>
      <c r="F39" s="35"/>
      <c r="G39" s="40">
        <f>SUMIF('ZSlow Move (PCEC)'!$E:$E,$A39,'ZSlow Move (PCEC)'!I:I)</f>
        <v>30856</v>
      </c>
      <c r="H39" s="35">
        <f>SUMIF('ZSlow Move (PCEC)'!$E:$E,$A39,'ZSlow Move (PCEC)'!J:J)</f>
        <v>2207898.0599999996</v>
      </c>
      <c r="I39" s="31">
        <f t="shared" si="17"/>
        <v>0.6623680654444104</v>
      </c>
      <c r="J39" s="40">
        <f>SUMIF('ZSlow Move (PCEC)'!$E:$E,$A39,'ZSlow Move (PCEC)'!K:K)</f>
        <v>9937</v>
      </c>
      <c r="K39" s="35">
        <f>SUMIF('ZSlow Move (PCEC)'!$E:$E,$A39,'ZSlow Move (PCEC)'!L:L)</f>
        <v>635634.12000000011</v>
      </c>
      <c r="L39" s="31">
        <f t="shared" si="18"/>
        <v>0.19068984661133329</v>
      </c>
      <c r="M39" s="40">
        <f>SUMIF('ZSlow Move (PCEC)'!$E:$E,$A39,'ZSlow Move (PCEC)'!O:O)</f>
        <v>2521</v>
      </c>
      <c r="N39" s="35">
        <f>SUMIF('ZSlow Move (PCEC)'!$E:$E,$A39,'ZSlow Move (PCEC)'!P:P)</f>
        <v>151548.62999999998</v>
      </c>
      <c r="O39" s="31">
        <f t="shared" si="19"/>
        <v>4.5464496161498842E-2</v>
      </c>
      <c r="P39" s="40">
        <f>SUMIF('ZSlow Move (PCEC)'!$E:$E,$A39,'ZSlow Move (PCEC)'!Q:Q)</f>
        <v>4665</v>
      </c>
      <c r="Q39" s="35">
        <f>SUMIF('ZSlow Move (PCEC)'!$E:$E,$A39,'ZSlow Move (PCEC)'!R:R)</f>
        <v>304113.75</v>
      </c>
      <c r="R39" s="31">
        <f t="shared" si="20"/>
        <v>9.1233938700297196E-2</v>
      </c>
      <c r="S39" s="40">
        <f>SUMIF('ZSlow Move (PCEC)'!$E:$E,$A39,'ZSlow Move (PCEC)'!S:S)</f>
        <v>362</v>
      </c>
      <c r="T39" s="35">
        <f>SUMIF('ZSlow Move (PCEC)'!$E:$E,$A39,'ZSlow Move (PCEC)'!T:T)</f>
        <v>19244.919999999998</v>
      </c>
      <c r="U39" s="31">
        <f t="shared" si="21"/>
        <v>5.7734642105860831E-3</v>
      </c>
      <c r="V39" s="40">
        <f>SUMIF('ZSlow Move (PCEC)'!$E:$E,$A39,'ZSlow Move (PCEC)'!U:U)</f>
        <v>267</v>
      </c>
      <c r="W39" s="35">
        <f>SUMIF('ZSlow Move (PCEC)'!$E:$E,$A39,'ZSlow Move (PCEC)'!V:V)</f>
        <v>14900.66</v>
      </c>
      <c r="X39" s="32">
        <f t="shared" ref="X39:X41" si="26">IF($E39=0,0,W39/$E39)</f>
        <v>4.4701888718743244E-3</v>
      </c>
      <c r="Z39" s="39">
        <f t="shared" si="23"/>
        <v>7815</v>
      </c>
      <c r="AA39" s="30">
        <f t="shared" si="23"/>
        <v>489807.95999999996</v>
      </c>
      <c r="AB39" s="32">
        <f t="shared" si="24"/>
        <v>0.14694208794425645</v>
      </c>
      <c r="AD39" s="34"/>
      <c r="AE39" s="35"/>
      <c r="AF39" s="36">
        <f t="shared" si="25"/>
        <v>0</v>
      </c>
      <c r="AH39" s="30">
        <v>845276.54999999993</v>
      </c>
      <c r="AI39" s="41"/>
    </row>
    <row r="40" spans="1:35" x14ac:dyDescent="0.2">
      <c r="A40" s="37">
        <v>1494</v>
      </c>
      <c r="B40" s="38" t="s">
        <v>44</v>
      </c>
      <c r="C40" s="38" t="s">
        <v>45</v>
      </c>
      <c r="D40" s="40">
        <f>SUMIF('ZSlow Move (PCEC)'!$E:$E,$A40,'ZSlow Move (PCEC)'!F:F)</f>
        <v>8818</v>
      </c>
      <c r="E40" s="35">
        <f>SUMIF('ZSlow Move (PCEC)'!$E:$E,$A40,'ZSlow Move (PCEC)'!H:H)</f>
        <v>337708.86999999994</v>
      </c>
      <c r="F40" s="35"/>
      <c r="G40" s="40">
        <f>SUMIF('ZSlow Move (PCEC)'!$E:$E,$A40,'ZSlow Move (PCEC)'!I:I)</f>
        <v>3131</v>
      </c>
      <c r="H40" s="35">
        <f>SUMIF('ZSlow Move (PCEC)'!$E:$E,$A40,'ZSlow Move (PCEC)'!J:J)</f>
        <v>81666.09</v>
      </c>
      <c r="I40" s="31">
        <f t="shared" si="17"/>
        <v>0.24182394143215727</v>
      </c>
      <c r="J40" s="40">
        <f>SUMIF('ZSlow Move (PCEC)'!$E:$E,$A40,'ZSlow Move (PCEC)'!K:K)</f>
        <v>3504</v>
      </c>
      <c r="K40" s="35">
        <f>SUMIF('ZSlow Move (PCEC)'!$E:$E,$A40,'ZSlow Move (PCEC)'!L:L)</f>
        <v>168954.69999999998</v>
      </c>
      <c r="L40" s="31">
        <f t="shared" si="18"/>
        <v>0.50029689773916808</v>
      </c>
      <c r="M40" s="40">
        <f>SUMIF('ZSlow Move (PCEC)'!$E:$E,$A40,'ZSlow Move (PCEC)'!O:O)</f>
        <v>1453</v>
      </c>
      <c r="N40" s="35">
        <f>SUMIF('ZSlow Move (PCEC)'!$E:$E,$A40,'ZSlow Move (PCEC)'!P:P)</f>
        <v>56281.109999999993</v>
      </c>
      <c r="O40" s="31">
        <f t="shared" si="19"/>
        <v>0.16665570554898368</v>
      </c>
      <c r="P40" s="40">
        <f>SUMIF('ZSlow Move (PCEC)'!$E:$E,$A40,'ZSlow Move (PCEC)'!Q:Q)</f>
        <v>636</v>
      </c>
      <c r="Q40" s="35">
        <f>SUMIF('ZSlow Move (PCEC)'!$E:$E,$A40,'ZSlow Move (PCEC)'!R:R)</f>
        <v>28016.78</v>
      </c>
      <c r="R40" s="31">
        <f t="shared" si="20"/>
        <v>8.2961338859710743E-2</v>
      </c>
      <c r="S40" s="40">
        <f>SUMIF('ZSlow Move (PCEC)'!$E:$E,$A40,'ZSlow Move (PCEC)'!S:S)</f>
        <v>90</v>
      </c>
      <c r="T40" s="35">
        <f>SUMIF('ZSlow Move (PCEC)'!$E:$E,$A40,'ZSlow Move (PCEC)'!T:T)</f>
        <v>2677.45</v>
      </c>
      <c r="U40" s="31">
        <f t="shared" si="21"/>
        <v>7.9282785791205315E-3</v>
      </c>
      <c r="V40" s="40">
        <f>SUMIF('ZSlow Move (PCEC)'!$E:$E,$A40,'ZSlow Move (PCEC)'!U:U)</f>
        <v>4</v>
      </c>
      <c r="W40" s="35">
        <f>SUMIF('ZSlow Move (PCEC)'!$E:$E,$A40,'ZSlow Move (PCEC)'!V:V)</f>
        <v>112.74</v>
      </c>
      <c r="X40" s="32">
        <f t="shared" si="26"/>
        <v>3.3383784085979149E-4</v>
      </c>
      <c r="Z40" s="39">
        <f t="shared" si="23"/>
        <v>2183</v>
      </c>
      <c r="AA40" s="30">
        <f t="shared" si="23"/>
        <v>87088.079999999987</v>
      </c>
      <c r="AB40" s="32">
        <f t="shared" si="24"/>
        <v>0.25787916082867474</v>
      </c>
      <c r="AD40" s="34"/>
      <c r="AE40" s="35"/>
      <c r="AF40" s="36">
        <f t="shared" si="25"/>
        <v>0</v>
      </c>
      <c r="AH40" s="30">
        <v>49640.71</v>
      </c>
      <c r="AI40" s="41"/>
    </row>
    <row r="41" spans="1:35" x14ac:dyDescent="0.2">
      <c r="A41" s="43" t="s">
        <v>205</v>
      </c>
      <c r="B41" s="44"/>
      <c r="C41" s="45"/>
      <c r="D41" s="46">
        <f>SUM(D35:D40)</f>
        <v>77672</v>
      </c>
      <c r="E41" s="47">
        <f>SUM(E35:E40)</f>
        <v>4852739.9299999988</v>
      </c>
      <c r="F41" s="47"/>
      <c r="G41" s="46">
        <f>SUM(G35:G40)</f>
        <v>41353</v>
      </c>
      <c r="H41" s="47">
        <f>SUM(H35:H40)</f>
        <v>2909743.3799999994</v>
      </c>
      <c r="I41" s="48">
        <f t="shared" si="17"/>
        <v>0.59960834950411201</v>
      </c>
      <c r="J41" s="46">
        <f>SUM(J35:J40)</f>
        <v>16514</v>
      </c>
      <c r="K41" s="47">
        <f>SUM(K35:K40)</f>
        <v>882769.79</v>
      </c>
      <c r="L41" s="48">
        <f t="shared" si="18"/>
        <v>0.18191162162691876</v>
      </c>
      <c r="M41" s="46">
        <f>SUM(M35:M40)</f>
        <v>10693</v>
      </c>
      <c r="N41" s="47">
        <f>SUM(N35:N40)</f>
        <v>301473.64999999997</v>
      </c>
      <c r="O41" s="48">
        <f t="shared" si="19"/>
        <v>6.2124419265963023E-2</v>
      </c>
      <c r="P41" s="46">
        <f>SUM(P35:P40)</f>
        <v>6413</v>
      </c>
      <c r="Q41" s="47">
        <f>SUM(Q35:Q40)</f>
        <v>387398.65</v>
      </c>
      <c r="R41" s="48">
        <f t="shared" si="20"/>
        <v>7.9830911111694408E-2</v>
      </c>
      <c r="S41" s="46">
        <f>SUM(S35:S40)</f>
        <v>759</v>
      </c>
      <c r="T41" s="47">
        <f>SUM(T35:T40)</f>
        <v>50396.009999999995</v>
      </c>
      <c r="U41" s="48">
        <f>IF($E41=0,0,T41/$E41)</f>
        <v>1.0385063021500105E-2</v>
      </c>
      <c r="V41" s="46">
        <f>SUM(V35:V40)</f>
        <v>1940</v>
      </c>
      <c r="W41" s="47">
        <f>SUM(W35:W40)</f>
        <v>320958.45</v>
      </c>
      <c r="X41" s="49">
        <f t="shared" si="26"/>
        <v>6.6139635469811817E-2</v>
      </c>
      <c r="Z41" s="46">
        <f>SUM(Z35:Z40)</f>
        <v>19805</v>
      </c>
      <c r="AA41" s="47">
        <f>SUM(AA35:AA40)</f>
        <v>1060226.76</v>
      </c>
      <c r="AB41" s="49">
        <f>IF($E41=0,0,AA41/$E41)</f>
        <v>0.21848002886896933</v>
      </c>
      <c r="AD41" s="50">
        <f>SUM(AD35:AD40)</f>
        <v>0</v>
      </c>
      <c r="AE41" s="51">
        <f>SUM(AE35:AE40)</f>
        <v>0</v>
      </c>
      <c r="AF41" s="52">
        <f t="shared" si="25"/>
        <v>0</v>
      </c>
      <c r="AH41" s="47">
        <v>1449652.1999999997</v>
      </c>
    </row>
    <row r="42" spans="1:35" x14ac:dyDescent="0.2">
      <c r="A42" s="37"/>
      <c r="B42" s="38"/>
      <c r="C42" s="42"/>
      <c r="D42" s="29"/>
      <c r="E42" s="30"/>
      <c r="F42" s="30"/>
      <c r="G42" s="29"/>
      <c r="H42" s="30"/>
      <c r="I42" s="31"/>
      <c r="J42" s="29"/>
      <c r="K42" s="30"/>
      <c r="L42" s="31"/>
      <c r="M42" s="29"/>
      <c r="N42" s="30"/>
      <c r="O42" s="31"/>
      <c r="P42" s="29"/>
      <c r="Q42" s="30"/>
      <c r="R42" s="31"/>
      <c r="S42" s="29"/>
      <c r="T42" s="30"/>
      <c r="U42" s="31"/>
      <c r="V42" s="29"/>
      <c r="W42" s="30"/>
      <c r="X42" s="32"/>
      <c r="Z42" s="39"/>
      <c r="AA42" s="30"/>
      <c r="AB42" s="32"/>
      <c r="AD42" s="34"/>
      <c r="AE42" s="35"/>
      <c r="AF42" s="36"/>
    </row>
    <row r="43" spans="1:35" x14ac:dyDescent="0.2">
      <c r="A43" s="57" t="s">
        <v>307</v>
      </c>
      <c r="B43" s="58"/>
      <c r="C43" s="59"/>
      <c r="D43" s="60">
        <f>D15+D18+D25+D29+D41+D33</f>
        <v>986376</v>
      </c>
      <c r="E43" s="61">
        <f>E15+E18+E25+E29+E41+E33</f>
        <v>32304817.629999995</v>
      </c>
      <c r="F43" s="61"/>
      <c r="G43" s="60">
        <f>G15+G18+G25+G29+G41+G33</f>
        <v>520495</v>
      </c>
      <c r="H43" s="61">
        <f>H15+H18+H25+H29+H41+H33</f>
        <v>22513955.259999994</v>
      </c>
      <c r="I43" s="62">
        <f>IF($E43=0,0,H43/$E43)</f>
        <v>0.69692253080829414</v>
      </c>
      <c r="J43" s="60">
        <f>J15+J18+J25+J29+J41+J33</f>
        <v>168304</v>
      </c>
      <c r="K43" s="61">
        <f>K15+K18+K25+K29+K41+K33</f>
        <v>5059479.4999999991</v>
      </c>
      <c r="L43" s="62">
        <f>IF($E43=0,0,K43/$E43)</f>
        <v>0.15661687237947736</v>
      </c>
      <c r="M43" s="60">
        <f>M15+M18+M25+M29+M41+M33</f>
        <v>84932</v>
      </c>
      <c r="N43" s="61">
        <f>N15+N18+N25+N29+N41+N33</f>
        <v>1694555.7</v>
      </c>
      <c r="O43" s="62">
        <f>IF($E43=0,0,N43/$E43)</f>
        <v>5.2455200936542178E-2</v>
      </c>
      <c r="P43" s="60">
        <f>P15+P18+P25+P29+P41+P33</f>
        <v>103448</v>
      </c>
      <c r="Q43" s="61">
        <f>Q15+Q18+Q25+Q29+Q41+Q33</f>
        <v>1929513.1800000002</v>
      </c>
      <c r="R43" s="62">
        <f>IF($E43=0,0,Q43/$E43)</f>
        <v>5.9728341515481898E-2</v>
      </c>
      <c r="S43" s="60">
        <f>S15+S18+S25+S29+S41+S33</f>
        <v>74765</v>
      </c>
      <c r="T43" s="61">
        <f>T15+T18+T25+T29+T41+T33</f>
        <v>549207.37</v>
      </c>
      <c r="U43" s="62">
        <f>IF($E43=0,0,T43/$E43)</f>
        <v>1.7000788436272625E-2</v>
      </c>
      <c r="V43" s="60">
        <f>V15+V18+V25+V29+V41+V33</f>
        <v>34432</v>
      </c>
      <c r="W43" s="61">
        <f>W15+W18+W25+W29+W41+W33</f>
        <v>558106.62</v>
      </c>
      <c r="X43" s="62">
        <f>IF($E43=0,0,W43/$E43)</f>
        <v>1.7276265923931795E-2</v>
      </c>
      <c r="Y43" s="64"/>
      <c r="Z43" s="85">
        <f>Z15+Z18+Z25+Z29+Z41+Z33</f>
        <v>297577</v>
      </c>
      <c r="AA43" s="61">
        <f>AA15+AA18+AA25+AA29+AA41+AA33</f>
        <v>4731382.87</v>
      </c>
      <c r="AB43" s="63">
        <f>IF($E43=0,0,AA43/$E43)</f>
        <v>0.14646059681222851</v>
      </c>
      <c r="AD43" s="24" t="e">
        <f>#REF!+AD41+#REF!+AD25</f>
        <v>#REF!</v>
      </c>
      <c r="AE43" s="70" t="e">
        <f>#REF!+AE41+#REF!+AE25</f>
        <v>#REF!</v>
      </c>
      <c r="AF43" s="56" t="e">
        <f>IF($E43=0,0,AE43/$E43)</f>
        <v>#REF!</v>
      </c>
      <c r="AI43" s="41"/>
    </row>
    <row r="44" spans="1:35" x14ac:dyDescent="0.2">
      <c r="D44" s="2">
        <f>D43-G43-J43-M43-P43-S43</f>
        <v>34432</v>
      </c>
      <c r="E44" s="3">
        <f>E43-H43-K43-N43-Q43-T43</f>
        <v>558106.62000000163</v>
      </c>
      <c r="Z44" s="2">
        <f>Z43-M43-P43-S43-V43</f>
        <v>0</v>
      </c>
      <c r="AA44" s="3">
        <f>AA43-N43-Q43-T43-W43</f>
        <v>0</v>
      </c>
      <c r="AI44" s="3"/>
    </row>
    <row r="45" spans="1:35" x14ac:dyDescent="0.2">
      <c r="E45" s="3">
        <f>E43/1000</f>
        <v>32304.817629999994</v>
      </c>
      <c r="H45" s="3">
        <f>H43/1000</f>
        <v>22513.955259999995</v>
      </c>
      <c r="K45" s="3">
        <f>K43/1000</f>
        <v>5059.4794999999995</v>
      </c>
      <c r="N45" s="3">
        <f>N43/1000</f>
        <v>1694.5556999999999</v>
      </c>
      <c r="Q45" s="3">
        <f>Q43/1000</f>
        <v>1929.5131800000001</v>
      </c>
      <c r="T45" s="3">
        <f>T43/1000</f>
        <v>549.20736999999997</v>
      </c>
      <c r="AA45" s="3">
        <f>AA43/1000</f>
        <v>4731.3828700000004</v>
      </c>
    </row>
    <row r="47" spans="1:35" ht="12.75" customHeight="1" x14ac:dyDescent="0.2">
      <c r="C47" s="65" t="s">
        <v>46</v>
      </c>
      <c r="D47" s="66">
        <f>'ZSlow Move (PCEC)'!F3111</f>
        <v>986376</v>
      </c>
      <c r="E47" s="67">
        <f>'ZSlow Move (PCEC)'!H3111</f>
        <v>32304817.629999999</v>
      </c>
      <c r="AD47" s="66"/>
      <c r="AE47" s="67"/>
    </row>
    <row r="48" spans="1:35" ht="12.75" customHeight="1" x14ac:dyDescent="0.2">
      <c r="C48" s="65" t="s">
        <v>47</v>
      </c>
      <c r="D48" s="66">
        <f>D43-D47</f>
        <v>0</v>
      </c>
      <c r="E48" s="75">
        <f>E43-E47</f>
        <v>0</v>
      </c>
      <c r="AD48" s="66" t="e">
        <f>AD47-AD43</f>
        <v>#REF!</v>
      </c>
      <c r="AE48" s="67" t="e">
        <f>AE47-AE43</f>
        <v>#REF!</v>
      </c>
    </row>
    <row r="49" spans="3:5" ht="13.5" customHeight="1" x14ac:dyDescent="0.2"/>
    <row r="50" spans="3:5" x14ac:dyDescent="0.2">
      <c r="C50" t="s">
        <v>130</v>
      </c>
    </row>
    <row r="51" spans="3:5" x14ac:dyDescent="0.2">
      <c r="C51" t="s">
        <v>187</v>
      </c>
    </row>
    <row r="52" spans="3:5" x14ac:dyDescent="0.2">
      <c r="C52" t="s">
        <v>82</v>
      </c>
      <c r="D52" s="2">
        <v>0</v>
      </c>
      <c r="E52" s="3">
        <v>0</v>
      </c>
    </row>
    <row r="53" spans="3:5" x14ac:dyDescent="0.2">
      <c r="D53" s="2">
        <f>D48-D50-D51-D52</f>
        <v>0</v>
      </c>
      <c r="E53" s="2">
        <f>E48-E50-E51-E52</f>
        <v>0</v>
      </c>
    </row>
  </sheetData>
  <mergeCells count="9">
    <mergeCell ref="D8:E8"/>
    <mergeCell ref="AD8:AF8"/>
    <mergeCell ref="J8:L8"/>
    <mergeCell ref="M8:O8"/>
    <mergeCell ref="P8:R8"/>
    <mergeCell ref="Z8:AB8"/>
    <mergeCell ref="S8:U8"/>
    <mergeCell ref="G8:I8"/>
    <mergeCell ref="V8:X8"/>
  </mergeCells>
  <phoneticPr fontId="15" type="noConversion"/>
  <pageMargins left="0.25" right="0.25" top="0.5" bottom="1" header="0.5" footer="0.5"/>
  <pageSetup scale="35" orientation="landscape" r:id="rId1"/>
  <headerFooter alignWithMargins="0">
    <oddFooter>&amp;L&amp;D &amp;T&amp;R&amp;Z&amp;F
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120"/>
  <sheetViews>
    <sheetView topLeftCell="C1" workbookViewId="0">
      <pane ySplit="1" topLeftCell="A3086" activePane="bottomLeft" state="frozen"/>
      <selection activeCell="A981" sqref="A981:A1014"/>
      <selection pane="bottomLeft" activeCell="J3119" sqref="J3119"/>
    </sheetView>
  </sheetViews>
  <sheetFormatPr defaultRowHeight="12.75" x14ac:dyDescent="0.2"/>
  <cols>
    <col min="1" max="1" width="11" bestFit="1" customWidth="1"/>
    <col min="2" max="2" width="13.140625" bestFit="1" customWidth="1"/>
    <col min="3" max="3" width="21" bestFit="1" customWidth="1"/>
    <col min="4" max="4" width="13" bestFit="1" customWidth="1"/>
    <col min="5" max="5" width="12.42578125" bestFit="1" customWidth="1"/>
    <col min="6" max="6" width="10.28515625" bestFit="1" customWidth="1"/>
    <col min="7" max="7" width="8.42578125" bestFit="1" customWidth="1"/>
    <col min="8" max="8" width="15.28515625" style="88" bestFit="1" customWidth="1"/>
    <col min="9" max="9" width="13.85546875" bestFit="1" customWidth="1"/>
    <col min="10" max="10" width="16.140625" style="88" bestFit="1" customWidth="1"/>
    <col min="11" max="11" width="13.7109375" bestFit="1" customWidth="1"/>
    <col min="12" max="12" width="15.85546875" style="88" bestFit="1" customWidth="1"/>
    <col min="13" max="13" width="13.7109375" bestFit="1" customWidth="1"/>
    <col min="14" max="14" width="16.5703125" style="88" bestFit="1" customWidth="1"/>
    <col min="15" max="15" width="11.28515625" bestFit="1" customWidth="1"/>
    <col min="16" max="16" width="15.85546875" style="88" bestFit="1" customWidth="1"/>
    <col min="17" max="17" width="12.28515625" bestFit="1" customWidth="1"/>
    <col min="18" max="18" width="16.28515625" style="88" bestFit="1" customWidth="1"/>
    <col min="19" max="19" width="14.28515625" bestFit="1" customWidth="1"/>
    <col min="20" max="20" width="13.7109375" style="88" bestFit="1" customWidth="1"/>
    <col min="21" max="21" width="12.42578125" bestFit="1" customWidth="1"/>
    <col min="22" max="22" width="13" style="88" customWidth="1"/>
    <col min="23" max="23" width="13.7109375" bestFit="1" customWidth="1"/>
    <col min="24" max="24" width="15.5703125" style="88" bestFit="1" customWidth="1"/>
    <col min="30" max="30" width="9.85546875" bestFit="1" customWidth="1"/>
  </cols>
  <sheetData>
    <row r="1" spans="1:25" x14ac:dyDescent="0.2">
      <c r="A1" t="s">
        <v>48</v>
      </c>
      <c r="B1" t="s">
        <v>49</v>
      </c>
      <c r="C1" t="s">
        <v>50</v>
      </c>
      <c r="D1" s="71" t="s">
        <v>121</v>
      </c>
      <c r="E1" s="71" t="s">
        <v>122</v>
      </c>
      <c r="F1" s="68" t="s">
        <v>9</v>
      </c>
      <c r="G1" s="69" t="s">
        <v>51</v>
      </c>
      <c r="H1" s="86" t="s">
        <v>123</v>
      </c>
      <c r="I1" s="68" t="s">
        <v>52</v>
      </c>
      <c r="J1" s="86" t="s">
        <v>869</v>
      </c>
      <c r="K1" s="68" t="s">
        <v>53</v>
      </c>
      <c r="L1" s="86" t="s">
        <v>870</v>
      </c>
      <c r="M1" s="68" t="s">
        <v>54</v>
      </c>
      <c r="N1" s="86" t="s">
        <v>871</v>
      </c>
      <c r="O1" s="68" t="s">
        <v>55</v>
      </c>
      <c r="P1" s="86" t="s">
        <v>872</v>
      </c>
      <c r="Q1" s="68" t="s">
        <v>56</v>
      </c>
      <c r="R1" s="86" t="s">
        <v>873</v>
      </c>
      <c r="S1" s="68" t="s">
        <v>874</v>
      </c>
      <c r="T1" s="86" t="s">
        <v>875</v>
      </c>
      <c r="U1" s="69" t="s">
        <v>876</v>
      </c>
      <c r="V1" s="86" t="s">
        <v>877</v>
      </c>
      <c r="W1" s="68" t="s">
        <v>57</v>
      </c>
      <c r="X1" s="86" t="s">
        <v>124</v>
      </c>
    </row>
    <row r="2" spans="1:25" x14ac:dyDescent="0.2">
      <c r="A2" t="s">
        <v>61</v>
      </c>
      <c r="B2" t="s">
        <v>152</v>
      </c>
      <c r="C2" t="s">
        <v>455</v>
      </c>
      <c r="D2" t="s">
        <v>22</v>
      </c>
      <c r="E2">
        <v>1203</v>
      </c>
      <c r="F2" s="78">
        <f t="shared" ref="F2:F65" si="0">M2+W2</f>
        <v>360</v>
      </c>
      <c r="H2" s="87">
        <f t="shared" ref="H2:H33" si="1">N2+X2</f>
        <v>67672.959999999992</v>
      </c>
      <c r="I2" s="72">
        <v>100</v>
      </c>
      <c r="J2" s="88">
        <v>18798.05</v>
      </c>
      <c r="K2">
        <v>180</v>
      </c>
      <c r="L2" s="88">
        <v>33836.480000000003</v>
      </c>
      <c r="M2" s="72">
        <v>280</v>
      </c>
      <c r="N2" s="88">
        <v>52634.53</v>
      </c>
      <c r="O2">
        <v>80</v>
      </c>
      <c r="P2" s="88">
        <v>15038.43</v>
      </c>
      <c r="Q2">
        <v>0</v>
      </c>
      <c r="R2" s="88">
        <v>0</v>
      </c>
      <c r="S2">
        <v>0</v>
      </c>
      <c r="T2" s="88">
        <v>0</v>
      </c>
      <c r="U2">
        <v>0</v>
      </c>
      <c r="V2" s="88">
        <v>0</v>
      </c>
      <c r="W2">
        <v>80</v>
      </c>
      <c r="X2" s="88">
        <v>15038.43</v>
      </c>
    </row>
    <row r="3" spans="1:25" x14ac:dyDescent="0.2">
      <c r="A3" t="s">
        <v>61</v>
      </c>
      <c r="B3" t="s">
        <v>163</v>
      </c>
      <c r="C3" t="s">
        <v>62</v>
      </c>
      <c r="D3" t="s">
        <v>24</v>
      </c>
      <c r="E3">
        <v>1204</v>
      </c>
      <c r="F3" s="78">
        <f>M3+W3</f>
        <v>5000</v>
      </c>
      <c r="H3" s="87">
        <f t="shared" si="1"/>
        <v>5650</v>
      </c>
      <c r="I3">
        <v>0</v>
      </c>
      <c r="J3" s="88">
        <v>0</v>
      </c>
      <c r="K3">
        <v>0</v>
      </c>
      <c r="L3" s="88">
        <v>0</v>
      </c>
      <c r="M3">
        <v>0</v>
      </c>
      <c r="N3" s="88">
        <v>0</v>
      </c>
      <c r="O3">
        <v>0</v>
      </c>
      <c r="P3" s="88">
        <v>0</v>
      </c>
      <c r="Q3">
        <v>0</v>
      </c>
      <c r="R3" s="88">
        <v>0</v>
      </c>
      <c r="S3">
        <v>0</v>
      </c>
      <c r="T3" s="88">
        <v>0</v>
      </c>
      <c r="U3">
        <v>5000</v>
      </c>
      <c r="V3" s="88">
        <v>5650</v>
      </c>
      <c r="W3">
        <v>5000</v>
      </c>
      <c r="X3" s="88">
        <v>5650</v>
      </c>
    </row>
    <row r="4" spans="1:25" x14ac:dyDescent="0.2">
      <c r="A4" t="s">
        <v>61</v>
      </c>
      <c r="B4" t="s">
        <v>230</v>
      </c>
      <c r="C4" t="s">
        <v>231</v>
      </c>
      <c r="D4" t="s">
        <v>24</v>
      </c>
      <c r="E4">
        <v>1204</v>
      </c>
      <c r="F4" s="78">
        <f t="shared" si="0"/>
        <v>15</v>
      </c>
      <c r="H4" s="87">
        <f t="shared" si="1"/>
        <v>169.56</v>
      </c>
      <c r="I4" s="72">
        <v>0</v>
      </c>
      <c r="J4" s="88">
        <v>0</v>
      </c>
      <c r="K4">
        <v>0</v>
      </c>
      <c r="L4" s="88">
        <v>0</v>
      </c>
      <c r="M4" s="72">
        <v>0</v>
      </c>
      <c r="N4" s="88">
        <v>0</v>
      </c>
      <c r="O4">
        <v>0</v>
      </c>
      <c r="P4" s="88">
        <v>0</v>
      </c>
      <c r="Q4">
        <v>0</v>
      </c>
      <c r="R4" s="88">
        <v>0</v>
      </c>
      <c r="S4">
        <v>0</v>
      </c>
      <c r="T4" s="88">
        <v>0</v>
      </c>
      <c r="U4">
        <v>15</v>
      </c>
      <c r="V4" s="88">
        <v>169.56</v>
      </c>
      <c r="W4">
        <v>15</v>
      </c>
      <c r="X4" s="88">
        <v>169.56</v>
      </c>
      <c r="Y4" s="72"/>
    </row>
    <row r="5" spans="1:25" x14ac:dyDescent="0.2">
      <c r="A5" t="s">
        <v>61</v>
      </c>
      <c r="B5" t="s">
        <v>230</v>
      </c>
      <c r="C5" t="s">
        <v>232</v>
      </c>
      <c r="D5" t="s">
        <v>24</v>
      </c>
      <c r="E5">
        <v>1204</v>
      </c>
      <c r="F5" s="78">
        <f t="shared" si="0"/>
        <v>21</v>
      </c>
      <c r="H5" s="87">
        <f t="shared" si="1"/>
        <v>138.22</v>
      </c>
      <c r="I5">
        <v>0</v>
      </c>
      <c r="J5" s="88">
        <v>0</v>
      </c>
      <c r="K5" s="72">
        <v>0</v>
      </c>
      <c r="L5" s="88">
        <v>0</v>
      </c>
      <c r="M5" s="72">
        <v>0</v>
      </c>
      <c r="N5" s="88">
        <v>0</v>
      </c>
      <c r="O5">
        <v>0</v>
      </c>
      <c r="P5" s="88">
        <v>0</v>
      </c>
      <c r="Q5">
        <v>0</v>
      </c>
      <c r="R5" s="88">
        <v>0</v>
      </c>
      <c r="S5">
        <v>0</v>
      </c>
      <c r="T5" s="88">
        <v>0</v>
      </c>
      <c r="U5">
        <v>21</v>
      </c>
      <c r="V5" s="88">
        <v>138.22</v>
      </c>
      <c r="W5">
        <v>21</v>
      </c>
      <c r="X5" s="88">
        <v>138.22</v>
      </c>
    </row>
    <row r="6" spans="1:25" x14ac:dyDescent="0.2">
      <c r="A6" t="s">
        <v>61</v>
      </c>
      <c r="B6" t="s">
        <v>230</v>
      </c>
      <c r="C6" t="s">
        <v>233</v>
      </c>
      <c r="D6" t="s">
        <v>24</v>
      </c>
      <c r="E6">
        <v>1204</v>
      </c>
      <c r="F6" s="78">
        <f t="shared" si="0"/>
        <v>69</v>
      </c>
      <c r="H6" s="87">
        <f t="shared" si="1"/>
        <v>1279.01</v>
      </c>
      <c r="I6" s="72">
        <v>0</v>
      </c>
      <c r="J6" s="88">
        <v>0</v>
      </c>
      <c r="K6">
        <v>0</v>
      </c>
      <c r="L6" s="88">
        <v>0</v>
      </c>
      <c r="M6" s="72">
        <v>0</v>
      </c>
      <c r="N6" s="88">
        <v>0</v>
      </c>
      <c r="O6">
        <v>0</v>
      </c>
      <c r="P6" s="88">
        <v>0</v>
      </c>
      <c r="Q6">
        <v>0</v>
      </c>
      <c r="R6" s="88">
        <v>0</v>
      </c>
      <c r="S6">
        <v>0</v>
      </c>
      <c r="T6" s="88">
        <v>0</v>
      </c>
      <c r="U6">
        <v>69</v>
      </c>
      <c r="V6" s="88">
        <v>1279.01</v>
      </c>
      <c r="W6">
        <v>69</v>
      </c>
      <c r="X6" s="88">
        <v>1279.01</v>
      </c>
      <c r="Y6" s="72"/>
    </row>
    <row r="7" spans="1:25" x14ac:dyDescent="0.2">
      <c r="A7" t="s">
        <v>61</v>
      </c>
      <c r="B7" t="s">
        <v>360</v>
      </c>
      <c r="C7" t="s">
        <v>361</v>
      </c>
      <c r="D7" t="s">
        <v>24</v>
      </c>
      <c r="E7">
        <v>1204</v>
      </c>
      <c r="F7" s="78">
        <f t="shared" si="0"/>
        <v>7</v>
      </c>
      <c r="H7" s="87">
        <f t="shared" si="1"/>
        <v>127.5</v>
      </c>
      <c r="I7" s="72">
        <v>0</v>
      </c>
      <c r="J7" s="88">
        <v>0</v>
      </c>
      <c r="K7">
        <v>0</v>
      </c>
      <c r="L7" s="88">
        <v>0</v>
      </c>
      <c r="M7" s="72">
        <v>0</v>
      </c>
      <c r="N7" s="88">
        <v>0</v>
      </c>
      <c r="O7">
        <v>0</v>
      </c>
      <c r="P7" s="88">
        <v>0</v>
      </c>
      <c r="Q7">
        <v>0</v>
      </c>
      <c r="R7" s="88">
        <v>0</v>
      </c>
      <c r="S7">
        <v>0</v>
      </c>
      <c r="T7" s="88">
        <v>0</v>
      </c>
      <c r="U7">
        <v>7</v>
      </c>
      <c r="V7" s="88">
        <v>127.5</v>
      </c>
      <c r="W7">
        <v>7</v>
      </c>
      <c r="X7" s="88">
        <v>127.5</v>
      </c>
    </row>
    <row r="8" spans="1:25" x14ac:dyDescent="0.2">
      <c r="A8" t="s">
        <v>61</v>
      </c>
      <c r="B8" t="s">
        <v>176</v>
      </c>
      <c r="C8" t="s">
        <v>63</v>
      </c>
      <c r="D8" t="s">
        <v>24</v>
      </c>
      <c r="E8">
        <v>1204</v>
      </c>
      <c r="F8" s="78">
        <f t="shared" si="0"/>
        <v>1</v>
      </c>
      <c r="H8" s="87">
        <f t="shared" si="1"/>
        <v>43.47</v>
      </c>
      <c r="I8" s="72">
        <v>0</v>
      </c>
      <c r="J8" s="88">
        <v>0</v>
      </c>
      <c r="K8">
        <v>0</v>
      </c>
      <c r="L8" s="88">
        <v>0</v>
      </c>
      <c r="M8" s="72">
        <v>0</v>
      </c>
      <c r="N8" s="88">
        <v>0</v>
      </c>
      <c r="O8">
        <v>0</v>
      </c>
      <c r="P8" s="88">
        <v>0</v>
      </c>
      <c r="Q8">
        <v>0</v>
      </c>
      <c r="R8" s="88">
        <v>0</v>
      </c>
      <c r="S8">
        <v>0</v>
      </c>
      <c r="T8" s="88">
        <v>0</v>
      </c>
      <c r="U8">
        <v>1</v>
      </c>
      <c r="V8" s="88">
        <v>43.47</v>
      </c>
      <c r="W8">
        <v>1</v>
      </c>
      <c r="X8" s="88">
        <v>43.47</v>
      </c>
    </row>
    <row r="9" spans="1:25" x14ac:dyDescent="0.2">
      <c r="A9" t="s">
        <v>61</v>
      </c>
      <c r="B9" t="s">
        <v>176</v>
      </c>
      <c r="C9" t="s">
        <v>64</v>
      </c>
      <c r="D9" t="s">
        <v>24</v>
      </c>
      <c r="E9">
        <v>1204</v>
      </c>
      <c r="F9" s="78">
        <f t="shared" si="0"/>
        <v>41</v>
      </c>
      <c r="H9" s="87">
        <f t="shared" si="1"/>
        <v>2243.11</v>
      </c>
      <c r="I9" s="72">
        <v>0</v>
      </c>
      <c r="J9" s="88">
        <v>0</v>
      </c>
      <c r="K9">
        <v>0</v>
      </c>
      <c r="L9" s="88">
        <v>0</v>
      </c>
      <c r="M9" s="72">
        <v>0</v>
      </c>
      <c r="N9" s="88">
        <v>0</v>
      </c>
      <c r="O9">
        <v>0</v>
      </c>
      <c r="P9" s="88">
        <v>0</v>
      </c>
      <c r="Q9">
        <v>0</v>
      </c>
      <c r="R9" s="88">
        <v>0</v>
      </c>
      <c r="S9">
        <v>0</v>
      </c>
      <c r="T9" s="88">
        <v>0</v>
      </c>
      <c r="U9">
        <v>41</v>
      </c>
      <c r="V9" s="88">
        <v>2243.11</v>
      </c>
      <c r="W9">
        <v>41</v>
      </c>
      <c r="X9" s="88">
        <v>2243.11</v>
      </c>
      <c r="Y9" s="72"/>
    </row>
    <row r="10" spans="1:25" x14ac:dyDescent="0.2">
      <c r="A10" t="s">
        <v>61</v>
      </c>
      <c r="B10" t="s">
        <v>177</v>
      </c>
      <c r="C10" t="s">
        <v>65</v>
      </c>
      <c r="D10" t="s">
        <v>24</v>
      </c>
      <c r="E10">
        <v>1204</v>
      </c>
      <c r="F10" s="78">
        <f t="shared" si="0"/>
        <v>113</v>
      </c>
      <c r="H10" s="87">
        <f t="shared" si="1"/>
        <v>3369.66</v>
      </c>
      <c r="I10">
        <v>0</v>
      </c>
      <c r="J10" s="88">
        <v>0</v>
      </c>
      <c r="K10">
        <v>0</v>
      </c>
      <c r="L10" s="88">
        <v>0</v>
      </c>
      <c r="M10">
        <v>0</v>
      </c>
      <c r="N10" s="88">
        <v>0</v>
      </c>
      <c r="O10">
        <v>0</v>
      </c>
      <c r="P10" s="88">
        <v>0</v>
      </c>
      <c r="Q10">
        <v>0</v>
      </c>
      <c r="R10" s="88">
        <v>0</v>
      </c>
      <c r="S10">
        <v>0</v>
      </c>
      <c r="T10" s="88">
        <v>0</v>
      </c>
      <c r="U10">
        <v>113</v>
      </c>
      <c r="V10" s="88">
        <v>3369.66</v>
      </c>
      <c r="W10">
        <v>113</v>
      </c>
      <c r="X10" s="88">
        <v>3369.66</v>
      </c>
      <c r="Y10" s="72"/>
    </row>
    <row r="11" spans="1:25" x14ac:dyDescent="0.2">
      <c r="A11" t="s">
        <v>61</v>
      </c>
      <c r="B11" t="s">
        <v>178</v>
      </c>
      <c r="C11" t="s">
        <v>66</v>
      </c>
      <c r="D11" t="s">
        <v>24</v>
      </c>
      <c r="E11">
        <v>1204</v>
      </c>
      <c r="F11" s="78">
        <f t="shared" si="0"/>
        <v>1</v>
      </c>
      <c r="H11" s="87">
        <f t="shared" si="1"/>
        <v>249.53</v>
      </c>
      <c r="I11">
        <v>0</v>
      </c>
      <c r="J11" s="88">
        <v>0</v>
      </c>
      <c r="K11">
        <v>0</v>
      </c>
      <c r="L11" s="88">
        <v>0</v>
      </c>
      <c r="M11">
        <v>0</v>
      </c>
      <c r="N11" s="88">
        <v>0</v>
      </c>
      <c r="O11">
        <v>0</v>
      </c>
      <c r="P11" s="88">
        <v>0</v>
      </c>
      <c r="Q11" s="72">
        <v>0</v>
      </c>
      <c r="R11" s="88">
        <v>0</v>
      </c>
      <c r="S11">
        <v>0</v>
      </c>
      <c r="T11" s="88">
        <v>0</v>
      </c>
      <c r="U11" s="73">
        <v>1</v>
      </c>
      <c r="V11" s="88">
        <v>249.53</v>
      </c>
      <c r="W11" s="72">
        <v>1</v>
      </c>
      <c r="X11" s="88">
        <v>249.53</v>
      </c>
      <c r="Y11" s="72"/>
    </row>
    <row r="12" spans="1:25" x14ac:dyDescent="0.2">
      <c r="A12" t="s">
        <v>61</v>
      </c>
      <c r="B12" t="s">
        <v>179</v>
      </c>
      <c r="C12" t="s">
        <v>805</v>
      </c>
      <c r="D12" t="s">
        <v>24</v>
      </c>
      <c r="E12">
        <v>1204</v>
      </c>
      <c r="F12" s="78">
        <f t="shared" si="0"/>
        <v>109</v>
      </c>
      <c r="H12" s="87">
        <f t="shared" si="1"/>
        <v>11139.88</v>
      </c>
      <c r="I12">
        <v>30</v>
      </c>
      <c r="J12" s="88">
        <v>3066.02</v>
      </c>
      <c r="K12">
        <v>75</v>
      </c>
      <c r="L12" s="88">
        <v>7665.06</v>
      </c>
      <c r="M12">
        <v>105</v>
      </c>
      <c r="N12" s="88">
        <v>10731.08</v>
      </c>
      <c r="O12">
        <v>4</v>
      </c>
      <c r="P12" s="88">
        <v>408.8</v>
      </c>
      <c r="Q12" s="72">
        <v>0</v>
      </c>
      <c r="R12" s="88">
        <v>0</v>
      </c>
      <c r="S12">
        <v>0</v>
      </c>
      <c r="T12" s="88">
        <v>0</v>
      </c>
      <c r="U12" s="73">
        <v>0</v>
      </c>
      <c r="V12" s="88">
        <v>0</v>
      </c>
      <c r="W12" s="72">
        <v>4</v>
      </c>
      <c r="X12" s="88">
        <v>408.8</v>
      </c>
      <c r="Y12" s="72"/>
    </row>
    <row r="13" spans="1:25" x14ac:dyDescent="0.2">
      <c r="A13" t="s">
        <v>61</v>
      </c>
      <c r="B13" t="s">
        <v>179</v>
      </c>
      <c r="C13" t="s">
        <v>237</v>
      </c>
      <c r="D13" t="s">
        <v>24</v>
      </c>
      <c r="E13">
        <v>1204</v>
      </c>
      <c r="F13" s="78">
        <f t="shared" si="0"/>
        <v>9</v>
      </c>
      <c r="H13" s="87">
        <f t="shared" si="1"/>
        <v>373</v>
      </c>
      <c r="I13" s="72">
        <v>0</v>
      </c>
      <c r="J13" s="88">
        <v>0</v>
      </c>
      <c r="K13">
        <v>0</v>
      </c>
      <c r="L13" s="88">
        <v>0</v>
      </c>
      <c r="M13" s="72">
        <v>0</v>
      </c>
      <c r="N13" s="88">
        <v>0</v>
      </c>
      <c r="O13">
        <v>0</v>
      </c>
      <c r="P13" s="88">
        <v>0</v>
      </c>
      <c r="Q13" s="72">
        <v>0</v>
      </c>
      <c r="R13" s="88">
        <v>0</v>
      </c>
      <c r="S13">
        <v>0</v>
      </c>
      <c r="T13" s="88">
        <v>0</v>
      </c>
      <c r="U13" s="73">
        <v>9</v>
      </c>
      <c r="V13" s="88">
        <v>373</v>
      </c>
      <c r="W13" s="72">
        <v>9</v>
      </c>
      <c r="X13" s="88">
        <v>373</v>
      </c>
    </row>
    <row r="14" spans="1:25" x14ac:dyDescent="0.2">
      <c r="A14" t="s">
        <v>61</v>
      </c>
      <c r="B14" t="s">
        <v>181</v>
      </c>
      <c r="C14" t="s">
        <v>67</v>
      </c>
      <c r="D14" t="s">
        <v>24</v>
      </c>
      <c r="E14">
        <v>1204</v>
      </c>
      <c r="F14" s="78">
        <f t="shared" si="0"/>
        <v>5</v>
      </c>
      <c r="H14" s="87">
        <f t="shared" si="1"/>
        <v>1016.3</v>
      </c>
      <c r="I14" s="72">
        <v>0</v>
      </c>
      <c r="J14" s="88">
        <v>0</v>
      </c>
      <c r="K14">
        <v>0</v>
      </c>
      <c r="L14" s="88">
        <v>0</v>
      </c>
      <c r="M14" s="72">
        <v>0</v>
      </c>
      <c r="N14" s="88">
        <v>0</v>
      </c>
      <c r="O14">
        <v>0</v>
      </c>
      <c r="P14" s="88">
        <v>0</v>
      </c>
      <c r="Q14">
        <v>0</v>
      </c>
      <c r="R14" s="88">
        <v>0</v>
      </c>
      <c r="S14">
        <v>0</v>
      </c>
      <c r="T14" s="88">
        <v>0</v>
      </c>
      <c r="U14">
        <v>5</v>
      </c>
      <c r="V14" s="88">
        <v>1016.3</v>
      </c>
      <c r="W14">
        <v>5</v>
      </c>
      <c r="X14" s="88">
        <v>1016.3</v>
      </c>
    </row>
    <row r="15" spans="1:25" x14ac:dyDescent="0.2">
      <c r="A15" t="s">
        <v>848</v>
      </c>
      <c r="B15" t="s">
        <v>849</v>
      </c>
      <c r="C15" t="s">
        <v>850</v>
      </c>
      <c r="D15" t="s">
        <v>18</v>
      </c>
      <c r="E15">
        <v>1210</v>
      </c>
      <c r="F15" s="78">
        <f t="shared" si="0"/>
        <v>14</v>
      </c>
      <c r="H15" s="87">
        <f t="shared" si="1"/>
        <v>40495.58</v>
      </c>
      <c r="I15" s="72">
        <v>0</v>
      </c>
      <c r="J15" s="88">
        <v>0</v>
      </c>
      <c r="K15">
        <v>14</v>
      </c>
      <c r="L15" s="88">
        <v>40495.58</v>
      </c>
      <c r="M15" s="72">
        <v>14</v>
      </c>
      <c r="N15" s="88">
        <v>40495.58</v>
      </c>
      <c r="O15">
        <v>0</v>
      </c>
      <c r="P15" s="88">
        <v>0</v>
      </c>
      <c r="Q15">
        <v>0</v>
      </c>
      <c r="R15" s="88">
        <v>0</v>
      </c>
      <c r="S15">
        <v>0</v>
      </c>
      <c r="T15" s="88">
        <v>0</v>
      </c>
      <c r="U15">
        <v>0</v>
      </c>
      <c r="V15" s="88">
        <v>0</v>
      </c>
      <c r="W15">
        <v>0</v>
      </c>
      <c r="X15" s="88">
        <v>0</v>
      </c>
    </row>
    <row r="16" spans="1:25" x14ac:dyDescent="0.2">
      <c r="A16" t="s">
        <v>68</v>
      </c>
      <c r="B16" t="s">
        <v>175</v>
      </c>
      <c r="C16" t="s">
        <v>486</v>
      </c>
      <c r="D16" t="s">
        <v>28</v>
      </c>
      <c r="E16">
        <v>1220</v>
      </c>
      <c r="F16" s="78">
        <f t="shared" si="0"/>
        <v>6</v>
      </c>
      <c r="H16" s="87">
        <f t="shared" si="1"/>
        <v>998.79</v>
      </c>
      <c r="I16" s="72">
        <v>0</v>
      </c>
      <c r="J16" s="88">
        <v>0</v>
      </c>
      <c r="K16">
        <v>0</v>
      </c>
      <c r="L16" s="88">
        <v>0</v>
      </c>
      <c r="M16" s="72">
        <v>0</v>
      </c>
      <c r="N16" s="88">
        <v>0</v>
      </c>
      <c r="O16">
        <v>0</v>
      </c>
      <c r="P16" s="88">
        <v>0</v>
      </c>
      <c r="Q16">
        <v>0</v>
      </c>
      <c r="R16" s="88">
        <v>0</v>
      </c>
      <c r="S16">
        <v>0</v>
      </c>
      <c r="T16" s="88">
        <v>0</v>
      </c>
      <c r="U16">
        <v>6</v>
      </c>
      <c r="V16" s="88">
        <v>998.79</v>
      </c>
      <c r="W16">
        <v>6</v>
      </c>
      <c r="X16" s="88">
        <v>998.79</v>
      </c>
      <c r="Y16" s="72"/>
    </row>
    <row r="17" spans="1:25" x14ac:dyDescent="0.2">
      <c r="A17" t="s">
        <v>68</v>
      </c>
      <c r="B17" t="s">
        <v>175</v>
      </c>
      <c r="C17" t="s">
        <v>296</v>
      </c>
      <c r="D17" t="s">
        <v>28</v>
      </c>
      <c r="E17">
        <v>1220</v>
      </c>
      <c r="F17" s="78">
        <f t="shared" si="0"/>
        <v>18</v>
      </c>
      <c r="H17" s="87">
        <f t="shared" si="1"/>
        <v>3326.59</v>
      </c>
      <c r="I17">
        <v>0</v>
      </c>
      <c r="J17" s="88">
        <v>0</v>
      </c>
      <c r="K17">
        <v>0</v>
      </c>
      <c r="L17" s="88">
        <v>0</v>
      </c>
      <c r="M17">
        <v>0</v>
      </c>
      <c r="N17" s="88">
        <v>0</v>
      </c>
      <c r="O17">
        <v>0</v>
      </c>
      <c r="P17" s="88">
        <v>0</v>
      </c>
      <c r="Q17">
        <v>0</v>
      </c>
      <c r="R17" s="88">
        <v>0</v>
      </c>
      <c r="S17">
        <v>0</v>
      </c>
      <c r="T17" s="88">
        <v>0</v>
      </c>
      <c r="U17">
        <v>18</v>
      </c>
      <c r="V17" s="88">
        <v>3326.59</v>
      </c>
      <c r="W17">
        <v>18</v>
      </c>
      <c r="X17" s="88">
        <v>3326.59</v>
      </c>
    </row>
    <row r="18" spans="1:25" x14ac:dyDescent="0.2">
      <c r="A18" t="s">
        <v>68</v>
      </c>
      <c r="B18" t="s">
        <v>162</v>
      </c>
      <c r="C18" t="s">
        <v>882</v>
      </c>
      <c r="D18" t="s">
        <v>28</v>
      </c>
      <c r="E18">
        <v>1220</v>
      </c>
      <c r="F18" s="78">
        <f t="shared" si="0"/>
        <v>25</v>
      </c>
      <c r="H18" s="87">
        <f t="shared" si="1"/>
        <v>20915.48</v>
      </c>
      <c r="I18">
        <v>25</v>
      </c>
      <c r="J18" s="88">
        <v>20915.48</v>
      </c>
      <c r="K18">
        <v>0</v>
      </c>
      <c r="L18" s="88">
        <v>0</v>
      </c>
      <c r="M18">
        <v>25</v>
      </c>
      <c r="N18" s="88">
        <v>20915.48</v>
      </c>
      <c r="O18">
        <v>0</v>
      </c>
      <c r="P18" s="88">
        <v>0</v>
      </c>
      <c r="Q18" s="72">
        <v>0</v>
      </c>
      <c r="R18" s="88">
        <v>0</v>
      </c>
      <c r="S18" s="72">
        <v>0</v>
      </c>
      <c r="T18" s="88">
        <v>0</v>
      </c>
      <c r="U18" s="73">
        <v>0</v>
      </c>
      <c r="V18" s="88">
        <v>0</v>
      </c>
      <c r="W18" s="72">
        <v>0</v>
      </c>
      <c r="X18" s="88">
        <v>0</v>
      </c>
    </row>
    <row r="19" spans="1:25" x14ac:dyDescent="0.2">
      <c r="A19" t="s">
        <v>68</v>
      </c>
      <c r="B19" t="s">
        <v>162</v>
      </c>
      <c r="C19" t="s">
        <v>745</v>
      </c>
      <c r="D19" t="s">
        <v>28</v>
      </c>
      <c r="E19">
        <v>1220</v>
      </c>
      <c r="F19" s="78">
        <f t="shared" si="0"/>
        <v>415</v>
      </c>
      <c r="H19" s="87">
        <f t="shared" si="1"/>
        <v>49416.56</v>
      </c>
      <c r="I19">
        <v>415</v>
      </c>
      <c r="J19" s="88">
        <v>49416.56</v>
      </c>
      <c r="K19">
        <v>0</v>
      </c>
      <c r="L19" s="88">
        <v>0</v>
      </c>
      <c r="M19">
        <v>415</v>
      </c>
      <c r="N19" s="88">
        <v>49416.56</v>
      </c>
      <c r="O19">
        <v>0</v>
      </c>
      <c r="P19" s="88">
        <v>0</v>
      </c>
      <c r="Q19" s="72">
        <v>0</v>
      </c>
      <c r="R19" s="88">
        <v>0</v>
      </c>
      <c r="S19" s="72">
        <v>0</v>
      </c>
      <c r="T19" s="88">
        <v>0</v>
      </c>
      <c r="U19" s="73">
        <v>0</v>
      </c>
      <c r="V19" s="88">
        <v>0</v>
      </c>
      <c r="W19" s="72">
        <v>0</v>
      </c>
      <c r="X19" s="88">
        <v>0</v>
      </c>
    </row>
    <row r="20" spans="1:25" x14ac:dyDescent="0.2">
      <c r="A20" t="s">
        <v>68</v>
      </c>
      <c r="B20" t="s">
        <v>162</v>
      </c>
      <c r="C20" t="s">
        <v>507</v>
      </c>
      <c r="D20" t="s">
        <v>28</v>
      </c>
      <c r="E20">
        <v>1220</v>
      </c>
      <c r="F20" s="78">
        <f t="shared" si="0"/>
        <v>8</v>
      </c>
      <c r="H20" s="87">
        <f t="shared" si="1"/>
        <v>1296.76</v>
      </c>
      <c r="I20" s="72">
        <v>8</v>
      </c>
      <c r="J20" s="88">
        <v>1296.76</v>
      </c>
      <c r="K20">
        <v>0</v>
      </c>
      <c r="L20" s="88">
        <v>0</v>
      </c>
      <c r="M20" s="72">
        <v>8</v>
      </c>
      <c r="N20" s="88">
        <v>1296.76</v>
      </c>
      <c r="O20">
        <v>0</v>
      </c>
      <c r="P20" s="88">
        <v>0</v>
      </c>
      <c r="Q20">
        <v>0</v>
      </c>
      <c r="R20" s="88">
        <v>0</v>
      </c>
      <c r="S20">
        <v>0</v>
      </c>
      <c r="T20" s="88">
        <v>0</v>
      </c>
      <c r="U20">
        <v>0</v>
      </c>
      <c r="V20" s="88">
        <v>0</v>
      </c>
      <c r="W20">
        <v>0</v>
      </c>
      <c r="X20" s="88">
        <v>0</v>
      </c>
      <c r="Y20" s="72"/>
    </row>
    <row r="21" spans="1:25" x14ac:dyDescent="0.2">
      <c r="A21" t="s">
        <v>68</v>
      </c>
      <c r="B21" t="s">
        <v>162</v>
      </c>
      <c r="C21" t="s">
        <v>295</v>
      </c>
      <c r="D21" t="s">
        <v>28</v>
      </c>
      <c r="E21">
        <v>1220</v>
      </c>
      <c r="F21" s="78">
        <f t="shared" si="0"/>
        <v>596</v>
      </c>
      <c r="H21" s="87">
        <f t="shared" si="1"/>
        <v>135552.82999999999</v>
      </c>
      <c r="I21">
        <v>596</v>
      </c>
      <c r="J21" s="88">
        <v>135552.82999999999</v>
      </c>
      <c r="K21">
        <v>0</v>
      </c>
      <c r="L21" s="88">
        <v>0</v>
      </c>
      <c r="M21">
        <v>596</v>
      </c>
      <c r="N21" s="88">
        <v>135552.82999999999</v>
      </c>
      <c r="O21">
        <v>0</v>
      </c>
      <c r="P21" s="88">
        <v>0</v>
      </c>
      <c r="Q21">
        <v>0</v>
      </c>
      <c r="R21" s="88">
        <v>0</v>
      </c>
      <c r="S21">
        <v>0</v>
      </c>
      <c r="T21" s="88">
        <v>0</v>
      </c>
      <c r="U21">
        <v>0</v>
      </c>
      <c r="V21" s="88">
        <v>0</v>
      </c>
      <c r="W21">
        <v>0</v>
      </c>
      <c r="X21" s="88">
        <v>0</v>
      </c>
    </row>
    <row r="22" spans="1:25" x14ac:dyDescent="0.2">
      <c r="A22" t="s">
        <v>68</v>
      </c>
      <c r="B22" t="s">
        <v>162</v>
      </c>
      <c r="C22" t="s">
        <v>811</v>
      </c>
      <c r="D22" t="s">
        <v>28</v>
      </c>
      <c r="E22">
        <v>1220</v>
      </c>
      <c r="F22" s="78">
        <f t="shared" si="0"/>
        <v>80</v>
      </c>
      <c r="H22" s="87">
        <f t="shared" si="1"/>
        <v>27395.99</v>
      </c>
      <c r="I22">
        <v>80</v>
      </c>
      <c r="J22" s="88">
        <v>27395.99</v>
      </c>
      <c r="K22">
        <v>0</v>
      </c>
      <c r="L22" s="88">
        <v>0</v>
      </c>
      <c r="M22">
        <v>80</v>
      </c>
      <c r="N22" s="88">
        <v>27395.99</v>
      </c>
      <c r="O22">
        <v>0</v>
      </c>
      <c r="P22" s="88">
        <v>0</v>
      </c>
      <c r="Q22">
        <v>0</v>
      </c>
      <c r="R22" s="88">
        <v>0</v>
      </c>
      <c r="S22">
        <v>0</v>
      </c>
      <c r="T22" s="88">
        <v>0</v>
      </c>
      <c r="U22">
        <v>0</v>
      </c>
      <c r="V22" s="88">
        <v>0</v>
      </c>
      <c r="W22">
        <v>0</v>
      </c>
      <c r="X22" s="88">
        <v>0</v>
      </c>
    </row>
    <row r="23" spans="1:25" x14ac:dyDescent="0.2">
      <c r="A23" t="s">
        <v>68</v>
      </c>
      <c r="B23" t="s">
        <v>162</v>
      </c>
      <c r="C23" t="s">
        <v>812</v>
      </c>
      <c r="D23" t="s">
        <v>28</v>
      </c>
      <c r="E23">
        <v>1220</v>
      </c>
      <c r="F23" s="78">
        <f t="shared" si="0"/>
        <v>12</v>
      </c>
      <c r="H23" s="87">
        <f t="shared" si="1"/>
        <v>5548.87</v>
      </c>
      <c r="I23" s="72">
        <v>12</v>
      </c>
      <c r="J23" s="88">
        <v>5548.87</v>
      </c>
      <c r="K23" s="72">
        <v>0</v>
      </c>
      <c r="L23" s="88">
        <v>0</v>
      </c>
      <c r="M23" s="72">
        <v>12</v>
      </c>
      <c r="N23" s="88">
        <v>5548.87</v>
      </c>
      <c r="O23">
        <v>0</v>
      </c>
      <c r="P23" s="88">
        <v>0</v>
      </c>
      <c r="Q23">
        <v>0</v>
      </c>
      <c r="R23" s="88">
        <v>0</v>
      </c>
      <c r="S23">
        <v>0</v>
      </c>
      <c r="T23" s="88">
        <v>0</v>
      </c>
      <c r="U23">
        <v>0</v>
      </c>
      <c r="V23" s="88">
        <v>0</v>
      </c>
      <c r="W23">
        <v>0</v>
      </c>
      <c r="X23" s="88">
        <v>0</v>
      </c>
    </row>
    <row r="24" spans="1:25" x14ac:dyDescent="0.2">
      <c r="A24" t="s">
        <v>68</v>
      </c>
      <c r="B24" t="s">
        <v>162</v>
      </c>
      <c r="C24" t="s">
        <v>776</v>
      </c>
      <c r="D24" t="s">
        <v>28</v>
      </c>
      <c r="E24">
        <v>1220</v>
      </c>
      <c r="F24" s="78">
        <f t="shared" si="0"/>
        <v>101</v>
      </c>
      <c r="H24" s="87">
        <f t="shared" si="1"/>
        <v>34591.15</v>
      </c>
      <c r="I24">
        <v>101</v>
      </c>
      <c r="J24" s="88">
        <v>34591.15</v>
      </c>
      <c r="K24">
        <v>0</v>
      </c>
      <c r="L24" s="88">
        <v>0</v>
      </c>
      <c r="M24">
        <v>101</v>
      </c>
      <c r="N24" s="88">
        <v>34591.15</v>
      </c>
      <c r="O24">
        <v>0</v>
      </c>
      <c r="P24" s="88">
        <v>0</v>
      </c>
      <c r="Q24">
        <v>0</v>
      </c>
      <c r="R24" s="88">
        <v>0</v>
      </c>
      <c r="S24">
        <v>0</v>
      </c>
      <c r="T24" s="88">
        <v>0</v>
      </c>
      <c r="U24">
        <v>0</v>
      </c>
      <c r="V24" s="88">
        <v>0</v>
      </c>
      <c r="W24">
        <v>0</v>
      </c>
      <c r="X24" s="88">
        <v>0</v>
      </c>
      <c r="Y24" s="72"/>
    </row>
    <row r="25" spans="1:25" x14ac:dyDescent="0.2">
      <c r="A25" t="s">
        <v>68</v>
      </c>
      <c r="B25" t="s">
        <v>162</v>
      </c>
      <c r="C25" t="s">
        <v>777</v>
      </c>
      <c r="D25" t="s">
        <v>28</v>
      </c>
      <c r="E25">
        <v>1220</v>
      </c>
      <c r="F25" s="78">
        <f t="shared" si="0"/>
        <v>117</v>
      </c>
      <c r="H25" s="87">
        <f t="shared" si="1"/>
        <v>43271.28</v>
      </c>
      <c r="I25" s="72">
        <v>117</v>
      </c>
      <c r="J25" s="88">
        <v>43271.28</v>
      </c>
      <c r="K25">
        <v>0</v>
      </c>
      <c r="L25" s="88">
        <v>0</v>
      </c>
      <c r="M25" s="72">
        <v>117</v>
      </c>
      <c r="N25" s="88">
        <v>43271.28</v>
      </c>
      <c r="O25">
        <v>0</v>
      </c>
      <c r="P25" s="88">
        <v>0</v>
      </c>
      <c r="Q25">
        <v>0</v>
      </c>
      <c r="R25" s="88">
        <v>0</v>
      </c>
      <c r="S25">
        <v>0</v>
      </c>
      <c r="T25" s="88">
        <v>0</v>
      </c>
      <c r="U25">
        <v>0</v>
      </c>
      <c r="V25" s="88">
        <v>0</v>
      </c>
      <c r="W25">
        <v>0</v>
      </c>
      <c r="X25" s="88">
        <v>0</v>
      </c>
      <c r="Y25" s="72"/>
    </row>
    <row r="26" spans="1:25" x14ac:dyDescent="0.2">
      <c r="A26" t="s">
        <v>68</v>
      </c>
      <c r="B26" t="s">
        <v>162</v>
      </c>
      <c r="C26" t="s">
        <v>746</v>
      </c>
      <c r="D26" t="s">
        <v>28</v>
      </c>
      <c r="E26">
        <v>1220</v>
      </c>
      <c r="F26" s="78">
        <f t="shared" si="0"/>
        <v>44</v>
      </c>
      <c r="H26" s="87">
        <f t="shared" si="1"/>
        <v>8255.85</v>
      </c>
      <c r="I26">
        <v>44</v>
      </c>
      <c r="J26" s="88">
        <v>8255.85</v>
      </c>
      <c r="K26">
        <v>0</v>
      </c>
      <c r="L26" s="88">
        <v>0</v>
      </c>
      <c r="M26">
        <v>44</v>
      </c>
      <c r="N26" s="88">
        <v>8255.85</v>
      </c>
      <c r="O26">
        <v>0</v>
      </c>
      <c r="P26" s="88">
        <v>0</v>
      </c>
      <c r="Q26">
        <v>0</v>
      </c>
      <c r="R26" s="88">
        <v>0</v>
      </c>
      <c r="S26">
        <v>0</v>
      </c>
      <c r="T26" s="88">
        <v>0</v>
      </c>
      <c r="U26">
        <v>0</v>
      </c>
      <c r="V26" s="88">
        <v>0</v>
      </c>
      <c r="W26">
        <v>0</v>
      </c>
      <c r="X26" s="88">
        <v>0</v>
      </c>
      <c r="Y26" s="72"/>
    </row>
    <row r="27" spans="1:25" x14ac:dyDescent="0.2">
      <c r="A27" t="s">
        <v>68</v>
      </c>
      <c r="B27" t="s">
        <v>162</v>
      </c>
      <c r="C27" t="s">
        <v>813</v>
      </c>
      <c r="D27" t="s">
        <v>28</v>
      </c>
      <c r="E27">
        <v>1220</v>
      </c>
      <c r="F27" s="78">
        <f t="shared" si="0"/>
        <v>26</v>
      </c>
      <c r="H27" s="87">
        <f t="shared" si="1"/>
        <v>14805.7</v>
      </c>
      <c r="I27" s="72">
        <v>26</v>
      </c>
      <c r="J27" s="88">
        <v>14805.7</v>
      </c>
      <c r="K27">
        <v>0</v>
      </c>
      <c r="L27" s="88">
        <v>0</v>
      </c>
      <c r="M27" s="72">
        <v>26</v>
      </c>
      <c r="N27" s="88">
        <v>14805.7</v>
      </c>
      <c r="O27">
        <v>0</v>
      </c>
      <c r="P27" s="88">
        <v>0</v>
      </c>
      <c r="Q27">
        <v>0</v>
      </c>
      <c r="R27" s="88">
        <v>0</v>
      </c>
      <c r="S27">
        <v>0</v>
      </c>
      <c r="T27" s="88">
        <v>0</v>
      </c>
      <c r="U27">
        <v>0</v>
      </c>
      <c r="V27" s="88">
        <v>0</v>
      </c>
      <c r="W27">
        <v>0</v>
      </c>
      <c r="X27" s="88">
        <v>0</v>
      </c>
    </row>
    <row r="28" spans="1:25" x14ac:dyDescent="0.2">
      <c r="A28" t="s">
        <v>68</v>
      </c>
      <c r="B28" t="s">
        <v>162</v>
      </c>
      <c r="C28" t="s">
        <v>694</v>
      </c>
      <c r="D28" t="s">
        <v>28</v>
      </c>
      <c r="E28">
        <v>1220</v>
      </c>
      <c r="F28" s="78">
        <f t="shared" si="0"/>
        <v>69</v>
      </c>
      <c r="H28" s="87">
        <f t="shared" si="1"/>
        <v>32055.48</v>
      </c>
      <c r="I28">
        <v>69</v>
      </c>
      <c r="J28" s="88">
        <v>32055.48</v>
      </c>
      <c r="K28">
        <v>0</v>
      </c>
      <c r="L28" s="88">
        <v>0</v>
      </c>
      <c r="M28">
        <v>69</v>
      </c>
      <c r="N28" s="88">
        <v>32055.48</v>
      </c>
      <c r="O28">
        <v>0</v>
      </c>
      <c r="P28" s="88">
        <v>0</v>
      </c>
      <c r="Q28">
        <v>0</v>
      </c>
      <c r="R28" s="88">
        <v>0</v>
      </c>
      <c r="S28">
        <v>0</v>
      </c>
      <c r="T28" s="88">
        <v>0</v>
      </c>
      <c r="U28">
        <v>0</v>
      </c>
      <c r="V28" s="88">
        <v>0</v>
      </c>
      <c r="W28">
        <v>0</v>
      </c>
      <c r="X28" s="88">
        <v>0</v>
      </c>
    </row>
    <row r="29" spans="1:25" x14ac:dyDescent="0.2">
      <c r="A29" t="s">
        <v>68</v>
      </c>
      <c r="B29" t="s">
        <v>162</v>
      </c>
      <c r="C29" t="s">
        <v>695</v>
      </c>
      <c r="D29" t="s">
        <v>28</v>
      </c>
      <c r="E29">
        <v>1220</v>
      </c>
      <c r="F29" s="78">
        <f t="shared" si="0"/>
        <v>17</v>
      </c>
      <c r="H29" s="87">
        <f t="shared" si="1"/>
        <v>29673.52</v>
      </c>
      <c r="I29" s="72">
        <v>17</v>
      </c>
      <c r="J29" s="88">
        <v>29673.52</v>
      </c>
      <c r="K29">
        <v>0</v>
      </c>
      <c r="L29" s="88">
        <v>0</v>
      </c>
      <c r="M29" s="72">
        <v>17</v>
      </c>
      <c r="N29" s="88">
        <v>29673.52</v>
      </c>
      <c r="O29">
        <v>0</v>
      </c>
      <c r="P29" s="88">
        <v>0</v>
      </c>
      <c r="Q29">
        <v>0</v>
      </c>
      <c r="R29" s="88">
        <v>0</v>
      </c>
      <c r="S29">
        <v>0</v>
      </c>
      <c r="T29" s="88">
        <v>0</v>
      </c>
      <c r="U29">
        <v>0</v>
      </c>
      <c r="V29" s="88">
        <v>0</v>
      </c>
      <c r="W29">
        <v>0</v>
      </c>
      <c r="X29" s="88">
        <v>0</v>
      </c>
    </row>
    <row r="30" spans="1:25" x14ac:dyDescent="0.2">
      <c r="A30" t="s">
        <v>68</v>
      </c>
      <c r="B30" t="s">
        <v>162</v>
      </c>
      <c r="C30" t="s">
        <v>696</v>
      </c>
      <c r="D30" t="s">
        <v>28</v>
      </c>
      <c r="E30">
        <v>1220</v>
      </c>
      <c r="F30" s="78">
        <f t="shared" si="0"/>
        <v>35</v>
      </c>
      <c r="H30" s="87">
        <f t="shared" si="1"/>
        <v>42124.41</v>
      </c>
      <c r="I30">
        <v>35</v>
      </c>
      <c r="J30" s="88">
        <v>42124.41</v>
      </c>
      <c r="K30">
        <v>0</v>
      </c>
      <c r="L30" s="88">
        <v>0</v>
      </c>
      <c r="M30">
        <v>35</v>
      </c>
      <c r="N30" s="88">
        <v>42124.41</v>
      </c>
      <c r="O30">
        <v>0</v>
      </c>
      <c r="P30" s="88">
        <v>0</v>
      </c>
      <c r="Q30">
        <v>0</v>
      </c>
      <c r="R30" s="88">
        <v>0</v>
      </c>
      <c r="S30">
        <v>0</v>
      </c>
      <c r="T30" s="88">
        <v>0</v>
      </c>
      <c r="U30">
        <v>0</v>
      </c>
      <c r="V30" s="88">
        <v>0</v>
      </c>
      <c r="W30">
        <v>0</v>
      </c>
      <c r="X30" s="88">
        <v>0</v>
      </c>
      <c r="Y30" s="72"/>
    </row>
    <row r="31" spans="1:25" x14ac:dyDescent="0.2">
      <c r="A31" t="s">
        <v>68</v>
      </c>
      <c r="B31" t="s">
        <v>175</v>
      </c>
      <c r="C31" t="s">
        <v>318</v>
      </c>
      <c r="D31" t="s">
        <v>28</v>
      </c>
      <c r="E31">
        <v>1220</v>
      </c>
      <c r="F31" s="78">
        <f t="shared" si="0"/>
        <v>5</v>
      </c>
      <c r="H31" s="87">
        <f t="shared" si="1"/>
        <v>42.6</v>
      </c>
      <c r="I31" s="72">
        <v>0</v>
      </c>
      <c r="J31" s="88">
        <v>0</v>
      </c>
      <c r="K31">
        <v>0</v>
      </c>
      <c r="L31" s="88">
        <v>0</v>
      </c>
      <c r="M31" s="72">
        <v>0</v>
      </c>
      <c r="N31" s="88">
        <v>0</v>
      </c>
      <c r="O31">
        <v>0</v>
      </c>
      <c r="P31" s="88">
        <v>0</v>
      </c>
      <c r="Q31">
        <v>0</v>
      </c>
      <c r="R31" s="88">
        <v>0</v>
      </c>
      <c r="S31">
        <v>5</v>
      </c>
      <c r="T31" s="88">
        <v>42.6</v>
      </c>
      <c r="U31">
        <v>0</v>
      </c>
      <c r="V31" s="88">
        <v>0</v>
      </c>
      <c r="W31">
        <v>5</v>
      </c>
      <c r="X31" s="88">
        <v>42.6</v>
      </c>
      <c r="Y31" s="72"/>
    </row>
    <row r="32" spans="1:25" x14ac:dyDescent="0.2">
      <c r="A32" t="s">
        <v>68</v>
      </c>
      <c r="B32" t="s">
        <v>175</v>
      </c>
      <c r="C32" t="s">
        <v>605</v>
      </c>
      <c r="D32" t="s">
        <v>28</v>
      </c>
      <c r="E32">
        <v>1220</v>
      </c>
      <c r="F32" s="78">
        <f t="shared" si="0"/>
        <v>3600</v>
      </c>
      <c r="H32" s="87">
        <f t="shared" si="1"/>
        <v>12888</v>
      </c>
      <c r="I32">
        <v>0</v>
      </c>
      <c r="J32" s="88">
        <v>0</v>
      </c>
      <c r="K32">
        <v>0</v>
      </c>
      <c r="L32" s="88">
        <v>0</v>
      </c>
      <c r="M32">
        <v>0</v>
      </c>
      <c r="N32" s="88">
        <v>0</v>
      </c>
      <c r="O32">
        <v>0</v>
      </c>
      <c r="P32" s="88">
        <v>0</v>
      </c>
      <c r="Q32">
        <v>0</v>
      </c>
      <c r="R32" s="88">
        <v>0</v>
      </c>
      <c r="S32">
        <v>0</v>
      </c>
      <c r="T32" s="88">
        <v>0</v>
      </c>
      <c r="U32">
        <v>3600</v>
      </c>
      <c r="V32" s="88">
        <v>12888</v>
      </c>
      <c r="W32">
        <v>3600</v>
      </c>
      <c r="X32" s="88">
        <v>12888</v>
      </c>
      <c r="Y32" s="72"/>
    </row>
    <row r="33" spans="1:25" x14ac:dyDescent="0.2">
      <c r="A33" t="s">
        <v>68</v>
      </c>
      <c r="B33" t="s">
        <v>175</v>
      </c>
      <c r="C33" t="s">
        <v>452</v>
      </c>
      <c r="D33" t="s">
        <v>28</v>
      </c>
      <c r="E33">
        <v>1220</v>
      </c>
      <c r="F33" s="78">
        <f t="shared" si="0"/>
        <v>4000</v>
      </c>
      <c r="H33" s="87">
        <f t="shared" si="1"/>
        <v>40</v>
      </c>
      <c r="I33" s="72">
        <v>0</v>
      </c>
      <c r="J33" s="88">
        <v>0</v>
      </c>
      <c r="K33">
        <v>0</v>
      </c>
      <c r="L33" s="88">
        <v>0</v>
      </c>
      <c r="M33" s="72">
        <v>0</v>
      </c>
      <c r="N33" s="88">
        <v>0</v>
      </c>
      <c r="O33" s="72">
        <v>0</v>
      </c>
      <c r="P33" s="88">
        <v>0</v>
      </c>
      <c r="Q33">
        <v>0</v>
      </c>
      <c r="R33" s="88">
        <v>0</v>
      </c>
      <c r="S33" s="72">
        <v>0</v>
      </c>
      <c r="T33" s="88">
        <v>0</v>
      </c>
      <c r="U33">
        <v>4000</v>
      </c>
      <c r="V33" s="88">
        <v>40</v>
      </c>
      <c r="W33" s="72">
        <v>4000</v>
      </c>
      <c r="X33" s="88">
        <v>40</v>
      </c>
      <c r="Y33" s="72"/>
    </row>
    <row r="34" spans="1:25" x14ac:dyDescent="0.2">
      <c r="A34" t="s">
        <v>68</v>
      </c>
      <c r="B34" t="s">
        <v>175</v>
      </c>
      <c r="C34" t="s">
        <v>238</v>
      </c>
      <c r="D34" t="s">
        <v>28</v>
      </c>
      <c r="E34">
        <v>1220</v>
      </c>
      <c r="F34" s="78">
        <f t="shared" si="0"/>
        <v>20</v>
      </c>
      <c r="H34" s="87">
        <f t="shared" ref="H34:H65" si="2">N34+X34</f>
        <v>468.97</v>
      </c>
      <c r="I34">
        <v>0</v>
      </c>
      <c r="J34" s="88">
        <v>0</v>
      </c>
      <c r="K34">
        <v>0</v>
      </c>
      <c r="L34" s="88">
        <v>0</v>
      </c>
      <c r="M34">
        <v>0</v>
      </c>
      <c r="N34" s="88">
        <v>0</v>
      </c>
      <c r="O34">
        <v>0</v>
      </c>
      <c r="P34" s="88">
        <v>0</v>
      </c>
      <c r="Q34">
        <v>0</v>
      </c>
      <c r="R34" s="88">
        <v>0</v>
      </c>
      <c r="S34">
        <v>0</v>
      </c>
      <c r="T34" s="88">
        <v>0</v>
      </c>
      <c r="U34" s="73">
        <v>20</v>
      </c>
      <c r="V34" s="88">
        <v>468.97</v>
      </c>
      <c r="W34">
        <v>20</v>
      </c>
      <c r="X34" s="88">
        <v>468.97</v>
      </c>
    </row>
    <row r="35" spans="1:25" x14ac:dyDescent="0.2">
      <c r="A35" t="s">
        <v>68</v>
      </c>
      <c r="B35" t="s">
        <v>175</v>
      </c>
      <c r="C35" t="s">
        <v>463</v>
      </c>
      <c r="D35" t="s">
        <v>28</v>
      </c>
      <c r="E35">
        <v>1220</v>
      </c>
      <c r="F35" s="78">
        <f t="shared" si="0"/>
        <v>998</v>
      </c>
      <c r="H35" s="87">
        <f t="shared" si="2"/>
        <v>8877.11</v>
      </c>
      <c r="I35" s="72">
        <v>0</v>
      </c>
      <c r="J35" s="88">
        <v>0</v>
      </c>
      <c r="K35">
        <v>0</v>
      </c>
      <c r="L35" s="88">
        <v>0</v>
      </c>
      <c r="M35" s="72">
        <v>0</v>
      </c>
      <c r="N35" s="88">
        <v>0</v>
      </c>
      <c r="O35">
        <v>1</v>
      </c>
      <c r="P35" s="88">
        <v>8.89</v>
      </c>
      <c r="Q35">
        <v>0</v>
      </c>
      <c r="R35" s="88">
        <v>0</v>
      </c>
      <c r="S35">
        <v>0</v>
      </c>
      <c r="T35" s="88">
        <v>0</v>
      </c>
      <c r="U35">
        <v>997</v>
      </c>
      <c r="V35" s="88">
        <v>8868.2199999999993</v>
      </c>
      <c r="W35">
        <v>998</v>
      </c>
      <c r="X35" s="88">
        <v>8877.11</v>
      </c>
    </row>
    <row r="36" spans="1:25" x14ac:dyDescent="0.2">
      <c r="A36" t="s">
        <v>68</v>
      </c>
      <c r="B36" t="s">
        <v>175</v>
      </c>
      <c r="C36" t="s">
        <v>329</v>
      </c>
      <c r="D36" t="s">
        <v>28</v>
      </c>
      <c r="E36">
        <v>1220</v>
      </c>
      <c r="F36" s="78">
        <f t="shared" si="0"/>
        <v>6</v>
      </c>
      <c r="H36" s="87">
        <f t="shared" si="2"/>
        <v>34.75</v>
      </c>
      <c r="I36">
        <v>0</v>
      </c>
      <c r="J36" s="88">
        <v>0</v>
      </c>
      <c r="K36">
        <v>0</v>
      </c>
      <c r="L36" s="88">
        <v>0</v>
      </c>
      <c r="M36">
        <v>0</v>
      </c>
      <c r="N36" s="88">
        <v>0</v>
      </c>
      <c r="O36">
        <v>0</v>
      </c>
      <c r="P36" s="88">
        <v>0</v>
      </c>
      <c r="Q36">
        <v>0</v>
      </c>
      <c r="R36" s="88">
        <v>0</v>
      </c>
      <c r="S36">
        <v>0</v>
      </c>
      <c r="T36" s="88">
        <v>0</v>
      </c>
      <c r="U36">
        <v>6</v>
      </c>
      <c r="V36" s="88">
        <v>34.75</v>
      </c>
      <c r="W36">
        <v>6</v>
      </c>
      <c r="X36" s="88">
        <v>34.75</v>
      </c>
    </row>
    <row r="37" spans="1:25" x14ac:dyDescent="0.2">
      <c r="A37" t="s">
        <v>68</v>
      </c>
      <c r="B37" t="s">
        <v>175</v>
      </c>
      <c r="C37" t="s">
        <v>690</v>
      </c>
      <c r="D37" t="s">
        <v>28</v>
      </c>
      <c r="E37">
        <v>1220</v>
      </c>
      <c r="F37" s="78">
        <f t="shared" si="0"/>
        <v>62</v>
      </c>
      <c r="H37" s="87">
        <f t="shared" si="2"/>
        <v>5748.89</v>
      </c>
      <c r="I37" s="72">
        <v>0</v>
      </c>
      <c r="J37" s="88">
        <v>0</v>
      </c>
      <c r="K37" s="72">
        <v>0</v>
      </c>
      <c r="L37" s="88">
        <v>0</v>
      </c>
      <c r="M37" s="72">
        <v>0</v>
      </c>
      <c r="N37" s="88">
        <v>0</v>
      </c>
      <c r="O37">
        <v>20</v>
      </c>
      <c r="P37" s="88">
        <v>1854.48</v>
      </c>
      <c r="Q37">
        <v>30</v>
      </c>
      <c r="R37" s="88">
        <v>2781.72</v>
      </c>
      <c r="S37">
        <v>12</v>
      </c>
      <c r="T37" s="88">
        <v>1112.69</v>
      </c>
      <c r="U37">
        <v>0</v>
      </c>
      <c r="V37" s="88">
        <v>0</v>
      </c>
      <c r="W37">
        <v>62</v>
      </c>
      <c r="X37" s="88">
        <v>5748.89</v>
      </c>
      <c r="Y37" s="72"/>
    </row>
    <row r="38" spans="1:25" x14ac:dyDescent="0.2">
      <c r="A38" t="s">
        <v>68</v>
      </c>
      <c r="B38" t="s">
        <v>175</v>
      </c>
      <c r="C38" t="s">
        <v>606</v>
      </c>
      <c r="D38" t="s">
        <v>28</v>
      </c>
      <c r="E38">
        <v>1220</v>
      </c>
      <c r="F38" s="78">
        <f t="shared" si="0"/>
        <v>3600</v>
      </c>
      <c r="H38" s="87">
        <f t="shared" si="2"/>
        <v>17388</v>
      </c>
      <c r="I38">
        <v>0</v>
      </c>
      <c r="J38" s="88">
        <v>0</v>
      </c>
      <c r="K38">
        <v>0</v>
      </c>
      <c r="L38" s="88">
        <v>0</v>
      </c>
      <c r="M38">
        <v>0</v>
      </c>
      <c r="N38" s="88">
        <v>0</v>
      </c>
      <c r="O38">
        <v>0</v>
      </c>
      <c r="P38" s="88">
        <v>0</v>
      </c>
      <c r="Q38">
        <v>0</v>
      </c>
      <c r="R38" s="88">
        <v>0</v>
      </c>
      <c r="S38">
        <v>0</v>
      </c>
      <c r="T38" s="88">
        <v>0</v>
      </c>
      <c r="U38">
        <v>3600</v>
      </c>
      <c r="V38" s="88">
        <v>17388</v>
      </c>
      <c r="W38">
        <v>3600</v>
      </c>
      <c r="X38" s="88">
        <v>17388</v>
      </c>
      <c r="Y38" s="72"/>
    </row>
    <row r="39" spans="1:25" x14ac:dyDescent="0.2">
      <c r="A39" t="s">
        <v>68</v>
      </c>
      <c r="B39" t="s">
        <v>175</v>
      </c>
      <c r="C39" t="s">
        <v>766</v>
      </c>
      <c r="D39" t="s">
        <v>28</v>
      </c>
      <c r="E39">
        <v>1220</v>
      </c>
      <c r="F39" s="78">
        <f t="shared" si="0"/>
        <v>16</v>
      </c>
      <c r="H39" s="87">
        <f t="shared" si="2"/>
        <v>1102.1400000000001</v>
      </c>
      <c r="I39" s="72">
        <v>0</v>
      </c>
      <c r="J39" s="88">
        <v>0</v>
      </c>
      <c r="K39">
        <v>10</v>
      </c>
      <c r="L39" s="88">
        <v>688.84</v>
      </c>
      <c r="M39" s="72">
        <v>10</v>
      </c>
      <c r="N39" s="88">
        <v>688.84</v>
      </c>
      <c r="O39">
        <v>6</v>
      </c>
      <c r="P39" s="88">
        <v>413.3</v>
      </c>
      <c r="Q39">
        <v>0</v>
      </c>
      <c r="R39" s="88">
        <v>0</v>
      </c>
      <c r="S39">
        <v>0</v>
      </c>
      <c r="T39" s="88">
        <v>0</v>
      </c>
      <c r="U39">
        <v>0</v>
      </c>
      <c r="V39" s="88">
        <v>0</v>
      </c>
      <c r="W39">
        <v>6</v>
      </c>
      <c r="X39" s="88">
        <v>413.3</v>
      </c>
    </row>
    <row r="40" spans="1:25" x14ac:dyDescent="0.2">
      <c r="A40" t="s">
        <v>68</v>
      </c>
      <c r="B40" t="s">
        <v>175</v>
      </c>
      <c r="C40" t="s">
        <v>767</v>
      </c>
      <c r="D40" t="s">
        <v>28</v>
      </c>
      <c r="E40">
        <v>1220</v>
      </c>
      <c r="F40" s="78">
        <f t="shared" si="0"/>
        <v>6</v>
      </c>
      <c r="H40" s="87">
        <f t="shared" si="2"/>
        <v>746.26</v>
      </c>
      <c r="I40">
        <v>0</v>
      </c>
      <c r="J40" s="88">
        <v>0</v>
      </c>
      <c r="K40">
        <v>0</v>
      </c>
      <c r="L40" s="88">
        <v>0</v>
      </c>
      <c r="M40">
        <v>0</v>
      </c>
      <c r="N40" s="88">
        <v>0</v>
      </c>
      <c r="O40">
        <v>0</v>
      </c>
      <c r="P40" s="88">
        <v>0</v>
      </c>
      <c r="Q40">
        <v>6</v>
      </c>
      <c r="R40" s="88">
        <v>746.26</v>
      </c>
      <c r="S40">
        <v>0</v>
      </c>
      <c r="T40" s="88">
        <v>0</v>
      </c>
      <c r="U40">
        <v>0</v>
      </c>
      <c r="V40" s="88">
        <v>0</v>
      </c>
      <c r="W40">
        <v>6</v>
      </c>
      <c r="X40" s="88">
        <v>746.26</v>
      </c>
    </row>
    <row r="41" spans="1:25" x14ac:dyDescent="0.2">
      <c r="A41" t="s">
        <v>703</v>
      </c>
      <c r="B41" t="s">
        <v>150</v>
      </c>
      <c r="C41" t="s">
        <v>103</v>
      </c>
      <c r="D41" t="s">
        <v>292</v>
      </c>
      <c r="E41">
        <v>1220</v>
      </c>
      <c r="F41" s="78">
        <f t="shared" si="0"/>
        <v>4</v>
      </c>
      <c r="H41" s="87">
        <f t="shared" si="2"/>
        <v>20.92</v>
      </c>
      <c r="I41" s="72">
        <v>0</v>
      </c>
      <c r="J41" s="88">
        <v>0</v>
      </c>
      <c r="K41">
        <v>0</v>
      </c>
      <c r="L41" s="88">
        <v>0</v>
      </c>
      <c r="M41" s="72">
        <v>0</v>
      </c>
      <c r="N41" s="88">
        <v>0</v>
      </c>
      <c r="O41">
        <v>0</v>
      </c>
      <c r="P41" s="88">
        <v>0</v>
      </c>
      <c r="Q41">
        <v>0</v>
      </c>
      <c r="R41" s="88">
        <v>0</v>
      </c>
      <c r="S41">
        <v>0</v>
      </c>
      <c r="T41" s="88">
        <v>0</v>
      </c>
      <c r="U41">
        <v>4</v>
      </c>
      <c r="V41" s="88">
        <v>20.92</v>
      </c>
      <c r="W41">
        <v>4</v>
      </c>
      <c r="X41" s="88">
        <v>20.92</v>
      </c>
      <c r="Y41" s="72"/>
    </row>
    <row r="42" spans="1:25" x14ac:dyDescent="0.2">
      <c r="A42" t="s">
        <v>68</v>
      </c>
      <c r="B42" t="s">
        <v>320</v>
      </c>
      <c r="C42" t="s">
        <v>144</v>
      </c>
      <c r="D42" t="s">
        <v>30</v>
      </c>
      <c r="E42">
        <v>1221</v>
      </c>
      <c r="F42" s="78">
        <f t="shared" si="0"/>
        <v>287</v>
      </c>
      <c r="H42" s="87">
        <f t="shared" si="2"/>
        <v>2109.11</v>
      </c>
      <c r="I42">
        <v>0</v>
      </c>
      <c r="J42" s="88">
        <v>0</v>
      </c>
      <c r="K42">
        <v>0</v>
      </c>
      <c r="L42" s="88">
        <v>0</v>
      </c>
      <c r="M42">
        <v>0</v>
      </c>
      <c r="N42" s="88">
        <v>0</v>
      </c>
      <c r="O42">
        <v>0</v>
      </c>
      <c r="P42" s="88">
        <v>0</v>
      </c>
      <c r="Q42">
        <v>0</v>
      </c>
      <c r="R42" s="88">
        <v>0</v>
      </c>
      <c r="S42">
        <v>0</v>
      </c>
      <c r="T42" s="88">
        <v>0</v>
      </c>
      <c r="U42">
        <v>287</v>
      </c>
      <c r="V42" s="88">
        <v>2109.11</v>
      </c>
      <c r="W42">
        <v>287</v>
      </c>
      <c r="X42" s="88">
        <v>2109.11</v>
      </c>
    </row>
    <row r="43" spans="1:25" x14ac:dyDescent="0.2">
      <c r="A43" t="s">
        <v>68</v>
      </c>
      <c r="B43" t="s">
        <v>320</v>
      </c>
      <c r="C43" t="s">
        <v>279</v>
      </c>
      <c r="D43" t="s">
        <v>30</v>
      </c>
      <c r="E43">
        <v>1221</v>
      </c>
      <c r="F43" s="78">
        <f t="shared" si="0"/>
        <v>12</v>
      </c>
      <c r="H43" s="87">
        <f t="shared" si="2"/>
        <v>207.6</v>
      </c>
      <c r="I43" s="72">
        <v>0</v>
      </c>
      <c r="J43" s="88">
        <v>0</v>
      </c>
      <c r="K43">
        <v>0</v>
      </c>
      <c r="L43" s="88">
        <v>0</v>
      </c>
      <c r="M43" s="72">
        <v>0</v>
      </c>
      <c r="N43" s="88">
        <v>0</v>
      </c>
      <c r="O43">
        <v>0</v>
      </c>
      <c r="P43" s="88">
        <v>0</v>
      </c>
      <c r="Q43">
        <v>0</v>
      </c>
      <c r="R43" s="88">
        <v>0</v>
      </c>
      <c r="S43">
        <v>0</v>
      </c>
      <c r="T43" s="88">
        <v>0</v>
      </c>
      <c r="U43">
        <v>12</v>
      </c>
      <c r="V43" s="88">
        <v>207.6</v>
      </c>
      <c r="W43">
        <v>12</v>
      </c>
      <c r="X43" s="88">
        <v>207.6</v>
      </c>
    </row>
    <row r="44" spans="1:25" x14ac:dyDescent="0.2">
      <c r="A44" t="s">
        <v>68</v>
      </c>
      <c r="B44" t="s">
        <v>321</v>
      </c>
      <c r="C44" t="s">
        <v>522</v>
      </c>
      <c r="D44" t="s">
        <v>30</v>
      </c>
      <c r="E44">
        <v>1221</v>
      </c>
      <c r="F44" s="78">
        <f t="shared" si="0"/>
        <v>595</v>
      </c>
      <c r="H44" s="87">
        <f t="shared" si="2"/>
        <v>112948.81</v>
      </c>
      <c r="I44">
        <v>595</v>
      </c>
      <c r="J44" s="88">
        <v>112948.81</v>
      </c>
      <c r="K44">
        <v>0</v>
      </c>
      <c r="L44" s="88">
        <v>0</v>
      </c>
      <c r="M44">
        <v>595</v>
      </c>
      <c r="N44" s="88">
        <v>112948.81</v>
      </c>
      <c r="O44">
        <v>0</v>
      </c>
      <c r="P44" s="88">
        <v>0</v>
      </c>
      <c r="Q44">
        <v>0</v>
      </c>
      <c r="R44" s="88">
        <v>0</v>
      </c>
      <c r="S44">
        <v>0</v>
      </c>
      <c r="T44" s="88">
        <v>0</v>
      </c>
      <c r="U44">
        <v>0</v>
      </c>
      <c r="V44" s="88">
        <v>0</v>
      </c>
      <c r="W44">
        <v>0</v>
      </c>
      <c r="X44" s="88">
        <v>0</v>
      </c>
    </row>
    <row r="45" spans="1:25" x14ac:dyDescent="0.2">
      <c r="A45" t="s">
        <v>68</v>
      </c>
      <c r="B45" t="s">
        <v>322</v>
      </c>
      <c r="C45" t="s">
        <v>806</v>
      </c>
      <c r="D45" t="s">
        <v>30</v>
      </c>
      <c r="E45">
        <v>1221</v>
      </c>
      <c r="F45" s="78">
        <f t="shared" si="0"/>
        <v>1113</v>
      </c>
      <c r="H45" s="87">
        <f t="shared" si="2"/>
        <v>1076995.8999999999</v>
      </c>
      <c r="I45">
        <v>1113</v>
      </c>
      <c r="J45" s="88">
        <v>1076995.8999999999</v>
      </c>
      <c r="K45">
        <v>0</v>
      </c>
      <c r="L45" s="88">
        <v>0</v>
      </c>
      <c r="M45">
        <v>1113</v>
      </c>
      <c r="N45" s="88">
        <v>1076995.8999999999</v>
      </c>
      <c r="O45">
        <v>0</v>
      </c>
      <c r="P45" s="88">
        <v>0</v>
      </c>
      <c r="Q45" s="72">
        <v>0</v>
      </c>
      <c r="R45" s="88">
        <v>0</v>
      </c>
      <c r="S45" s="72">
        <v>0</v>
      </c>
      <c r="T45" s="88">
        <v>0</v>
      </c>
      <c r="U45">
        <v>0</v>
      </c>
      <c r="V45" s="88">
        <v>0</v>
      </c>
      <c r="W45" s="72">
        <v>0</v>
      </c>
      <c r="X45" s="88">
        <v>0</v>
      </c>
    </row>
    <row r="46" spans="1:25" x14ac:dyDescent="0.2">
      <c r="A46" t="s">
        <v>68</v>
      </c>
      <c r="B46" t="s">
        <v>322</v>
      </c>
      <c r="C46" t="s">
        <v>552</v>
      </c>
      <c r="D46" t="s">
        <v>30</v>
      </c>
      <c r="E46">
        <v>1221</v>
      </c>
      <c r="F46" s="78">
        <f t="shared" si="0"/>
        <v>973</v>
      </c>
      <c r="H46" s="87">
        <f t="shared" si="2"/>
        <v>1052880.97</v>
      </c>
      <c r="I46">
        <v>973</v>
      </c>
      <c r="J46" s="88">
        <v>1052880.97</v>
      </c>
      <c r="K46">
        <v>0</v>
      </c>
      <c r="L46" s="88">
        <v>0</v>
      </c>
      <c r="M46">
        <v>973</v>
      </c>
      <c r="N46" s="88">
        <v>1052880.97</v>
      </c>
      <c r="O46">
        <v>0</v>
      </c>
      <c r="P46" s="88">
        <v>0</v>
      </c>
      <c r="Q46" s="72">
        <v>0</v>
      </c>
      <c r="R46" s="88">
        <v>0</v>
      </c>
      <c r="S46" s="72">
        <v>0</v>
      </c>
      <c r="T46" s="88">
        <v>0</v>
      </c>
      <c r="U46">
        <v>0</v>
      </c>
      <c r="V46" s="88">
        <v>0</v>
      </c>
      <c r="W46" s="72">
        <v>0</v>
      </c>
      <c r="X46" s="88">
        <v>0</v>
      </c>
      <c r="Y46" s="72"/>
    </row>
    <row r="47" spans="1:25" x14ac:dyDescent="0.2">
      <c r="A47" t="s">
        <v>68</v>
      </c>
      <c r="B47" t="s">
        <v>322</v>
      </c>
      <c r="C47" t="s">
        <v>649</v>
      </c>
      <c r="D47" t="s">
        <v>30</v>
      </c>
      <c r="E47">
        <v>1221</v>
      </c>
      <c r="F47" s="78">
        <f t="shared" si="0"/>
        <v>139</v>
      </c>
      <c r="H47" s="87">
        <f t="shared" si="2"/>
        <v>200351.88</v>
      </c>
      <c r="I47">
        <v>139</v>
      </c>
      <c r="J47" s="88">
        <v>200351.88</v>
      </c>
      <c r="K47">
        <v>0</v>
      </c>
      <c r="L47" s="88">
        <v>0</v>
      </c>
      <c r="M47">
        <v>139</v>
      </c>
      <c r="N47" s="88">
        <v>200351.88</v>
      </c>
      <c r="O47">
        <v>0</v>
      </c>
      <c r="P47" s="88">
        <v>0</v>
      </c>
      <c r="Q47" s="72">
        <v>0</v>
      </c>
      <c r="R47" s="88">
        <v>0</v>
      </c>
      <c r="S47" s="72">
        <v>0</v>
      </c>
      <c r="T47" s="88">
        <v>0</v>
      </c>
      <c r="U47" s="73">
        <v>0</v>
      </c>
      <c r="V47" s="88">
        <v>0</v>
      </c>
      <c r="W47" s="72">
        <v>0</v>
      </c>
      <c r="X47" s="88">
        <v>0</v>
      </c>
    </row>
    <row r="48" spans="1:25" x14ac:dyDescent="0.2">
      <c r="A48" t="s">
        <v>68</v>
      </c>
      <c r="B48" t="s">
        <v>322</v>
      </c>
      <c r="C48" t="s">
        <v>831</v>
      </c>
      <c r="D48" t="s">
        <v>30</v>
      </c>
      <c r="E48">
        <v>1221</v>
      </c>
      <c r="F48" s="78">
        <f t="shared" si="0"/>
        <v>714</v>
      </c>
      <c r="H48" s="87">
        <f t="shared" si="2"/>
        <v>1015996.83</v>
      </c>
      <c r="I48">
        <v>575</v>
      </c>
      <c r="J48" s="88">
        <v>818204.7</v>
      </c>
      <c r="K48">
        <v>139</v>
      </c>
      <c r="L48" s="88">
        <v>197792.13</v>
      </c>
      <c r="M48">
        <v>714</v>
      </c>
      <c r="N48" s="88">
        <v>1015996.83</v>
      </c>
      <c r="O48">
        <v>0</v>
      </c>
      <c r="P48" s="88">
        <v>0</v>
      </c>
      <c r="Q48">
        <v>0</v>
      </c>
      <c r="R48" s="88">
        <v>0</v>
      </c>
      <c r="S48">
        <v>0</v>
      </c>
      <c r="T48" s="88">
        <v>0</v>
      </c>
      <c r="U48">
        <v>0</v>
      </c>
      <c r="V48" s="88">
        <v>0</v>
      </c>
      <c r="W48">
        <v>0</v>
      </c>
      <c r="X48" s="88">
        <v>0</v>
      </c>
    </row>
    <row r="49" spans="1:25" x14ac:dyDescent="0.2">
      <c r="A49" t="s">
        <v>68</v>
      </c>
      <c r="B49" t="s">
        <v>322</v>
      </c>
      <c r="C49" t="s">
        <v>782</v>
      </c>
      <c r="D49" t="s">
        <v>30</v>
      </c>
      <c r="E49">
        <v>1221</v>
      </c>
      <c r="F49" s="78">
        <f t="shared" si="0"/>
        <v>1</v>
      </c>
      <c r="H49" s="87">
        <f t="shared" si="2"/>
        <v>291.2</v>
      </c>
      <c r="I49">
        <v>0</v>
      </c>
      <c r="J49" s="88">
        <v>0</v>
      </c>
      <c r="K49">
        <v>1</v>
      </c>
      <c r="L49" s="88">
        <v>291.2</v>
      </c>
      <c r="M49">
        <v>1</v>
      </c>
      <c r="N49" s="88">
        <v>291.2</v>
      </c>
      <c r="O49">
        <v>0</v>
      </c>
      <c r="P49" s="88">
        <v>0</v>
      </c>
      <c r="Q49" s="72">
        <v>0</v>
      </c>
      <c r="R49" s="88">
        <v>0</v>
      </c>
      <c r="S49" s="72">
        <v>0</v>
      </c>
      <c r="T49" s="88">
        <v>0</v>
      </c>
      <c r="U49" s="73">
        <v>0</v>
      </c>
      <c r="V49" s="88">
        <v>0</v>
      </c>
      <c r="W49" s="72">
        <v>0</v>
      </c>
      <c r="X49" s="88">
        <v>0</v>
      </c>
      <c r="Y49" s="72"/>
    </row>
    <row r="50" spans="1:25" x14ac:dyDescent="0.2">
      <c r="A50" t="s">
        <v>68</v>
      </c>
      <c r="B50" t="s">
        <v>322</v>
      </c>
      <c r="C50" t="s">
        <v>807</v>
      </c>
      <c r="D50" t="s">
        <v>30</v>
      </c>
      <c r="E50">
        <v>1221</v>
      </c>
      <c r="F50" s="78">
        <f t="shared" si="0"/>
        <v>2</v>
      </c>
      <c r="H50" s="87">
        <f t="shared" si="2"/>
        <v>568.57000000000005</v>
      </c>
      <c r="I50">
        <v>1</v>
      </c>
      <c r="J50" s="88">
        <v>284.29000000000002</v>
      </c>
      <c r="K50">
        <v>1</v>
      </c>
      <c r="L50" s="88">
        <v>284.27999999999997</v>
      </c>
      <c r="M50">
        <v>2</v>
      </c>
      <c r="N50" s="88">
        <v>568.57000000000005</v>
      </c>
      <c r="O50">
        <v>0</v>
      </c>
      <c r="P50" s="88">
        <v>0</v>
      </c>
      <c r="Q50">
        <v>0</v>
      </c>
      <c r="R50" s="88">
        <v>0</v>
      </c>
      <c r="S50">
        <v>0</v>
      </c>
      <c r="T50" s="88">
        <v>0</v>
      </c>
      <c r="U50">
        <v>0</v>
      </c>
      <c r="V50" s="88">
        <v>0</v>
      </c>
      <c r="W50" s="72">
        <v>0</v>
      </c>
      <c r="X50" s="88">
        <v>0</v>
      </c>
      <c r="Y50" s="72"/>
    </row>
    <row r="51" spans="1:25" x14ac:dyDescent="0.2">
      <c r="A51" t="s">
        <v>68</v>
      </c>
      <c r="B51" t="s">
        <v>322</v>
      </c>
      <c r="C51" t="s">
        <v>808</v>
      </c>
      <c r="D51" t="s">
        <v>30</v>
      </c>
      <c r="E51">
        <v>1221</v>
      </c>
      <c r="F51" s="78">
        <f t="shared" si="0"/>
        <v>133</v>
      </c>
      <c r="H51" s="87">
        <f t="shared" si="2"/>
        <v>75701.61</v>
      </c>
      <c r="I51">
        <v>133</v>
      </c>
      <c r="J51" s="88">
        <v>75701.61</v>
      </c>
      <c r="K51">
        <v>0</v>
      </c>
      <c r="L51" s="88">
        <v>0</v>
      </c>
      <c r="M51">
        <v>133</v>
      </c>
      <c r="N51" s="88">
        <v>75701.61</v>
      </c>
      <c r="O51">
        <v>0</v>
      </c>
      <c r="P51" s="88">
        <v>0</v>
      </c>
      <c r="Q51" s="72">
        <v>0</v>
      </c>
      <c r="R51" s="88">
        <v>0</v>
      </c>
      <c r="S51" s="72">
        <v>0</v>
      </c>
      <c r="T51" s="88">
        <v>0</v>
      </c>
      <c r="U51" s="73">
        <v>0</v>
      </c>
      <c r="V51" s="88">
        <v>0</v>
      </c>
      <c r="W51" s="72">
        <v>0</v>
      </c>
      <c r="X51" s="88">
        <v>0</v>
      </c>
    </row>
    <row r="52" spans="1:25" x14ac:dyDescent="0.2">
      <c r="A52" t="s">
        <v>68</v>
      </c>
      <c r="B52" t="s">
        <v>322</v>
      </c>
      <c r="C52" t="s">
        <v>832</v>
      </c>
      <c r="D52" t="s">
        <v>30</v>
      </c>
      <c r="E52">
        <v>1221</v>
      </c>
      <c r="F52" s="78">
        <f t="shared" si="0"/>
        <v>89</v>
      </c>
      <c r="H52" s="87">
        <f t="shared" si="2"/>
        <v>50657.47</v>
      </c>
      <c r="I52">
        <v>89</v>
      </c>
      <c r="J52" s="88">
        <v>50657.47</v>
      </c>
      <c r="K52">
        <v>0</v>
      </c>
      <c r="L52" s="88">
        <v>0</v>
      </c>
      <c r="M52">
        <v>89</v>
      </c>
      <c r="N52" s="88">
        <v>50657.47</v>
      </c>
      <c r="O52">
        <v>0</v>
      </c>
      <c r="P52" s="88">
        <v>0</v>
      </c>
      <c r="Q52">
        <v>0</v>
      </c>
      <c r="R52" s="88">
        <v>0</v>
      </c>
      <c r="S52" s="72">
        <v>0</v>
      </c>
      <c r="T52" s="88">
        <v>0</v>
      </c>
      <c r="U52">
        <v>0</v>
      </c>
      <c r="V52" s="88">
        <v>0</v>
      </c>
      <c r="W52" s="72">
        <v>0</v>
      </c>
      <c r="X52" s="88">
        <v>0</v>
      </c>
      <c r="Y52" s="72"/>
    </row>
    <row r="53" spans="1:25" x14ac:dyDescent="0.2">
      <c r="A53" t="s">
        <v>68</v>
      </c>
      <c r="B53" t="s">
        <v>321</v>
      </c>
      <c r="C53" t="s">
        <v>809</v>
      </c>
      <c r="D53" t="s">
        <v>30</v>
      </c>
      <c r="E53">
        <v>1221</v>
      </c>
      <c r="F53" s="78">
        <f t="shared" si="0"/>
        <v>230</v>
      </c>
      <c r="H53" s="87">
        <f t="shared" si="2"/>
        <v>104731.68</v>
      </c>
      <c r="I53">
        <v>141</v>
      </c>
      <c r="J53" s="88">
        <v>64205.08</v>
      </c>
      <c r="K53">
        <v>89</v>
      </c>
      <c r="L53" s="88">
        <v>40526.6</v>
      </c>
      <c r="M53">
        <v>230</v>
      </c>
      <c r="N53" s="88">
        <v>104731.68</v>
      </c>
      <c r="O53">
        <v>0</v>
      </c>
      <c r="P53" s="88">
        <v>0</v>
      </c>
      <c r="Q53">
        <v>0</v>
      </c>
      <c r="R53" s="88">
        <v>0</v>
      </c>
      <c r="S53" s="72">
        <v>0</v>
      </c>
      <c r="T53" s="88">
        <v>0</v>
      </c>
      <c r="U53" s="73">
        <v>0</v>
      </c>
      <c r="V53" s="88">
        <v>0</v>
      </c>
      <c r="W53" s="72">
        <v>0</v>
      </c>
      <c r="X53" s="88">
        <v>0</v>
      </c>
      <c r="Y53" s="72"/>
    </row>
    <row r="54" spans="1:25" x14ac:dyDescent="0.2">
      <c r="A54" t="s">
        <v>68</v>
      </c>
      <c r="B54" t="s">
        <v>321</v>
      </c>
      <c r="C54" t="s">
        <v>810</v>
      </c>
      <c r="D54" t="s">
        <v>30</v>
      </c>
      <c r="E54">
        <v>1221</v>
      </c>
      <c r="F54" s="78">
        <f t="shared" si="0"/>
        <v>55</v>
      </c>
      <c r="H54" s="87">
        <f t="shared" si="2"/>
        <v>25044.52</v>
      </c>
      <c r="I54">
        <v>55</v>
      </c>
      <c r="J54" s="88">
        <v>25044.52</v>
      </c>
      <c r="K54">
        <v>0</v>
      </c>
      <c r="L54" s="88">
        <v>0</v>
      </c>
      <c r="M54">
        <v>55</v>
      </c>
      <c r="N54" s="88">
        <v>25044.52</v>
      </c>
      <c r="O54">
        <v>0</v>
      </c>
      <c r="P54" s="88">
        <v>0</v>
      </c>
      <c r="Q54">
        <v>0</v>
      </c>
      <c r="R54" s="88">
        <v>0</v>
      </c>
      <c r="S54">
        <v>0</v>
      </c>
      <c r="T54" s="88">
        <v>0</v>
      </c>
      <c r="U54">
        <v>0</v>
      </c>
      <c r="V54" s="88">
        <v>0</v>
      </c>
      <c r="W54">
        <v>0</v>
      </c>
      <c r="X54" s="88">
        <v>0</v>
      </c>
    </row>
    <row r="55" spans="1:25" x14ac:dyDescent="0.2">
      <c r="A55" t="s">
        <v>68</v>
      </c>
      <c r="B55" t="s">
        <v>321</v>
      </c>
      <c r="C55" t="s">
        <v>626</v>
      </c>
      <c r="D55" t="s">
        <v>30</v>
      </c>
      <c r="E55">
        <v>1221</v>
      </c>
      <c r="F55" s="78">
        <f t="shared" si="0"/>
        <v>381</v>
      </c>
      <c r="H55" s="87">
        <f t="shared" si="2"/>
        <v>82379.240000000005</v>
      </c>
      <c r="I55">
        <v>381</v>
      </c>
      <c r="J55" s="88">
        <v>82379.240000000005</v>
      </c>
      <c r="K55">
        <v>0</v>
      </c>
      <c r="L55" s="88">
        <v>0</v>
      </c>
      <c r="M55">
        <v>381</v>
      </c>
      <c r="N55" s="88">
        <v>82379.240000000005</v>
      </c>
      <c r="O55">
        <v>0</v>
      </c>
      <c r="P55" s="88">
        <v>0</v>
      </c>
      <c r="Q55" s="72">
        <v>0</v>
      </c>
      <c r="R55" s="88">
        <v>0</v>
      </c>
      <c r="S55">
        <v>0</v>
      </c>
      <c r="T55" s="88">
        <v>0</v>
      </c>
      <c r="U55">
        <v>0</v>
      </c>
      <c r="V55" s="88">
        <v>0</v>
      </c>
      <c r="W55" s="72">
        <v>0</v>
      </c>
      <c r="X55" s="88">
        <v>0</v>
      </c>
    </row>
    <row r="56" spans="1:25" x14ac:dyDescent="0.2">
      <c r="A56" t="s">
        <v>68</v>
      </c>
      <c r="B56" t="s">
        <v>321</v>
      </c>
      <c r="C56" t="s">
        <v>627</v>
      </c>
      <c r="D56" t="s">
        <v>30</v>
      </c>
      <c r="E56">
        <v>1221</v>
      </c>
      <c r="F56" s="78">
        <f t="shared" si="0"/>
        <v>193</v>
      </c>
      <c r="H56" s="87">
        <f t="shared" si="2"/>
        <v>41785.99</v>
      </c>
      <c r="I56">
        <v>193</v>
      </c>
      <c r="J56" s="88">
        <v>41785.99</v>
      </c>
      <c r="K56">
        <v>0</v>
      </c>
      <c r="L56" s="88">
        <v>0</v>
      </c>
      <c r="M56">
        <v>193</v>
      </c>
      <c r="N56" s="88">
        <v>41785.99</v>
      </c>
      <c r="O56">
        <v>0</v>
      </c>
      <c r="P56" s="88">
        <v>0</v>
      </c>
      <c r="Q56" s="72">
        <v>0</v>
      </c>
      <c r="R56" s="88">
        <v>0</v>
      </c>
      <c r="S56">
        <v>0</v>
      </c>
      <c r="T56" s="88">
        <v>0</v>
      </c>
      <c r="U56">
        <v>0</v>
      </c>
      <c r="V56" s="88">
        <v>0</v>
      </c>
      <c r="W56" s="72">
        <v>0</v>
      </c>
      <c r="X56" s="88">
        <v>0</v>
      </c>
    </row>
    <row r="57" spans="1:25" x14ac:dyDescent="0.2">
      <c r="A57" t="s">
        <v>68</v>
      </c>
      <c r="B57" t="s">
        <v>321</v>
      </c>
      <c r="C57" t="s">
        <v>240</v>
      </c>
      <c r="D57" t="s">
        <v>30</v>
      </c>
      <c r="E57">
        <v>1221</v>
      </c>
      <c r="F57" s="78">
        <f t="shared" si="0"/>
        <v>220</v>
      </c>
      <c r="H57" s="87">
        <f t="shared" si="2"/>
        <v>83185.39</v>
      </c>
      <c r="I57">
        <v>220</v>
      </c>
      <c r="J57" s="88">
        <v>83185.39</v>
      </c>
      <c r="K57">
        <v>0</v>
      </c>
      <c r="L57" s="88">
        <v>0</v>
      </c>
      <c r="M57">
        <v>220</v>
      </c>
      <c r="N57" s="88">
        <v>83185.39</v>
      </c>
      <c r="O57">
        <v>0</v>
      </c>
      <c r="P57" s="88">
        <v>0</v>
      </c>
      <c r="Q57" s="72">
        <v>0</v>
      </c>
      <c r="R57" s="88">
        <v>0</v>
      </c>
      <c r="S57">
        <v>0</v>
      </c>
      <c r="T57" s="88">
        <v>0</v>
      </c>
      <c r="U57">
        <v>0</v>
      </c>
      <c r="V57" s="88">
        <v>0</v>
      </c>
      <c r="W57" s="72">
        <v>0</v>
      </c>
      <c r="X57" s="88">
        <v>0</v>
      </c>
    </row>
    <row r="58" spans="1:25" x14ac:dyDescent="0.2">
      <c r="A58" t="s">
        <v>68</v>
      </c>
      <c r="B58" t="s">
        <v>321</v>
      </c>
      <c r="C58" t="s">
        <v>480</v>
      </c>
      <c r="D58" t="s">
        <v>30</v>
      </c>
      <c r="E58">
        <v>1221</v>
      </c>
      <c r="F58" s="78">
        <f t="shared" si="0"/>
        <v>49</v>
      </c>
      <c r="H58" s="87">
        <f t="shared" si="2"/>
        <v>30855.119999999999</v>
      </c>
      <c r="I58">
        <v>21</v>
      </c>
      <c r="J58" s="88">
        <v>13223.63</v>
      </c>
      <c r="K58">
        <v>28</v>
      </c>
      <c r="L58" s="88">
        <v>17631.490000000002</v>
      </c>
      <c r="M58">
        <v>49</v>
      </c>
      <c r="N58" s="88">
        <v>30855.119999999999</v>
      </c>
      <c r="O58">
        <v>0</v>
      </c>
      <c r="P58" s="88">
        <v>0</v>
      </c>
      <c r="Q58">
        <v>0</v>
      </c>
      <c r="R58" s="88">
        <v>0</v>
      </c>
      <c r="S58">
        <v>0</v>
      </c>
      <c r="T58" s="88">
        <v>0</v>
      </c>
      <c r="U58">
        <v>0</v>
      </c>
      <c r="V58" s="88">
        <v>0</v>
      </c>
      <c r="W58">
        <v>0</v>
      </c>
      <c r="X58" s="88">
        <v>0</v>
      </c>
    </row>
    <row r="59" spans="1:25" x14ac:dyDescent="0.2">
      <c r="A59" t="s">
        <v>68</v>
      </c>
      <c r="B59" t="s">
        <v>321</v>
      </c>
      <c r="C59" t="s">
        <v>508</v>
      </c>
      <c r="D59" t="s">
        <v>30</v>
      </c>
      <c r="E59">
        <v>1221</v>
      </c>
      <c r="F59" s="78">
        <f t="shared" si="0"/>
        <v>1121</v>
      </c>
      <c r="H59" s="87">
        <f t="shared" si="2"/>
        <v>275620.59999999998</v>
      </c>
      <c r="I59" s="72">
        <v>740</v>
      </c>
      <c r="J59" s="88">
        <v>181944.02</v>
      </c>
      <c r="K59">
        <v>381</v>
      </c>
      <c r="L59" s="88">
        <v>93676.58</v>
      </c>
      <c r="M59" s="72">
        <v>1121</v>
      </c>
      <c r="N59" s="88">
        <v>275620.59999999998</v>
      </c>
      <c r="O59">
        <v>0</v>
      </c>
      <c r="P59" s="88">
        <v>0</v>
      </c>
      <c r="Q59">
        <v>0</v>
      </c>
      <c r="R59" s="88">
        <v>0</v>
      </c>
      <c r="S59">
        <v>0</v>
      </c>
      <c r="T59" s="88">
        <v>0</v>
      </c>
      <c r="U59">
        <v>0</v>
      </c>
      <c r="V59" s="88">
        <v>0</v>
      </c>
      <c r="W59">
        <v>0</v>
      </c>
      <c r="X59" s="88">
        <v>0</v>
      </c>
    </row>
    <row r="60" spans="1:25" x14ac:dyDescent="0.2">
      <c r="A60" t="s">
        <v>68</v>
      </c>
      <c r="B60" t="s">
        <v>321</v>
      </c>
      <c r="C60" t="s">
        <v>724</v>
      </c>
      <c r="D60" t="s">
        <v>30</v>
      </c>
      <c r="E60">
        <v>1221</v>
      </c>
      <c r="F60" s="78">
        <f t="shared" si="0"/>
        <v>4</v>
      </c>
      <c r="H60" s="87">
        <f t="shared" si="2"/>
        <v>621.08000000000004</v>
      </c>
      <c r="I60">
        <v>0</v>
      </c>
      <c r="J60" s="88">
        <v>0</v>
      </c>
      <c r="K60">
        <v>0</v>
      </c>
      <c r="L60" s="88">
        <v>0</v>
      </c>
      <c r="M60">
        <v>0</v>
      </c>
      <c r="N60" s="88">
        <v>0</v>
      </c>
      <c r="O60">
        <v>0</v>
      </c>
      <c r="P60" s="88">
        <v>0</v>
      </c>
      <c r="Q60">
        <v>0</v>
      </c>
      <c r="R60" s="88">
        <v>0</v>
      </c>
      <c r="S60">
        <v>4</v>
      </c>
      <c r="T60" s="88">
        <v>621.08000000000004</v>
      </c>
      <c r="U60">
        <v>0</v>
      </c>
      <c r="V60" s="88">
        <v>0</v>
      </c>
      <c r="W60">
        <v>4</v>
      </c>
      <c r="X60" s="88">
        <v>621.08000000000004</v>
      </c>
    </row>
    <row r="61" spans="1:25" x14ac:dyDescent="0.2">
      <c r="A61" t="s">
        <v>68</v>
      </c>
      <c r="B61" t="s">
        <v>322</v>
      </c>
      <c r="C61" t="s">
        <v>509</v>
      </c>
      <c r="D61" t="s">
        <v>30</v>
      </c>
      <c r="E61">
        <v>1221</v>
      </c>
      <c r="F61" s="78">
        <f t="shared" si="0"/>
        <v>38</v>
      </c>
      <c r="H61" s="87">
        <f t="shared" si="2"/>
        <v>19085.57</v>
      </c>
      <c r="I61">
        <v>0</v>
      </c>
      <c r="J61" s="88">
        <v>0</v>
      </c>
      <c r="K61">
        <v>20</v>
      </c>
      <c r="L61" s="88">
        <v>10045.040000000001</v>
      </c>
      <c r="M61">
        <v>20</v>
      </c>
      <c r="N61" s="88">
        <v>10045.040000000001</v>
      </c>
      <c r="O61">
        <v>18</v>
      </c>
      <c r="P61" s="88">
        <v>9040.5300000000007</v>
      </c>
      <c r="Q61" s="72">
        <v>0</v>
      </c>
      <c r="R61" s="88">
        <v>0</v>
      </c>
      <c r="S61">
        <v>0</v>
      </c>
      <c r="T61" s="88">
        <v>0</v>
      </c>
      <c r="U61">
        <v>0</v>
      </c>
      <c r="V61" s="88">
        <v>0</v>
      </c>
      <c r="W61" s="72">
        <v>18</v>
      </c>
      <c r="X61" s="88">
        <v>9040.5300000000007</v>
      </c>
    </row>
    <row r="62" spans="1:25" x14ac:dyDescent="0.2">
      <c r="A62" t="s">
        <v>68</v>
      </c>
      <c r="B62" t="s">
        <v>322</v>
      </c>
      <c r="C62" t="s">
        <v>510</v>
      </c>
      <c r="D62" t="s">
        <v>30</v>
      </c>
      <c r="E62">
        <v>1221</v>
      </c>
      <c r="F62" s="78">
        <f t="shared" si="0"/>
        <v>952</v>
      </c>
      <c r="H62" s="87">
        <f t="shared" si="2"/>
        <v>288423.15000000002</v>
      </c>
      <c r="I62">
        <v>952</v>
      </c>
      <c r="J62" s="88">
        <v>288423.15000000002</v>
      </c>
      <c r="K62">
        <v>0</v>
      </c>
      <c r="L62" s="88">
        <v>0</v>
      </c>
      <c r="M62">
        <v>952</v>
      </c>
      <c r="N62" s="88">
        <v>288423.15000000002</v>
      </c>
      <c r="O62">
        <v>0</v>
      </c>
      <c r="P62" s="88">
        <v>0</v>
      </c>
      <c r="Q62">
        <v>0</v>
      </c>
      <c r="R62" s="88">
        <v>0</v>
      </c>
      <c r="S62">
        <v>0</v>
      </c>
      <c r="T62" s="88">
        <v>0</v>
      </c>
      <c r="U62">
        <v>0</v>
      </c>
      <c r="V62" s="88">
        <v>0</v>
      </c>
      <c r="W62">
        <v>0</v>
      </c>
      <c r="X62" s="88">
        <v>0</v>
      </c>
    </row>
    <row r="63" spans="1:25" x14ac:dyDescent="0.2">
      <c r="A63" t="s">
        <v>68</v>
      </c>
      <c r="B63" t="s">
        <v>322</v>
      </c>
      <c r="C63" t="s">
        <v>747</v>
      </c>
      <c r="D63" t="s">
        <v>30</v>
      </c>
      <c r="E63">
        <v>1221</v>
      </c>
      <c r="F63" s="78">
        <f t="shared" si="0"/>
        <v>752</v>
      </c>
      <c r="H63" s="87">
        <f t="shared" si="2"/>
        <v>226524.46</v>
      </c>
      <c r="I63" s="72">
        <v>752</v>
      </c>
      <c r="J63" s="88">
        <v>226524.46</v>
      </c>
      <c r="K63">
        <v>0</v>
      </c>
      <c r="L63" s="88">
        <v>0</v>
      </c>
      <c r="M63" s="72">
        <v>752</v>
      </c>
      <c r="N63" s="88">
        <v>226524.46</v>
      </c>
      <c r="O63">
        <v>0</v>
      </c>
      <c r="P63" s="88">
        <v>0</v>
      </c>
      <c r="Q63">
        <v>0</v>
      </c>
      <c r="R63" s="88">
        <v>0</v>
      </c>
      <c r="S63">
        <v>0</v>
      </c>
      <c r="T63" s="88">
        <v>0</v>
      </c>
      <c r="U63">
        <v>0</v>
      </c>
      <c r="V63" s="88">
        <v>0</v>
      </c>
      <c r="W63">
        <v>0</v>
      </c>
      <c r="X63" s="88">
        <v>0</v>
      </c>
    </row>
    <row r="64" spans="1:25" x14ac:dyDescent="0.2">
      <c r="A64" t="s">
        <v>68</v>
      </c>
      <c r="B64" t="s">
        <v>322</v>
      </c>
      <c r="C64" t="s">
        <v>494</v>
      </c>
      <c r="D64" t="s">
        <v>30</v>
      </c>
      <c r="E64">
        <v>1221</v>
      </c>
      <c r="F64" s="78">
        <f t="shared" si="0"/>
        <v>696</v>
      </c>
      <c r="H64" s="87">
        <f t="shared" si="2"/>
        <v>337610.38</v>
      </c>
      <c r="I64">
        <v>696</v>
      </c>
      <c r="J64" s="88">
        <v>337610.38</v>
      </c>
      <c r="K64">
        <v>0</v>
      </c>
      <c r="L64" s="88">
        <v>0</v>
      </c>
      <c r="M64">
        <v>696</v>
      </c>
      <c r="N64" s="88">
        <v>337610.38</v>
      </c>
      <c r="O64">
        <v>0</v>
      </c>
      <c r="P64" s="88">
        <v>0</v>
      </c>
      <c r="Q64" s="72">
        <v>0</v>
      </c>
      <c r="R64" s="88">
        <v>0</v>
      </c>
      <c r="S64" s="72">
        <v>0</v>
      </c>
      <c r="T64" s="88">
        <v>0</v>
      </c>
      <c r="U64">
        <v>0</v>
      </c>
      <c r="V64" s="88">
        <v>0</v>
      </c>
      <c r="W64" s="72">
        <v>0</v>
      </c>
      <c r="X64" s="88">
        <v>0</v>
      </c>
      <c r="Y64" s="72"/>
    </row>
    <row r="65" spans="1:25" x14ac:dyDescent="0.2">
      <c r="A65" t="s">
        <v>68</v>
      </c>
      <c r="B65" t="s">
        <v>322</v>
      </c>
      <c r="C65" t="s">
        <v>225</v>
      </c>
      <c r="D65" t="s">
        <v>30</v>
      </c>
      <c r="E65">
        <v>1221</v>
      </c>
      <c r="F65" s="78">
        <f t="shared" si="0"/>
        <v>138</v>
      </c>
      <c r="H65" s="87">
        <f t="shared" si="2"/>
        <v>69914.679999999993</v>
      </c>
      <c r="I65" s="72">
        <v>138</v>
      </c>
      <c r="J65" s="88">
        <v>69914.679999999993</v>
      </c>
      <c r="K65">
        <v>0</v>
      </c>
      <c r="L65" s="88">
        <v>0</v>
      </c>
      <c r="M65" s="72">
        <v>138</v>
      </c>
      <c r="N65" s="88">
        <v>69914.679999999993</v>
      </c>
      <c r="O65">
        <v>0</v>
      </c>
      <c r="P65" s="88">
        <v>0</v>
      </c>
      <c r="Q65">
        <v>0</v>
      </c>
      <c r="R65" s="88">
        <v>0</v>
      </c>
      <c r="S65" s="72">
        <v>0</v>
      </c>
      <c r="T65" s="88">
        <v>0</v>
      </c>
      <c r="U65">
        <v>0</v>
      </c>
      <c r="V65" s="88">
        <v>0</v>
      </c>
      <c r="W65" s="72">
        <v>0</v>
      </c>
      <c r="X65" s="88">
        <v>0</v>
      </c>
      <c r="Y65" s="72"/>
    </row>
    <row r="66" spans="1:25" x14ac:dyDescent="0.2">
      <c r="A66" t="s">
        <v>68</v>
      </c>
      <c r="B66" t="s">
        <v>322</v>
      </c>
      <c r="C66" t="s">
        <v>711</v>
      </c>
      <c r="D66" t="s">
        <v>30</v>
      </c>
      <c r="E66">
        <v>1221</v>
      </c>
      <c r="F66" s="78">
        <f t="shared" ref="F66:F129" si="3">M66+W66</f>
        <v>1</v>
      </c>
      <c r="H66" s="87">
        <f t="shared" ref="H66:H129" si="4">N66+X66</f>
        <v>0.01</v>
      </c>
      <c r="I66" s="72">
        <v>0</v>
      </c>
      <c r="J66" s="88">
        <v>0</v>
      </c>
      <c r="K66">
        <v>0</v>
      </c>
      <c r="L66" s="88">
        <v>0</v>
      </c>
      <c r="M66" s="72">
        <v>0</v>
      </c>
      <c r="N66" s="88">
        <v>0</v>
      </c>
      <c r="O66">
        <v>0</v>
      </c>
      <c r="P66" s="88">
        <v>0</v>
      </c>
      <c r="Q66" s="72">
        <v>0</v>
      </c>
      <c r="R66" s="88">
        <v>0</v>
      </c>
      <c r="S66">
        <v>1</v>
      </c>
      <c r="T66" s="88">
        <v>0.01</v>
      </c>
      <c r="U66">
        <v>0</v>
      </c>
      <c r="V66" s="88">
        <v>0</v>
      </c>
      <c r="W66" s="72">
        <v>1</v>
      </c>
      <c r="X66" s="88">
        <v>0.01</v>
      </c>
      <c r="Y66" s="72"/>
    </row>
    <row r="67" spans="1:25" x14ac:dyDescent="0.2">
      <c r="A67" t="s">
        <v>68</v>
      </c>
      <c r="B67" t="s">
        <v>322</v>
      </c>
      <c r="C67" t="s">
        <v>426</v>
      </c>
      <c r="D67" t="s">
        <v>30</v>
      </c>
      <c r="E67">
        <v>1221</v>
      </c>
      <c r="F67" s="78">
        <f t="shared" si="3"/>
        <v>83</v>
      </c>
      <c r="H67" s="87">
        <f t="shared" si="4"/>
        <v>26294.22</v>
      </c>
      <c r="I67" s="72">
        <v>83</v>
      </c>
      <c r="J67" s="88">
        <v>26294.22</v>
      </c>
      <c r="K67">
        <v>0</v>
      </c>
      <c r="L67" s="88">
        <v>0</v>
      </c>
      <c r="M67" s="72">
        <v>83</v>
      </c>
      <c r="N67" s="88">
        <v>26294.22</v>
      </c>
      <c r="O67">
        <v>0</v>
      </c>
      <c r="P67" s="88">
        <v>0</v>
      </c>
      <c r="Q67">
        <v>0</v>
      </c>
      <c r="R67" s="88">
        <v>0</v>
      </c>
      <c r="S67">
        <v>0</v>
      </c>
      <c r="T67" s="88">
        <v>0</v>
      </c>
      <c r="U67">
        <v>0</v>
      </c>
      <c r="V67" s="88">
        <v>0</v>
      </c>
      <c r="W67">
        <v>0</v>
      </c>
      <c r="X67" s="88">
        <v>0</v>
      </c>
      <c r="Y67" s="72"/>
    </row>
    <row r="68" spans="1:25" x14ac:dyDescent="0.2">
      <c r="A68" t="s">
        <v>68</v>
      </c>
      <c r="B68" t="s">
        <v>321</v>
      </c>
      <c r="C68" t="s">
        <v>720</v>
      </c>
      <c r="D68" t="s">
        <v>30</v>
      </c>
      <c r="E68">
        <v>1221</v>
      </c>
      <c r="F68" s="78">
        <f t="shared" si="3"/>
        <v>1</v>
      </c>
      <c r="H68" s="87">
        <f t="shared" si="4"/>
        <v>422.65</v>
      </c>
      <c r="I68" s="72">
        <v>0</v>
      </c>
      <c r="J68" s="88">
        <v>0</v>
      </c>
      <c r="K68">
        <v>0</v>
      </c>
      <c r="L68" s="88">
        <v>0</v>
      </c>
      <c r="M68" s="72">
        <v>0</v>
      </c>
      <c r="N68" s="88">
        <v>0</v>
      </c>
      <c r="O68">
        <v>0</v>
      </c>
      <c r="P68" s="88">
        <v>0</v>
      </c>
      <c r="Q68" s="72">
        <v>0</v>
      </c>
      <c r="R68" s="88">
        <v>0</v>
      </c>
      <c r="S68">
        <v>1</v>
      </c>
      <c r="T68" s="88">
        <v>422.65</v>
      </c>
      <c r="U68" s="73">
        <v>0</v>
      </c>
      <c r="V68" s="88">
        <v>0</v>
      </c>
      <c r="W68" s="72">
        <v>1</v>
      </c>
      <c r="X68" s="88">
        <v>422.65</v>
      </c>
    </row>
    <row r="69" spans="1:25" x14ac:dyDescent="0.2">
      <c r="A69" t="s">
        <v>68</v>
      </c>
      <c r="B69" t="s">
        <v>322</v>
      </c>
      <c r="C69" t="s">
        <v>833</v>
      </c>
      <c r="D69" t="s">
        <v>30</v>
      </c>
      <c r="E69">
        <v>1221</v>
      </c>
      <c r="F69" s="78">
        <f t="shared" si="3"/>
        <v>904</v>
      </c>
      <c r="H69" s="87">
        <f t="shared" si="4"/>
        <v>333474.90000000002</v>
      </c>
      <c r="I69">
        <v>904</v>
      </c>
      <c r="J69" s="88">
        <v>333474.90000000002</v>
      </c>
      <c r="K69">
        <v>0</v>
      </c>
      <c r="L69" s="88">
        <v>0</v>
      </c>
      <c r="M69">
        <v>904</v>
      </c>
      <c r="N69" s="88">
        <v>333474.90000000002</v>
      </c>
      <c r="O69">
        <v>0</v>
      </c>
      <c r="P69" s="88">
        <v>0</v>
      </c>
      <c r="Q69">
        <v>0</v>
      </c>
      <c r="R69" s="88">
        <v>0</v>
      </c>
      <c r="S69">
        <v>0</v>
      </c>
      <c r="T69" s="88">
        <v>0</v>
      </c>
      <c r="U69">
        <v>0</v>
      </c>
      <c r="V69" s="88">
        <v>0</v>
      </c>
      <c r="W69">
        <v>0</v>
      </c>
      <c r="X69" s="88">
        <v>0</v>
      </c>
      <c r="Y69" s="72"/>
    </row>
    <row r="70" spans="1:25" x14ac:dyDescent="0.2">
      <c r="A70" t="s">
        <v>68</v>
      </c>
      <c r="B70" t="s">
        <v>322</v>
      </c>
      <c r="C70" t="s">
        <v>511</v>
      </c>
      <c r="D70" t="s">
        <v>30</v>
      </c>
      <c r="E70">
        <v>1221</v>
      </c>
      <c r="F70" s="78">
        <f t="shared" si="3"/>
        <v>21</v>
      </c>
      <c r="H70" s="87">
        <f t="shared" si="4"/>
        <v>11954.09</v>
      </c>
      <c r="I70">
        <v>0</v>
      </c>
      <c r="J70" s="88">
        <v>0</v>
      </c>
      <c r="K70">
        <v>20</v>
      </c>
      <c r="L70" s="88">
        <v>11384.85</v>
      </c>
      <c r="M70">
        <v>20</v>
      </c>
      <c r="N70" s="88">
        <v>11384.85</v>
      </c>
      <c r="O70">
        <v>1</v>
      </c>
      <c r="P70" s="88">
        <v>569.24</v>
      </c>
      <c r="Q70">
        <v>0</v>
      </c>
      <c r="R70" s="88">
        <v>0</v>
      </c>
      <c r="S70">
        <v>0</v>
      </c>
      <c r="T70" s="88">
        <v>0</v>
      </c>
      <c r="U70">
        <v>0</v>
      </c>
      <c r="V70" s="88">
        <v>0</v>
      </c>
      <c r="W70">
        <v>1</v>
      </c>
      <c r="X70" s="88">
        <v>569.24</v>
      </c>
    </row>
    <row r="71" spans="1:25" x14ac:dyDescent="0.2">
      <c r="A71" t="s">
        <v>68</v>
      </c>
      <c r="B71" t="s">
        <v>321</v>
      </c>
      <c r="C71" t="s">
        <v>272</v>
      </c>
      <c r="D71" t="s">
        <v>30</v>
      </c>
      <c r="E71">
        <v>1221</v>
      </c>
      <c r="F71" s="78">
        <f t="shared" si="3"/>
        <v>120</v>
      </c>
      <c r="H71" s="87">
        <f t="shared" si="4"/>
        <v>43018.95</v>
      </c>
      <c r="I71">
        <v>100</v>
      </c>
      <c r="J71" s="88">
        <v>35849.120000000003</v>
      </c>
      <c r="K71">
        <v>20</v>
      </c>
      <c r="L71" s="88">
        <v>7169.83</v>
      </c>
      <c r="M71">
        <v>120</v>
      </c>
      <c r="N71" s="88">
        <v>43018.95</v>
      </c>
      <c r="O71">
        <v>0</v>
      </c>
      <c r="P71" s="88">
        <v>0</v>
      </c>
      <c r="Q71">
        <v>0</v>
      </c>
      <c r="R71" s="88">
        <v>0</v>
      </c>
      <c r="S71">
        <v>0</v>
      </c>
      <c r="T71" s="88">
        <v>0</v>
      </c>
      <c r="U71">
        <v>0</v>
      </c>
      <c r="V71" s="88">
        <v>0</v>
      </c>
      <c r="W71">
        <v>0</v>
      </c>
      <c r="X71" s="88">
        <v>0</v>
      </c>
    </row>
    <row r="72" spans="1:25" x14ac:dyDescent="0.2">
      <c r="A72" t="s">
        <v>68</v>
      </c>
      <c r="B72" t="s">
        <v>321</v>
      </c>
      <c r="C72" t="s">
        <v>512</v>
      </c>
      <c r="D72" t="s">
        <v>30</v>
      </c>
      <c r="E72">
        <v>1221</v>
      </c>
      <c r="F72" s="78">
        <f t="shared" si="3"/>
        <v>75</v>
      </c>
      <c r="H72" s="87">
        <f t="shared" si="4"/>
        <v>25978.79</v>
      </c>
      <c r="I72">
        <v>50</v>
      </c>
      <c r="J72" s="88">
        <v>17319.2</v>
      </c>
      <c r="K72">
        <v>25</v>
      </c>
      <c r="L72" s="88">
        <v>8659.59</v>
      </c>
      <c r="M72">
        <v>75</v>
      </c>
      <c r="N72" s="88">
        <v>25978.79</v>
      </c>
      <c r="O72">
        <v>0</v>
      </c>
      <c r="P72" s="88">
        <v>0</v>
      </c>
      <c r="Q72">
        <v>0</v>
      </c>
      <c r="R72" s="88">
        <v>0</v>
      </c>
      <c r="S72">
        <v>0</v>
      </c>
      <c r="T72" s="88">
        <v>0</v>
      </c>
      <c r="U72">
        <v>0</v>
      </c>
      <c r="V72" s="88">
        <v>0</v>
      </c>
      <c r="W72">
        <v>0</v>
      </c>
      <c r="X72" s="88">
        <v>0</v>
      </c>
    </row>
    <row r="73" spans="1:25" x14ac:dyDescent="0.2">
      <c r="A73" t="s">
        <v>68</v>
      </c>
      <c r="B73" t="s">
        <v>321</v>
      </c>
      <c r="C73" t="s">
        <v>481</v>
      </c>
      <c r="D73" t="s">
        <v>30</v>
      </c>
      <c r="E73">
        <v>1221</v>
      </c>
      <c r="F73" s="78">
        <f t="shared" si="3"/>
        <v>109</v>
      </c>
      <c r="H73" s="87">
        <f t="shared" si="4"/>
        <v>37228.06</v>
      </c>
      <c r="I73" s="72">
        <v>93</v>
      </c>
      <c r="J73" s="88">
        <v>31763.4</v>
      </c>
      <c r="K73">
        <v>16</v>
      </c>
      <c r="L73" s="88">
        <v>5464.66</v>
      </c>
      <c r="M73" s="72">
        <v>109</v>
      </c>
      <c r="N73" s="88">
        <v>37228.06</v>
      </c>
      <c r="O73" s="72">
        <v>0</v>
      </c>
      <c r="P73" s="88">
        <v>0</v>
      </c>
      <c r="Q73">
        <v>0</v>
      </c>
      <c r="R73" s="88">
        <v>0</v>
      </c>
      <c r="S73">
        <v>0</v>
      </c>
      <c r="T73" s="88">
        <v>0</v>
      </c>
      <c r="U73">
        <v>0</v>
      </c>
      <c r="V73" s="88">
        <v>0</v>
      </c>
      <c r="W73" s="72">
        <v>0</v>
      </c>
      <c r="X73" s="88">
        <v>0</v>
      </c>
    </row>
    <row r="74" spans="1:25" x14ac:dyDescent="0.2">
      <c r="A74" t="s">
        <v>68</v>
      </c>
      <c r="B74" t="s">
        <v>321</v>
      </c>
      <c r="C74" t="s">
        <v>184</v>
      </c>
      <c r="D74" t="s">
        <v>30</v>
      </c>
      <c r="E74">
        <v>1221</v>
      </c>
      <c r="F74" s="78">
        <f t="shared" si="3"/>
        <v>608</v>
      </c>
      <c r="H74" s="87">
        <f t="shared" si="4"/>
        <v>53838.48</v>
      </c>
      <c r="I74">
        <v>608</v>
      </c>
      <c r="J74" s="88">
        <v>53838.48</v>
      </c>
      <c r="K74">
        <v>0</v>
      </c>
      <c r="L74" s="88">
        <v>0</v>
      </c>
      <c r="M74">
        <v>608</v>
      </c>
      <c r="N74" s="88">
        <v>53838.48</v>
      </c>
      <c r="O74">
        <v>0</v>
      </c>
      <c r="P74" s="88">
        <v>0</v>
      </c>
      <c r="Q74" s="72">
        <v>0</v>
      </c>
      <c r="R74" s="88">
        <v>0</v>
      </c>
      <c r="S74">
        <v>0</v>
      </c>
      <c r="T74" s="88">
        <v>0</v>
      </c>
      <c r="U74" s="73">
        <v>0</v>
      </c>
      <c r="V74" s="88">
        <v>0</v>
      </c>
      <c r="W74" s="72">
        <v>0</v>
      </c>
      <c r="X74" s="88">
        <v>0</v>
      </c>
      <c r="Y74" s="72"/>
    </row>
    <row r="75" spans="1:25" x14ac:dyDescent="0.2">
      <c r="A75" t="s">
        <v>68</v>
      </c>
      <c r="B75" t="s">
        <v>321</v>
      </c>
      <c r="C75" t="s">
        <v>402</v>
      </c>
      <c r="D75" t="s">
        <v>30</v>
      </c>
      <c r="E75">
        <v>1221</v>
      </c>
      <c r="F75" s="78">
        <f t="shared" si="3"/>
        <v>375</v>
      </c>
      <c r="H75" s="87">
        <f t="shared" si="4"/>
        <v>33606.080000000002</v>
      </c>
      <c r="I75" s="72">
        <v>375</v>
      </c>
      <c r="J75" s="88">
        <v>33606.080000000002</v>
      </c>
      <c r="K75">
        <v>0</v>
      </c>
      <c r="L75" s="88">
        <v>0</v>
      </c>
      <c r="M75" s="72">
        <v>375</v>
      </c>
      <c r="N75" s="88">
        <v>33606.080000000002</v>
      </c>
      <c r="O75">
        <v>0</v>
      </c>
      <c r="P75" s="88">
        <v>0</v>
      </c>
      <c r="Q75">
        <v>0</v>
      </c>
      <c r="R75" s="88">
        <v>0</v>
      </c>
      <c r="S75">
        <v>0</v>
      </c>
      <c r="T75" s="88">
        <v>0</v>
      </c>
      <c r="U75">
        <v>0</v>
      </c>
      <c r="V75" s="88">
        <v>0</v>
      </c>
      <c r="W75">
        <v>0</v>
      </c>
      <c r="X75" s="88">
        <v>0</v>
      </c>
      <c r="Y75" s="72"/>
    </row>
    <row r="76" spans="1:25" x14ac:dyDescent="0.2">
      <c r="A76" t="s">
        <v>68</v>
      </c>
      <c r="B76" t="s">
        <v>321</v>
      </c>
      <c r="C76" t="s">
        <v>704</v>
      </c>
      <c r="D76" t="s">
        <v>30</v>
      </c>
      <c r="E76">
        <v>1221</v>
      </c>
      <c r="F76" s="78">
        <f t="shared" si="3"/>
        <v>373</v>
      </c>
      <c r="H76" s="87">
        <f t="shared" si="4"/>
        <v>33426.870000000003</v>
      </c>
      <c r="I76" s="72">
        <v>373</v>
      </c>
      <c r="J76" s="88">
        <v>33426.870000000003</v>
      </c>
      <c r="K76">
        <v>0</v>
      </c>
      <c r="L76" s="88">
        <v>0</v>
      </c>
      <c r="M76" s="72">
        <v>373</v>
      </c>
      <c r="N76" s="88">
        <v>33426.870000000003</v>
      </c>
      <c r="O76">
        <v>0</v>
      </c>
      <c r="P76" s="88">
        <v>0</v>
      </c>
      <c r="Q76">
        <v>0</v>
      </c>
      <c r="R76" s="88">
        <v>0</v>
      </c>
      <c r="S76">
        <v>0</v>
      </c>
      <c r="T76" s="88">
        <v>0</v>
      </c>
      <c r="U76">
        <v>0</v>
      </c>
      <c r="V76" s="88">
        <v>0</v>
      </c>
      <c r="W76">
        <v>0</v>
      </c>
      <c r="X76" s="88">
        <v>0</v>
      </c>
      <c r="Y76" s="72"/>
    </row>
    <row r="77" spans="1:25" x14ac:dyDescent="0.2">
      <c r="A77" t="s">
        <v>68</v>
      </c>
      <c r="B77" t="s">
        <v>321</v>
      </c>
      <c r="C77" t="s">
        <v>798</v>
      </c>
      <c r="D77" t="s">
        <v>30</v>
      </c>
      <c r="E77">
        <v>1221</v>
      </c>
      <c r="F77" s="78">
        <f t="shared" si="3"/>
        <v>329</v>
      </c>
      <c r="H77" s="87">
        <f t="shared" si="4"/>
        <v>29483.759999999998</v>
      </c>
      <c r="I77" s="72">
        <v>329</v>
      </c>
      <c r="J77" s="88">
        <v>29483.759999999998</v>
      </c>
      <c r="K77">
        <v>0</v>
      </c>
      <c r="L77" s="88">
        <v>0</v>
      </c>
      <c r="M77" s="72">
        <v>329</v>
      </c>
      <c r="N77" s="88">
        <v>29483.759999999998</v>
      </c>
      <c r="O77">
        <v>0</v>
      </c>
      <c r="P77" s="88">
        <v>0</v>
      </c>
      <c r="Q77">
        <v>0</v>
      </c>
      <c r="R77" s="88">
        <v>0</v>
      </c>
      <c r="S77">
        <v>0</v>
      </c>
      <c r="T77" s="88">
        <v>0</v>
      </c>
      <c r="U77">
        <v>0</v>
      </c>
      <c r="V77" s="88">
        <v>0</v>
      </c>
      <c r="W77">
        <v>0</v>
      </c>
      <c r="X77" s="88">
        <v>0</v>
      </c>
      <c r="Y77" s="72"/>
    </row>
    <row r="78" spans="1:25" x14ac:dyDescent="0.2">
      <c r="A78" t="s">
        <v>68</v>
      </c>
      <c r="B78" t="s">
        <v>321</v>
      </c>
      <c r="C78" t="s">
        <v>464</v>
      </c>
      <c r="D78" t="s">
        <v>30</v>
      </c>
      <c r="E78">
        <v>1221</v>
      </c>
      <c r="F78" s="78">
        <f t="shared" si="3"/>
        <v>204</v>
      </c>
      <c r="H78" s="87">
        <f t="shared" si="4"/>
        <v>63795.77</v>
      </c>
      <c r="I78">
        <v>204</v>
      </c>
      <c r="J78" s="88">
        <v>63795.77</v>
      </c>
      <c r="K78">
        <v>0</v>
      </c>
      <c r="L78" s="88">
        <v>0</v>
      </c>
      <c r="M78">
        <v>204</v>
      </c>
      <c r="N78" s="88">
        <v>63795.77</v>
      </c>
      <c r="O78">
        <v>0</v>
      </c>
      <c r="P78" s="88">
        <v>0</v>
      </c>
      <c r="Q78">
        <v>0</v>
      </c>
      <c r="R78" s="88">
        <v>0</v>
      </c>
      <c r="S78">
        <v>0</v>
      </c>
      <c r="T78" s="88">
        <v>0</v>
      </c>
      <c r="U78">
        <v>0</v>
      </c>
      <c r="V78" s="88">
        <v>0</v>
      </c>
      <c r="W78">
        <v>0</v>
      </c>
      <c r="X78" s="88">
        <v>0</v>
      </c>
      <c r="Y78" s="72"/>
    </row>
    <row r="79" spans="1:25" x14ac:dyDescent="0.2">
      <c r="A79" t="s">
        <v>68</v>
      </c>
      <c r="B79" t="s">
        <v>321</v>
      </c>
      <c r="C79" t="s">
        <v>465</v>
      </c>
      <c r="D79" t="s">
        <v>30</v>
      </c>
      <c r="E79">
        <v>1221</v>
      </c>
      <c r="F79" s="78">
        <f t="shared" si="3"/>
        <v>326</v>
      </c>
      <c r="H79" s="87">
        <f t="shared" si="4"/>
        <v>104460.06</v>
      </c>
      <c r="I79">
        <v>120</v>
      </c>
      <c r="J79" s="88">
        <v>38451.56</v>
      </c>
      <c r="K79">
        <v>206</v>
      </c>
      <c r="L79" s="88">
        <v>66008.5</v>
      </c>
      <c r="M79">
        <v>326</v>
      </c>
      <c r="N79" s="88">
        <v>104460.06</v>
      </c>
      <c r="O79">
        <v>0</v>
      </c>
      <c r="P79" s="88">
        <v>0</v>
      </c>
      <c r="Q79">
        <v>0</v>
      </c>
      <c r="R79" s="88">
        <v>0</v>
      </c>
      <c r="S79">
        <v>0</v>
      </c>
      <c r="T79" s="88">
        <v>0</v>
      </c>
      <c r="U79">
        <v>0</v>
      </c>
      <c r="V79" s="88">
        <v>0</v>
      </c>
      <c r="W79">
        <v>0</v>
      </c>
      <c r="X79" s="88">
        <v>0</v>
      </c>
    </row>
    <row r="80" spans="1:25" x14ac:dyDescent="0.2">
      <c r="A80" t="s">
        <v>68</v>
      </c>
      <c r="B80" t="s">
        <v>321</v>
      </c>
      <c r="C80" t="s">
        <v>834</v>
      </c>
      <c r="D80" t="s">
        <v>30</v>
      </c>
      <c r="E80">
        <v>1221</v>
      </c>
      <c r="F80" s="78">
        <f t="shared" si="3"/>
        <v>50</v>
      </c>
      <c r="H80" s="87">
        <f t="shared" si="4"/>
        <v>8020.3</v>
      </c>
      <c r="I80">
        <v>45</v>
      </c>
      <c r="J80" s="88">
        <v>7218.27</v>
      </c>
      <c r="K80">
        <v>5</v>
      </c>
      <c r="L80" s="88">
        <v>802.03</v>
      </c>
      <c r="M80">
        <v>50</v>
      </c>
      <c r="N80" s="88">
        <v>8020.3</v>
      </c>
      <c r="O80">
        <v>0</v>
      </c>
      <c r="P80" s="88">
        <v>0</v>
      </c>
      <c r="Q80">
        <v>0</v>
      </c>
      <c r="R80" s="88">
        <v>0</v>
      </c>
      <c r="S80" s="72">
        <v>0</v>
      </c>
      <c r="T80" s="88">
        <v>0</v>
      </c>
      <c r="U80" s="73">
        <v>0</v>
      </c>
      <c r="V80" s="88">
        <v>0</v>
      </c>
      <c r="W80" s="72">
        <v>0</v>
      </c>
      <c r="X80" s="88">
        <v>0</v>
      </c>
    </row>
    <row r="81" spans="1:25" x14ac:dyDescent="0.2">
      <c r="A81" t="s">
        <v>68</v>
      </c>
      <c r="B81" t="s">
        <v>321</v>
      </c>
      <c r="C81" t="s">
        <v>473</v>
      </c>
      <c r="D81" t="s">
        <v>30</v>
      </c>
      <c r="E81">
        <v>1221</v>
      </c>
      <c r="F81" s="78">
        <f t="shared" si="3"/>
        <v>6</v>
      </c>
      <c r="H81" s="87">
        <f t="shared" si="4"/>
        <v>1093.01</v>
      </c>
      <c r="I81">
        <v>0</v>
      </c>
      <c r="J81" s="88">
        <v>0</v>
      </c>
      <c r="K81">
        <v>0</v>
      </c>
      <c r="L81" s="88">
        <v>0</v>
      </c>
      <c r="M81">
        <v>0</v>
      </c>
      <c r="N81" s="88">
        <v>0</v>
      </c>
      <c r="O81" s="72">
        <v>0</v>
      </c>
      <c r="P81" s="88">
        <v>0</v>
      </c>
      <c r="Q81">
        <v>0</v>
      </c>
      <c r="R81" s="88">
        <v>0</v>
      </c>
      <c r="S81">
        <v>6</v>
      </c>
      <c r="T81" s="88">
        <v>1093.01</v>
      </c>
      <c r="U81" s="73">
        <v>0</v>
      </c>
      <c r="V81" s="88">
        <v>0</v>
      </c>
      <c r="W81" s="72">
        <v>6</v>
      </c>
      <c r="X81" s="88">
        <v>1093.01</v>
      </c>
    </row>
    <row r="82" spans="1:25" x14ac:dyDescent="0.2">
      <c r="A82" t="s">
        <v>68</v>
      </c>
      <c r="B82" t="s">
        <v>321</v>
      </c>
      <c r="C82" t="s">
        <v>582</v>
      </c>
      <c r="D82" t="s">
        <v>30</v>
      </c>
      <c r="E82">
        <v>1221</v>
      </c>
      <c r="F82" s="78">
        <f t="shared" si="3"/>
        <v>5</v>
      </c>
      <c r="H82" s="87">
        <f t="shared" si="4"/>
        <v>973.64</v>
      </c>
      <c r="I82">
        <v>0</v>
      </c>
      <c r="J82" s="88">
        <v>0</v>
      </c>
      <c r="K82">
        <v>0</v>
      </c>
      <c r="L82" s="88">
        <v>0</v>
      </c>
      <c r="M82">
        <v>0</v>
      </c>
      <c r="N82" s="88">
        <v>0</v>
      </c>
      <c r="O82">
        <v>0</v>
      </c>
      <c r="P82" s="88">
        <v>0</v>
      </c>
      <c r="Q82">
        <v>0</v>
      </c>
      <c r="R82" s="88">
        <v>0</v>
      </c>
      <c r="S82">
        <v>5</v>
      </c>
      <c r="T82" s="88">
        <v>973.64</v>
      </c>
      <c r="U82">
        <v>0</v>
      </c>
      <c r="V82" s="88">
        <v>0</v>
      </c>
      <c r="W82">
        <v>5</v>
      </c>
      <c r="X82" s="88">
        <v>973.64</v>
      </c>
    </row>
    <row r="83" spans="1:25" x14ac:dyDescent="0.2">
      <c r="A83" t="s">
        <v>68</v>
      </c>
      <c r="B83" t="s">
        <v>320</v>
      </c>
      <c r="C83" t="s">
        <v>607</v>
      </c>
      <c r="D83" t="s">
        <v>30</v>
      </c>
      <c r="E83">
        <v>1221</v>
      </c>
      <c r="F83" s="78">
        <f t="shared" si="3"/>
        <v>272</v>
      </c>
      <c r="H83" s="87">
        <f t="shared" si="4"/>
        <v>12882.03</v>
      </c>
      <c r="I83">
        <v>0</v>
      </c>
      <c r="J83" s="88">
        <v>0</v>
      </c>
      <c r="K83">
        <v>0</v>
      </c>
      <c r="L83" s="88">
        <v>0</v>
      </c>
      <c r="M83">
        <v>0</v>
      </c>
      <c r="N83" s="88">
        <v>0</v>
      </c>
      <c r="O83">
        <v>272</v>
      </c>
      <c r="P83" s="88">
        <v>12882.03</v>
      </c>
      <c r="Q83">
        <v>0</v>
      </c>
      <c r="R83" s="88">
        <v>0</v>
      </c>
      <c r="S83">
        <v>0</v>
      </c>
      <c r="T83" s="88">
        <v>0</v>
      </c>
      <c r="U83">
        <v>0</v>
      </c>
      <c r="V83" s="88">
        <v>0</v>
      </c>
      <c r="W83">
        <v>272</v>
      </c>
      <c r="X83" s="88">
        <v>12882.03</v>
      </c>
      <c r="Y83" s="72"/>
    </row>
    <row r="84" spans="1:25" x14ac:dyDescent="0.2">
      <c r="A84" t="s">
        <v>68</v>
      </c>
      <c r="B84" t="s">
        <v>320</v>
      </c>
      <c r="C84" t="s">
        <v>214</v>
      </c>
      <c r="D84" t="s">
        <v>30</v>
      </c>
      <c r="E84">
        <v>1221</v>
      </c>
      <c r="F84" s="78">
        <f t="shared" si="3"/>
        <v>47</v>
      </c>
      <c r="H84" s="87">
        <f t="shared" si="4"/>
        <v>1906.32</v>
      </c>
      <c r="I84">
        <v>0</v>
      </c>
      <c r="J84" s="88">
        <v>0</v>
      </c>
      <c r="K84">
        <v>0</v>
      </c>
      <c r="L84" s="88">
        <v>0</v>
      </c>
      <c r="M84">
        <v>0</v>
      </c>
      <c r="N84" s="88">
        <v>0</v>
      </c>
      <c r="O84">
        <v>0</v>
      </c>
      <c r="P84" s="88">
        <v>0</v>
      </c>
      <c r="Q84">
        <v>0</v>
      </c>
      <c r="R84" s="88">
        <v>0</v>
      </c>
      <c r="S84">
        <v>0</v>
      </c>
      <c r="T84" s="88">
        <v>0</v>
      </c>
      <c r="U84">
        <v>47</v>
      </c>
      <c r="V84" s="88">
        <v>1906.32</v>
      </c>
      <c r="W84">
        <v>47</v>
      </c>
      <c r="X84" s="88">
        <v>1906.32</v>
      </c>
    </row>
    <row r="85" spans="1:25" x14ac:dyDescent="0.2">
      <c r="A85" t="s">
        <v>68</v>
      </c>
      <c r="B85" t="s">
        <v>320</v>
      </c>
      <c r="C85" t="s">
        <v>102</v>
      </c>
      <c r="D85" t="s">
        <v>30</v>
      </c>
      <c r="E85">
        <v>1221</v>
      </c>
      <c r="F85" s="78">
        <f t="shared" si="3"/>
        <v>8</v>
      </c>
      <c r="H85" s="87">
        <f t="shared" si="4"/>
        <v>221.6</v>
      </c>
      <c r="I85">
        <v>0</v>
      </c>
      <c r="J85" s="88">
        <v>0</v>
      </c>
      <c r="K85">
        <v>0</v>
      </c>
      <c r="L85" s="88">
        <v>0</v>
      </c>
      <c r="M85">
        <v>0</v>
      </c>
      <c r="N85" s="88">
        <v>0</v>
      </c>
      <c r="O85">
        <v>0</v>
      </c>
      <c r="P85" s="88">
        <v>0</v>
      </c>
      <c r="Q85">
        <v>0</v>
      </c>
      <c r="R85" s="88">
        <v>0</v>
      </c>
      <c r="S85" s="72">
        <v>0</v>
      </c>
      <c r="T85" s="88">
        <v>0</v>
      </c>
      <c r="U85">
        <v>8</v>
      </c>
      <c r="V85" s="88">
        <v>221.6</v>
      </c>
      <c r="W85" s="72">
        <v>8</v>
      </c>
      <c r="X85" s="88">
        <v>221.6</v>
      </c>
    </row>
    <row r="86" spans="1:25" x14ac:dyDescent="0.2">
      <c r="A86" t="s">
        <v>68</v>
      </c>
      <c r="B86" t="s">
        <v>320</v>
      </c>
      <c r="C86" t="s">
        <v>256</v>
      </c>
      <c r="D86" t="s">
        <v>30</v>
      </c>
      <c r="E86">
        <v>1221</v>
      </c>
      <c r="F86" s="78">
        <f t="shared" si="3"/>
        <v>8</v>
      </c>
      <c r="H86" s="87">
        <f t="shared" si="4"/>
        <v>248.06</v>
      </c>
      <c r="I86">
        <v>0</v>
      </c>
      <c r="J86" s="88">
        <v>0</v>
      </c>
      <c r="K86">
        <v>0</v>
      </c>
      <c r="L86" s="88">
        <v>0</v>
      </c>
      <c r="M86">
        <v>0</v>
      </c>
      <c r="N86" s="88">
        <v>0</v>
      </c>
      <c r="O86">
        <v>0</v>
      </c>
      <c r="P86" s="88">
        <v>0</v>
      </c>
      <c r="Q86">
        <v>0</v>
      </c>
      <c r="R86" s="88">
        <v>0</v>
      </c>
      <c r="S86">
        <v>0</v>
      </c>
      <c r="T86" s="88">
        <v>0</v>
      </c>
      <c r="U86">
        <v>8</v>
      </c>
      <c r="V86" s="88">
        <v>248.06</v>
      </c>
      <c r="W86">
        <v>8</v>
      </c>
      <c r="X86" s="88">
        <v>248.06</v>
      </c>
      <c r="Y86" s="72"/>
    </row>
    <row r="87" spans="1:25" x14ac:dyDescent="0.2">
      <c r="A87" t="s">
        <v>68</v>
      </c>
      <c r="B87" t="s">
        <v>320</v>
      </c>
      <c r="C87" t="s">
        <v>500</v>
      </c>
      <c r="D87" t="s">
        <v>30</v>
      </c>
      <c r="E87">
        <v>1221</v>
      </c>
      <c r="F87" s="78">
        <f t="shared" si="3"/>
        <v>61</v>
      </c>
      <c r="H87" s="87">
        <f t="shared" si="4"/>
        <v>505.29</v>
      </c>
      <c r="I87">
        <v>20</v>
      </c>
      <c r="J87" s="88">
        <v>165.67</v>
      </c>
      <c r="K87">
        <v>41</v>
      </c>
      <c r="L87" s="88">
        <v>339.62</v>
      </c>
      <c r="M87">
        <v>61</v>
      </c>
      <c r="N87" s="88">
        <v>505.29</v>
      </c>
      <c r="O87">
        <v>0</v>
      </c>
      <c r="P87" s="88">
        <v>0</v>
      </c>
      <c r="Q87">
        <v>0</v>
      </c>
      <c r="R87" s="88">
        <v>0</v>
      </c>
      <c r="S87" s="72">
        <v>0</v>
      </c>
      <c r="T87" s="88">
        <v>0</v>
      </c>
      <c r="U87">
        <v>0</v>
      </c>
      <c r="V87" s="88">
        <v>0</v>
      </c>
      <c r="W87" s="72">
        <v>0</v>
      </c>
      <c r="X87" s="88">
        <v>0</v>
      </c>
    </row>
    <row r="88" spans="1:25" x14ac:dyDescent="0.2">
      <c r="A88" t="s">
        <v>68</v>
      </c>
      <c r="B88" t="s">
        <v>320</v>
      </c>
      <c r="C88" t="s">
        <v>346</v>
      </c>
      <c r="D88" t="s">
        <v>30</v>
      </c>
      <c r="E88">
        <v>1221</v>
      </c>
      <c r="F88" s="78">
        <f t="shared" si="3"/>
        <v>6</v>
      </c>
      <c r="H88" s="87">
        <f t="shared" si="4"/>
        <v>99.53</v>
      </c>
      <c r="I88">
        <v>6</v>
      </c>
      <c r="J88" s="88">
        <v>99.53</v>
      </c>
      <c r="K88">
        <v>0</v>
      </c>
      <c r="L88" s="88">
        <v>0</v>
      </c>
      <c r="M88">
        <v>6</v>
      </c>
      <c r="N88" s="88">
        <v>99.53</v>
      </c>
      <c r="O88">
        <v>0</v>
      </c>
      <c r="P88" s="88">
        <v>0</v>
      </c>
      <c r="Q88">
        <v>0</v>
      </c>
      <c r="R88" s="88">
        <v>0</v>
      </c>
      <c r="S88">
        <v>0</v>
      </c>
      <c r="T88" s="88">
        <v>0</v>
      </c>
      <c r="U88">
        <v>0</v>
      </c>
      <c r="V88" s="88">
        <v>0</v>
      </c>
      <c r="W88">
        <v>0</v>
      </c>
      <c r="X88" s="88">
        <v>0</v>
      </c>
    </row>
    <row r="89" spans="1:25" x14ac:dyDescent="0.2">
      <c r="A89" t="s">
        <v>68</v>
      </c>
      <c r="B89" t="s">
        <v>320</v>
      </c>
      <c r="C89" t="s">
        <v>266</v>
      </c>
      <c r="D89" t="s">
        <v>30</v>
      </c>
      <c r="E89">
        <v>1221</v>
      </c>
      <c r="F89" s="78">
        <f t="shared" si="3"/>
        <v>196</v>
      </c>
      <c r="H89" s="87">
        <f t="shared" si="4"/>
        <v>3469.38</v>
      </c>
      <c r="I89" s="72">
        <v>0</v>
      </c>
      <c r="J89" s="88">
        <v>0</v>
      </c>
      <c r="K89">
        <v>0</v>
      </c>
      <c r="L89" s="88">
        <v>0</v>
      </c>
      <c r="M89" s="72">
        <v>0</v>
      </c>
      <c r="N89" s="88">
        <v>0</v>
      </c>
      <c r="O89">
        <v>0</v>
      </c>
      <c r="P89" s="88">
        <v>0</v>
      </c>
      <c r="Q89">
        <v>0</v>
      </c>
      <c r="R89" s="88">
        <v>0</v>
      </c>
      <c r="S89">
        <v>0</v>
      </c>
      <c r="T89" s="88">
        <v>0</v>
      </c>
      <c r="U89">
        <v>196</v>
      </c>
      <c r="V89" s="88">
        <v>3469.38</v>
      </c>
      <c r="W89">
        <v>196</v>
      </c>
      <c r="X89" s="88">
        <v>3469.38</v>
      </c>
      <c r="Y89" s="72"/>
    </row>
    <row r="90" spans="1:25" x14ac:dyDescent="0.2">
      <c r="A90" t="s">
        <v>68</v>
      </c>
      <c r="B90" t="s">
        <v>320</v>
      </c>
      <c r="C90" t="s">
        <v>427</v>
      </c>
      <c r="D90" t="s">
        <v>30</v>
      </c>
      <c r="E90">
        <v>1221</v>
      </c>
      <c r="F90" s="78">
        <f t="shared" si="3"/>
        <v>101</v>
      </c>
      <c r="H90" s="87">
        <f t="shared" si="4"/>
        <v>2192.0500000000002</v>
      </c>
      <c r="I90" s="72">
        <v>0</v>
      </c>
      <c r="J90" s="88">
        <v>0</v>
      </c>
      <c r="K90">
        <v>0</v>
      </c>
      <c r="L90" s="88">
        <v>0</v>
      </c>
      <c r="M90" s="72">
        <v>0</v>
      </c>
      <c r="N90" s="88">
        <v>0</v>
      </c>
      <c r="O90">
        <v>0</v>
      </c>
      <c r="P90" s="88">
        <v>0</v>
      </c>
      <c r="Q90">
        <v>0</v>
      </c>
      <c r="R90" s="88">
        <v>0</v>
      </c>
      <c r="S90">
        <v>0</v>
      </c>
      <c r="T90" s="88">
        <v>0</v>
      </c>
      <c r="U90">
        <v>101</v>
      </c>
      <c r="V90" s="88">
        <v>2192.0500000000002</v>
      </c>
      <c r="W90">
        <v>101</v>
      </c>
      <c r="X90" s="88">
        <v>2192.0500000000002</v>
      </c>
      <c r="Y90" s="72"/>
    </row>
    <row r="91" spans="1:25" x14ac:dyDescent="0.2">
      <c r="A91" t="s">
        <v>68</v>
      </c>
      <c r="B91" t="s">
        <v>320</v>
      </c>
      <c r="C91" t="s">
        <v>786</v>
      </c>
      <c r="D91" t="s">
        <v>30</v>
      </c>
      <c r="E91">
        <v>1221</v>
      </c>
      <c r="F91" s="78">
        <f t="shared" si="3"/>
        <v>10</v>
      </c>
      <c r="H91" s="87">
        <f t="shared" si="4"/>
        <v>28.6</v>
      </c>
      <c r="I91">
        <v>10</v>
      </c>
      <c r="J91" s="88">
        <v>28.6</v>
      </c>
      <c r="K91">
        <v>0</v>
      </c>
      <c r="L91" s="88">
        <v>0</v>
      </c>
      <c r="M91">
        <v>10</v>
      </c>
      <c r="N91" s="88">
        <v>28.6</v>
      </c>
      <c r="O91">
        <v>0</v>
      </c>
      <c r="P91" s="88">
        <v>0</v>
      </c>
      <c r="Q91">
        <v>0</v>
      </c>
      <c r="R91" s="88">
        <v>0</v>
      </c>
      <c r="S91">
        <v>0</v>
      </c>
      <c r="T91" s="88">
        <v>0</v>
      </c>
      <c r="U91">
        <v>0</v>
      </c>
      <c r="V91" s="88">
        <v>0</v>
      </c>
      <c r="W91">
        <v>0</v>
      </c>
      <c r="X91" s="88">
        <v>0</v>
      </c>
      <c r="Y91" s="72"/>
    </row>
    <row r="92" spans="1:25" x14ac:dyDescent="0.2">
      <c r="A92" t="s">
        <v>68</v>
      </c>
      <c r="B92" t="s">
        <v>320</v>
      </c>
      <c r="C92" t="s">
        <v>542</v>
      </c>
      <c r="D92" t="s">
        <v>30</v>
      </c>
      <c r="E92">
        <v>1221</v>
      </c>
      <c r="F92" s="78">
        <f t="shared" si="3"/>
        <v>122</v>
      </c>
      <c r="H92" s="87">
        <f t="shared" si="4"/>
        <v>17767.59</v>
      </c>
      <c r="I92">
        <v>0</v>
      </c>
      <c r="J92" s="88">
        <v>0</v>
      </c>
      <c r="K92">
        <v>0</v>
      </c>
      <c r="L92" s="88">
        <v>0</v>
      </c>
      <c r="M92">
        <v>0</v>
      </c>
      <c r="N92" s="88">
        <v>0</v>
      </c>
      <c r="O92">
        <v>0</v>
      </c>
      <c r="P92" s="88">
        <v>0</v>
      </c>
      <c r="Q92" s="72">
        <v>0</v>
      </c>
      <c r="R92" s="88">
        <v>0</v>
      </c>
      <c r="S92">
        <v>122</v>
      </c>
      <c r="T92" s="88">
        <v>17767.59</v>
      </c>
      <c r="U92" s="73">
        <v>0</v>
      </c>
      <c r="V92" s="88">
        <v>0</v>
      </c>
      <c r="W92" s="72">
        <v>122</v>
      </c>
      <c r="X92" s="88">
        <v>17767.59</v>
      </c>
    </row>
    <row r="93" spans="1:25" x14ac:dyDescent="0.2">
      <c r="A93" t="s">
        <v>68</v>
      </c>
      <c r="B93" t="s">
        <v>320</v>
      </c>
      <c r="C93" t="s">
        <v>748</v>
      </c>
      <c r="D93" t="s">
        <v>30</v>
      </c>
      <c r="E93">
        <v>1221</v>
      </c>
      <c r="F93" s="78">
        <f t="shared" si="3"/>
        <v>24</v>
      </c>
      <c r="H93" s="87">
        <f t="shared" si="4"/>
        <v>3495.18</v>
      </c>
      <c r="I93" s="72">
        <v>24</v>
      </c>
      <c r="J93" s="88">
        <v>3495.18</v>
      </c>
      <c r="K93">
        <v>0</v>
      </c>
      <c r="L93" s="88">
        <v>0</v>
      </c>
      <c r="M93" s="72">
        <v>24</v>
      </c>
      <c r="N93" s="88">
        <v>3495.18</v>
      </c>
      <c r="O93">
        <v>0</v>
      </c>
      <c r="P93" s="88">
        <v>0</v>
      </c>
      <c r="Q93">
        <v>0</v>
      </c>
      <c r="R93" s="88">
        <v>0</v>
      </c>
      <c r="S93">
        <v>0</v>
      </c>
      <c r="T93" s="88">
        <v>0</v>
      </c>
      <c r="U93">
        <v>0</v>
      </c>
      <c r="V93" s="88">
        <v>0</v>
      </c>
      <c r="W93">
        <v>0</v>
      </c>
      <c r="X93" s="88">
        <v>0</v>
      </c>
      <c r="Y93" s="72"/>
    </row>
    <row r="94" spans="1:25" x14ac:dyDescent="0.2">
      <c r="A94" t="s">
        <v>68</v>
      </c>
      <c r="B94" t="s">
        <v>320</v>
      </c>
      <c r="C94" t="s">
        <v>581</v>
      </c>
      <c r="D94" t="s">
        <v>30</v>
      </c>
      <c r="E94">
        <v>1221</v>
      </c>
      <c r="F94" s="78">
        <f t="shared" si="3"/>
        <v>16</v>
      </c>
      <c r="H94" s="87">
        <f t="shared" si="4"/>
        <v>1989.25</v>
      </c>
      <c r="I94">
        <v>0</v>
      </c>
      <c r="J94" s="88">
        <v>0</v>
      </c>
      <c r="K94">
        <v>0</v>
      </c>
      <c r="L94" s="88">
        <v>0</v>
      </c>
      <c r="M94">
        <v>0</v>
      </c>
      <c r="N94" s="88">
        <v>0</v>
      </c>
      <c r="O94">
        <v>0</v>
      </c>
      <c r="P94" s="88">
        <v>0</v>
      </c>
      <c r="Q94">
        <v>2</v>
      </c>
      <c r="R94" s="88">
        <v>248.66</v>
      </c>
      <c r="S94">
        <v>14</v>
      </c>
      <c r="T94" s="88">
        <v>1740.59</v>
      </c>
      <c r="U94">
        <v>0</v>
      </c>
      <c r="V94" s="88">
        <v>0</v>
      </c>
      <c r="W94">
        <v>16</v>
      </c>
      <c r="X94" s="88">
        <v>1989.25</v>
      </c>
      <c r="Y94" s="72"/>
    </row>
    <row r="95" spans="1:25" x14ac:dyDescent="0.2">
      <c r="A95" t="s">
        <v>68</v>
      </c>
      <c r="B95" t="s">
        <v>320</v>
      </c>
      <c r="C95" t="s">
        <v>556</v>
      </c>
      <c r="D95" t="s">
        <v>30</v>
      </c>
      <c r="E95">
        <v>1221</v>
      </c>
      <c r="F95" s="78">
        <f t="shared" si="3"/>
        <v>247</v>
      </c>
      <c r="H95" s="87">
        <f t="shared" si="4"/>
        <v>35970.65</v>
      </c>
      <c r="I95" s="72">
        <v>0</v>
      </c>
      <c r="J95" s="88">
        <v>0</v>
      </c>
      <c r="K95">
        <v>0</v>
      </c>
      <c r="L95" s="88">
        <v>0</v>
      </c>
      <c r="M95" s="72">
        <v>0</v>
      </c>
      <c r="N95" s="88">
        <v>0</v>
      </c>
      <c r="O95">
        <v>0</v>
      </c>
      <c r="P95" s="88">
        <v>0</v>
      </c>
      <c r="Q95">
        <v>0</v>
      </c>
      <c r="R95" s="88">
        <v>0</v>
      </c>
      <c r="S95">
        <v>247</v>
      </c>
      <c r="T95" s="88">
        <v>35970.65</v>
      </c>
      <c r="U95">
        <v>0</v>
      </c>
      <c r="V95" s="88">
        <v>0</v>
      </c>
      <c r="W95">
        <v>247</v>
      </c>
      <c r="X95" s="88">
        <v>35970.65</v>
      </c>
      <c r="Y95" s="72"/>
    </row>
    <row r="96" spans="1:25" x14ac:dyDescent="0.2">
      <c r="A96" t="s">
        <v>68</v>
      </c>
      <c r="B96" t="s">
        <v>320</v>
      </c>
      <c r="C96" t="s">
        <v>598</v>
      </c>
      <c r="D96" t="s">
        <v>30</v>
      </c>
      <c r="E96">
        <v>1221</v>
      </c>
      <c r="F96" s="78">
        <f t="shared" si="3"/>
        <v>458</v>
      </c>
      <c r="H96" s="87">
        <f t="shared" si="4"/>
        <v>11391.01</v>
      </c>
      <c r="I96">
        <v>0</v>
      </c>
      <c r="J96" s="88">
        <v>0</v>
      </c>
      <c r="K96">
        <v>0</v>
      </c>
      <c r="L96" s="88">
        <v>0</v>
      </c>
      <c r="M96">
        <v>0</v>
      </c>
      <c r="N96" s="88">
        <v>0</v>
      </c>
      <c r="O96">
        <v>0</v>
      </c>
      <c r="P96" s="88">
        <v>0</v>
      </c>
      <c r="Q96">
        <v>458</v>
      </c>
      <c r="R96" s="88">
        <v>11391.01</v>
      </c>
      <c r="S96">
        <v>0</v>
      </c>
      <c r="T96" s="88">
        <v>0</v>
      </c>
      <c r="U96">
        <v>0</v>
      </c>
      <c r="V96" s="88">
        <v>0</v>
      </c>
      <c r="W96">
        <v>458</v>
      </c>
      <c r="X96" s="88">
        <v>11391.01</v>
      </c>
    </row>
    <row r="97" spans="1:25" x14ac:dyDescent="0.2">
      <c r="A97" t="s">
        <v>68</v>
      </c>
      <c r="B97" t="s">
        <v>320</v>
      </c>
      <c r="C97" t="s">
        <v>599</v>
      </c>
      <c r="D97" t="s">
        <v>30</v>
      </c>
      <c r="E97">
        <v>1221</v>
      </c>
      <c r="F97" s="78">
        <f t="shared" si="3"/>
        <v>2192</v>
      </c>
      <c r="H97" s="87">
        <f t="shared" si="4"/>
        <v>72690.210000000006</v>
      </c>
      <c r="I97">
        <v>1500</v>
      </c>
      <c r="J97" s="88">
        <v>49742.39</v>
      </c>
      <c r="K97">
        <v>692</v>
      </c>
      <c r="L97" s="88">
        <v>22947.82</v>
      </c>
      <c r="M97">
        <v>2192</v>
      </c>
      <c r="N97" s="88">
        <v>72690.210000000006</v>
      </c>
      <c r="O97">
        <v>0</v>
      </c>
      <c r="P97" s="88">
        <v>0</v>
      </c>
      <c r="Q97" s="72">
        <v>0</v>
      </c>
      <c r="R97" s="88">
        <v>0</v>
      </c>
      <c r="S97">
        <v>0</v>
      </c>
      <c r="T97" s="88">
        <v>0</v>
      </c>
      <c r="U97">
        <v>0</v>
      </c>
      <c r="V97" s="88">
        <v>0</v>
      </c>
      <c r="W97" s="72">
        <v>0</v>
      </c>
      <c r="X97" s="88">
        <v>0</v>
      </c>
      <c r="Y97" s="72"/>
    </row>
    <row r="98" spans="1:25" x14ac:dyDescent="0.2">
      <c r="A98" t="s">
        <v>68</v>
      </c>
      <c r="B98" t="s">
        <v>320</v>
      </c>
      <c r="C98" t="s">
        <v>861</v>
      </c>
      <c r="D98" t="s">
        <v>30</v>
      </c>
      <c r="E98">
        <v>1221</v>
      </c>
      <c r="F98" s="78">
        <f t="shared" si="3"/>
        <v>2</v>
      </c>
      <c r="H98" s="87">
        <f t="shared" si="4"/>
        <v>49.74</v>
      </c>
      <c r="I98" s="72">
        <v>2</v>
      </c>
      <c r="J98" s="88">
        <v>49.74</v>
      </c>
      <c r="K98">
        <v>0</v>
      </c>
      <c r="L98" s="88">
        <v>0</v>
      </c>
      <c r="M98" s="72">
        <v>2</v>
      </c>
      <c r="N98" s="88">
        <v>49.74</v>
      </c>
      <c r="O98">
        <v>0</v>
      </c>
      <c r="P98" s="88">
        <v>0</v>
      </c>
      <c r="Q98">
        <v>0</v>
      </c>
      <c r="R98" s="88">
        <v>0</v>
      </c>
      <c r="S98">
        <v>0</v>
      </c>
      <c r="T98" s="88">
        <v>0</v>
      </c>
      <c r="U98">
        <v>0</v>
      </c>
      <c r="V98" s="88">
        <v>0</v>
      </c>
      <c r="W98">
        <v>0</v>
      </c>
      <c r="X98" s="88">
        <v>0</v>
      </c>
      <c r="Y98" s="72"/>
    </row>
    <row r="99" spans="1:25" x14ac:dyDescent="0.2">
      <c r="A99" t="s">
        <v>68</v>
      </c>
      <c r="B99" t="s">
        <v>320</v>
      </c>
      <c r="C99" t="s">
        <v>495</v>
      </c>
      <c r="D99" t="s">
        <v>30</v>
      </c>
      <c r="E99">
        <v>1221</v>
      </c>
      <c r="F99" s="78">
        <f t="shared" si="3"/>
        <v>280</v>
      </c>
      <c r="H99" s="87">
        <f t="shared" si="4"/>
        <v>1492.36</v>
      </c>
      <c r="I99" s="72">
        <v>0</v>
      </c>
      <c r="J99" s="88">
        <v>0</v>
      </c>
      <c r="K99">
        <v>0</v>
      </c>
      <c r="L99" s="88">
        <v>0</v>
      </c>
      <c r="M99" s="72">
        <v>0</v>
      </c>
      <c r="N99" s="88">
        <v>0</v>
      </c>
      <c r="O99">
        <v>280</v>
      </c>
      <c r="P99" s="88">
        <v>1492.36</v>
      </c>
      <c r="Q99">
        <v>0</v>
      </c>
      <c r="R99" s="88">
        <v>0</v>
      </c>
      <c r="S99">
        <v>0</v>
      </c>
      <c r="T99" s="88">
        <v>0</v>
      </c>
      <c r="U99">
        <v>0</v>
      </c>
      <c r="V99" s="88">
        <v>0</v>
      </c>
      <c r="W99">
        <v>280</v>
      </c>
      <c r="X99" s="88">
        <v>1492.36</v>
      </c>
    </row>
    <row r="100" spans="1:25" x14ac:dyDescent="0.2">
      <c r="A100" t="s">
        <v>68</v>
      </c>
      <c r="B100" t="s">
        <v>320</v>
      </c>
      <c r="C100" t="s">
        <v>716</v>
      </c>
      <c r="D100" t="s">
        <v>30</v>
      </c>
      <c r="E100">
        <v>1221</v>
      </c>
      <c r="F100" s="78">
        <f t="shared" si="3"/>
        <v>382</v>
      </c>
      <c r="H100" s="87">
        <f t="shared" si="4"/>
        <v>9500.7199999999993</v>
      </c>
      <c r="I100">
        <v>100</v>
      </c>
      <c r="J100" s="88">
        <v>2487.1</v>
      </c>
      <c r="K100">
        <v>80</v>
      </c>
      <c r="L100" s="88">
        <v>1989.68</v>
      </c>
      <c r="M100">
        <v>180</v>
      </c>
      <c r="N100" s="88">
        <v>4476.78</v>
      </c>
      <c r="O100">
        <v>202</v>
      </c>
      <c r="P100" s="88">
        <v>5023.9399999999996</v>
      </c>
      <c r="Q100">
        <v>0</v>
      </c>
      <c r="R100" s="88">
        <v>0</v>
      </c>
      <c r="S100">
        <v>0</v>
      </c>
      <c r="T100" s="88">
        <v>0</v>
      </c>
      <c r="U100">
        <v>0</v>
      </c>
      <c r="V100" s="88">
        <v>0</v>
      </c>
      <c r="W100">
        <v>202</v>
      </c>
      <c r="X100" s="88">
        <v>5023.9399999999996</v>
      </c>
      <c r="Y100" s="72"/>
    </row>
    <row r="101" spans="1:25" x14ac:dyDescent="0.2">
      <c r="A101" t="s">
        <v>68</v>
      </c>
      <c r="B101" t="s">
        <v>320</v>
      </c>
      <c r="C101" t="s">
        <v>267</v>
      </c>
      <c r="D101" t="s">
        <v>30</v>
      </c>
      <c r="E101">
        <v>1221</v>
      </c>
      <c r="F101" s="78">
        <f t="shared" si="3"/>
        <v>583</v>
      </c>
      <c r="H101" s="87">
        <f t="shared" si="4"/>
        <v>11584.54</v>
      </c>
      <c r="I101" s="72">
        <v>0</v>
      </c>
      <c r="J101" s="88">
        <v>0</v>
      </c>
      <c r="K101" s="72">
        <v>0</v>
      </c>
      <c r="L101" s="88">
        <v>0</v>
      </c>
      <c r="M101" s="72">
        <v>0</v>
      </c>
      <c r="N101" s="88">
        <v>0</v>
      </c>
      <c r="O101">
        <v>0</v>
      </c>
      <c r="P101" s="88">
        <v>0</v>
      </c>
      <c r="Q101">
        <v>583</v>
      </c>
      <c r="R101" s="88">
        <v>11584.54</v>
      </c>
      <c r="S101">
        <v>0</v>
      </c>
      <c r="T101" s="88">
        <v>0</v>
      </c>
      <c r="U101">
        <v>0</v>
      </c>
      <c r="V101" s="88">
        <v>0</v>
      </c>
      <c r="W101">
        <v>583</v>
      </c>
      <c r="X101" s="88">
        <v>11584.54</v>
      </c>
    </row>
    <row r="102" spans="1:25" x14ac:dyDescent="0.2">
      <c r="A102" t="s">
        <v>68</v>
      </c>
      <c r="B102" t="s">
        <v>320</v>
      </c>
      <c r="C102" t="s">
        <v>783</v>
      </c>
      <c r="D102" t="s">
        <v>30</v>
      </c>
      <c r="E102">
        <v>1221</v>
      </c>
      <c r="F102" s="78">
        <f t="shared" si="3"/>
        <v>206</v>
      </c>
      <c r="H102" s="87">
        <f t="shared" si="4"/>
        <v>4393.8099999999995</v>
      </c>
      <c r="I102">
        <v>70</v>
      </c>
      <c r="J102" s="88">
        <v>1493.04</v>
      </c>
      <c r="K102">
        <v>70</v>
      </c>
      <c r="L102" s="88">
        <v>1493.04</v>
      </c>
      <c r="M102">
        <v>140</v>
      </c>
      <c r="N102" s="88">
        <v>2986.08</v>
      </c>
      <c r="O102" s="72">
        <v>66</v>
      </c>
      <c r="P102" s="88">
        <v>1407.73</v>
      </c>
      <c r="Q102" s="72">
        <v>0</v>
      </c>
      <c r="R102" s="88">
        <v>0</v>
      </c>
      <c r="S102">
        <v>0</v>
      </c>
      <c r="T102" s="88">
        <v>0</v>
      </c>
      <c r="U102" s="73">
        <v>0</v>
      </c>
      <c r="V102" s="88">
        <v>0</v>
      </c>
      <c r="W102" s="72">
        <v>66</v>
      </c>
      <c r="X102" s="88">
        <v>1407.73</v>
      </c>
    </row>
    <row r="103" spans="1:25" x14ac:dyDescent="0.2">
      <c r="A103" t="s">
        <v>68</v>
      </c>
      <c r="B103" t="s">
        <v>320</v>
      </c>
      <c r="C103" t="s">
        <v>787</v>
      </c>
      <c r="D103" t="s">
        <v>30</v>
      </c>
      <c r="E103">
        <v>1221</v>
      </c>
      <c r="F103" s="78">
        <f t="shared" si="3"/>
        <v>28</v>
      </c>
      <c r="H103" s="87">
        <f t="shared" si="4"/>
        <v>663.31</v>
      </c>
      <c r="I103" s="72">
        <v>28</v>
      </c>
      <c r="J103" s="88">
        <v>663.31</v>
      </c>
      <c r="K103">
        <v>0</v>
      </c>
      <c r="L103" s="88">
        <v>0</v>
      </c>
      <c r="M103" s="72">
        <v>28</v>
      </c>
      <c r="N103" s="88">
        <v>663.31</v>
      </c>
      <c r="O103">
        <v>0</v>
      </c>
      <c r="P103" s="88">
        <v>0</v>
      </c>
      <c r="Q103">
        <v>0</v>
      </c>
      <c r="R103" s="88">
        <v>0</v>
      </c>
      <c r="S103">
        <v>0</v>
      </c>
      <c r="T103" s="88">
        <v>0</v>
      </c>
      <c r="U103">
        <v>0</v>
      </c>
      <c r="V103" s="88">
        <v>0</v>
      </c>
      <c r="W103">
        <v>0</v>
      </c>
      <c r="X103" s="88">
        <v>0</v>
      </c>
    </row>
    <row r="104" spans="1:25" x14ac:dyDescent="0.2">
      <c r="A104" t="s">
        <v>68</v>
      </c>
      <c r="B104" t="s">
        <v>320</v>
      </c>
      <c r="C104" t="s">
        <v>759</v>
      </c>
      <c r="D104" t="s">
        <v>30</v>
      </c>
      <c r="E104">
        <v>1221</v>
      </c>
      <c r="F104" s="78">
        <f t="shared" si="3"/>
        <v>1</v>
      </c>
      <c r="H104" s="87">
        <f t="shared" si="4"/>
        <v>27.85</v>
      </c>
      <c r="I104">
        <v>0</v>
      </c>
      <c r="J104" s="88">
        <v>0</v>
      </c>
      <c r="K104">
        <v>0</v>
      </c>
      <c r="L104" s="88">
        <v>0</v>
      </c>
      <c r="M104">
        <v>0</v>
      </c>
      <c r="N104" s="88">
        <v>0</v>
      </c>
      <c r="O104">
        <v>0</v>
      </c>
      <c r="P104" s="88">
        <v>0</v>
      </c>
      <c r="Q104">
        <v>1</v>
      </c>
      <c r="R104" s="88">
        <v>27.85</v>
      </c>
      <c r="S104">
        <v>0</v>
      </c>
      <c r="T104" s="88">
        <v>0</v>
      </c>
      <c r="U104">
        <v>0</v>
      </c>
      <c r="V104" s="88">
        <v>0</v>
      </c>
      <c r="W104">
        <v>1</v>
      </c>
      <c r="X104" s="88">
        <v>27.85</v>
      </c>
    </row>
    <row r="105" spans="1:25" x14ac:dyDescent="0.2">
      <c r="A105" t="s">
        <v>68</v>
      </c>
      <c r="B105" t="s">
        <v>320</v>
      </c>
      <c r="C105" t="s">
        <v>769</v>
      </c>
      <c r="D105" t="s">
        <v>30</v>
      </c>
      <c r="E105">
        <v>1221</v>
      </c>
      <c r="F105" s="78">
        <f t="shared" si="3"/>
        <v>4</v>
      </c>
      <c r="H105" s="87">
        <f t="shared" si="4"/>
        <v>28.4</v>
      </c>
      <c r="I105" s="72">
        <v>0</v>
      </c>
      <c r="J105" s="88">
        <v>0</v>
      </c>
      <c r="K105" s="72">
        <v>0</v>
      </c>
      <c r="L105" s="88">
        <v>0</v>
      </c>
      <c r="M105" s="72">
        <v>0</v>
      </c>
      <c r="N105" s="88">
        <v>0</v>
      </c>
      <c r="O105">
        <v>0</v>
      </c>
      <c r="P105" s="88">
        <v>0</v>
      </c>
      <c r="Q105">
        <v>4</v>
      </c>
      <c r="R105" s="88">
        <v>28.4</v>
      </c>
      <c r="S105">
        <v>0</v>
      </c>
      <c r="T105" s="88">
        <v>0</v>
      </c>
      <c r="U105">
        <v>0</v>
      </c>
      <c r="V105" s="88">
        <v>0</v>
      </c>
      <c r="W105">
        <v>4</v>
      </c>
      <c r="X105" s="88">
        <v>28.4</v>
      </c>
      <c r="Y105" s="72"/>
    </row>
    <row r="106" spans="1:25" x14ac:dyDescent="0.2">
      <c r="A106" t="s">
        <v>68</v>
      </c>
      <c r="B106" t="s">
        <v>320</v>
      </c>
      <c r="C106" t="s">
        <v>387</v>
      </c>
      <c r="D106" t="s">
        <v>30</v>
      </c>
      <c r="E106">
        <v>1221</v>
      </c>
      <c r="F106" s="78">
        <f t="shared" si="3"/>
        <v>111</v>
      </c>
      <c r="H106" s="87">
        <f t="shared" si="4"/>
        <v>786.84</v>
      </c>
      <c r="I106">
        <v>0</v>
      </c>
      <c r="J106" s="88">
        <v>0</v>
      </c>
      <c r="K106">
        <v>0</v>
      </c>
      <c r="L106" s="88">
        <v>0</v>
      </c>
      <c r="M106">
        <v>0</v>
      </c>
      <c r="N106" s="88">
        <v>0</v>
      </c>
      <c r="O106">
        <v>0</v>
      </c>
      <c r="P106" s="88">
        <v>0</v>
      </c>
      <c r="Q106">
        <v>0</v>
      </c>
      <c r="R106" s="88">
        <v>0</v>
      </c>
      <c r="S106">
        <v>5</v>
      </c>
      <c r="T106" s="88">
        <v>35.44</v>
      </c>
      <c r="U106">
        <v>106</v>
      </c>
      <c r="V106" s="88">
        <v>751.4</v>
      </c>
      <c r="W106">
        <v>111</v>
      </c>
      <c r="X106" s="88">
        <v>786.84</v>
      </c>
      <c r="Y106" s="72"/>
    </row>
    <row r="107" spans="1:25" x14ac:dyDescent="0.2">
      <c r="A107" t="s">
        <v>68</v>
      </c>
      <c r="B107" t="s">
        <v>320</v>
      </c>
      <c r="C107" t="s">
        <v>885</v>
      </c>
      <c r="D107" t="s">
        <v>30</v>
      </c>
      <c r="E107">
        <v>1221</v>
      </c>
      <c r="F107" s="78">
        <f t="shared" si="3"/>
        <v>30</v>
      </c>
      <c r="H107" s="87">
        <f t="shared" si="4"/>
        <v>426.02</v>
      </c>
      <c r="I107" s="72">
        <v>30</v>
      </c>
      <c r="J107" s="88">
        <v>426.02</v>
      </c>
      <c r="K107">
        <v>0</v>
      </c>
      <c r="L107" s="88">
        <v>0</v>
      </c>
      <c r="M107" s="72">
        <v>30</v>
      </c>
      <c r="N107" s="88">
        <v>426.02</v>
      </c>
      <c r="O107">
        <v>0</v>
      </c>
      <c r="P107" s="88">
        <v>0</v>
      </c>
      <c r="Q107">
        <v>0</v>
      </c>
      <c r="R107" s="88">
        <v>0</v>
      </c>
      <c r="S107">
        <v>0</v>
      </c>
      <c r="T107" s="88">
        <v>0</v>
      </c>
      <c r="U107">
        <v>0</v>
      </c>
      <c r="V107" s="88">
        <v>0</v>
      </c>
      <c r="W107">
        <v>0</v>
      </c>
      <c r="X107" s="88">
        <v>0</v>
      </c>
      <c r="Y107" s="72"/>
    </row>
    <row r="108" spans="1:25" x14ac:dyDescent="0.2">
      <c r="A108" t="s">
        <v>68</v>
      </c>
      <c r="B108" t="s">
        <v>320</v>
      </c>
      <c r="C108" t="s">
        <v>215</v>
      </c>
      <c r="D108" t="s">
        <v>30</v>
      </c>
      <c r="E108">
        <v>1221</v>
      </c>
      <c r="F108" s="78">
        <f t="shared" si="3"/>
        <v>12</v>
      </c>
      <c r="H108" s="87">
        <f t="shared" si="4"/>
        <v>147</v>
      </c>
      <c r="I108">
        <v>0</v>
      </c>
      <c r="J108" s="88">
        <v>0</v>
      </c>
      <c r="K108">
        <v>0</v>
      </c>
      <c r="L108" s="88">
        <v>0</v>
      </c>
      <c r="M108">
        <v>0</v>
      </c>
      <c r="N108" s="88">
        <v>0</v>
      </c>
      <c r="O108">
        <v>0</v>
      </c>
      <c r="P108" s="88">
        <v>0</v>
      </c>
      <c r="Q108">
        <v>0</v>
      </c>
      <c r="R108" s="88">
        <v>0</v>
      </c>
      <c r="S108">
        <v>0</v>
      </c>
      <c r="T108" s="88">
        <v>0</v>
      </c>
      <c r="U108">
        <v>12</v>
      </c>
      <c r="V108" s="88">
        <v>147</v>
      </c>
      <c r="W108">
        <v>12</v>
      </c>
      <c r="X108" s="88">
        <v>147</v>
      </c>
    </row>
    <row r="109" spans="1:25" x14ac:dyDescent="0.2">
      <c r="A109" t="s">
        <v>68</v>
      </c>
      <c r="B109" t="s">
        <v>320</v>
      </c>
      <c r="C109" t="s">
        <v>216</v>
      </c>
      <c r="D109" t="s">
        <v>30</v>
      </c>
      <c r="E109">
        <v>1221</v>
      </c>
      <c r="F109" s="78">
        <f t="shared" si="3"/>
        <v>1</v>
      </c>
      <c r="H109" s="87">
        <f t="shared" si="4"/>
        <v>11.91</v>
      </c>
      <c r="I109">
        <v>0</v>
      </c>
      <c r="J109" s="88">
        <v>0</v>
      </c>
      <c r="K109">
        <v>0</v>
      </c>
      <c r="L109" s="88">
        <v>0</v>
      </c>
      <c r="M109">
        <v>0</v>
      </c>
      <c r="N109" s="88">
        <v>0</v>
      </c>
      <c r="O109">
        <v>0</v>
      </c>
      <c r="P109" s="88">
        <v>0</v>
      </c>
      <c r="Q109">
        <v>0</v>
      </c>
      <c r="R109" s="88">
        <v>0</v>
      </c>
      <c r="S109">
        <v>0</v>
      </c>
      <c r="T109" s="88">
        <v>0</v>
      </c>
      <c r="U109">
        <v>1</v>
      </c>
      <c r="V109" s="88">
        <v>11.91</v>
      </c>
      <c r="W109">
        <v>1</v>
      </c>
      <c r="X109" s="88">
        <v>11.91</v>
      </c>
      <c r="Y109" s="72"/>
    </row>
    <row r="110" spans="1:25" x14ac:dyDescent="0.2">
      <c r="A110" t="s">
        <v>68</v>
      </c>
      <c r="B110" t="s">
        <v>320</v>
      </c>
      <c r="C110" t="s">
        <v>557</v>
      </c>
      <c r="D110" t="s">
        <v>30</v>
      </c>
      <c r="E110">
        <v>1221</v>
      </c>
      <c r="F110" s="78">
        <f t="shared" si="3"/>
        <v>71</v>
      </c>
      <c r="H110" s="87">
        <f t="shared" si="4"/>
        <v>1004.74</v>
      </c>
      <c r="I110" s="72">
        <v>0</v>
      </c>
      <c r="J110" s="88">
        <v>0</v>
      </c>
      <c r="K110" s="72">
        <v>0</v>
      </c>
      <c r="L110" s="88">
        <v>0</v>
      </c>
      <c r="M110" s="72">
        <v>0</v>
      </c>
      <c r="N110" s="88">
        <v>0</v>
      </c>
      <c r="O110">
        <v>10</v>
      </c>
      <c r="P110" s="88">
        <v>141.51</v>
      </c>
      <c r="Q110">
        <v>20</v>
      </c>
      <c r="R110" s="88">
        <v>283.02999999999997</v>
      </c>
      <c r="S110">
        <v>41</v>
      </c>
      <c r="T110" s="88">
        <v>580.20000000000005</v>
      </c>
      <c r="U110">
        <v>0</v>
      </c>
      <c r="V110" s="88">
        <v>0</v>
      </c>
      <c r="W110">
        <v>71</v>
      </c>
      <c r="X110" s="88">
        <v>1004.74</v>
      </c>
    </row>
    <row r="111" spans="1:25" x14ac:dyDescent="0.2">
      <c r="A111" t="s">
        <v>68</v>
      </c>
      <c r="B111" t="s">
        <v>320</v>
      </c>
      <c r="C111" t="s">
        <v>252</v>
      </c>
      <c r="D111" t="s">
        <v>30</v>
      </c>
      <c r="E111">
        <v>1221</v>
      </c>
      <c r="F111" s="78">
        <f t="shared" si="3"/>
        <v>2</v>
      </c>
      <c r="H111" s="87">
        <f t="shared" si="4"/>
        <v>14.1</v>
      </c>
      <c r="I111" s="72">
        <v>0</v>
      </c>
      <c r="J111" s="88">
        <v>0</v>
      </c>
      <c r="K111">
        <v>0</v>
      </c>
      <c r="L111" s="88">
        <v>0</v>
      </c>
      <c r="M111" s="72">
        <v>0</v>
      </c>
      <c r="N111" s="88">
        <v>0</v>
      </c>
      <c r="O111">
        <v>0</v>
      </c>
      <c r="P111" s="88">
        <v>0</v>
      </c>
      <c r="Q111">
        <v>0</v>
      </c>
      <c r="R111" s="88">
        <v>0</v>
      </c>
      <c r="S111">
        <v>0</v>
      </c>
      <c r="T111" s="88">
        <v>0</v>
      </c>
      <c r="U111">
        <v>2</v>
      </c>
      <c r="V111" s="88">
        <v>14.1</v>
      </c>
      <c r="W111">
        <v>2</v>
      </c>
      <c r="X111" s="88">
        <v>14.1</v>
      </c>
    </row>
    <row r="112" spans="1:25" x14ac:dyDescent="0.2">
      <c r="A112" t="s">
        <v>68</v>
      </c>
      <c r="B112" t="s">
        <v>320</v>
      </c>
      <c r="C112" t="s">
        <v>610</v>
      </c>
      <c r="D112" t="s">
        <v>30</v>
      </c>
      <c r="E112">
        <v>1221</v>
      </c>
      <c r="F112" s="78">
        <f t="shared" si="3"/>
        <v>13</v>
      </c>
      <c r="H112" s="87">
        <f t="shared" si="4"/>
        <v>96.17</v>
      </c>
      <c r="I112">
        <v>0</v>
      </c>
      <c r="J112" s="88">
        <v>0</v>
      </c>
      <c r="K112">
        <v>0</v>
      </c>
      <c r="L112" s="88">
        <v>0</v>
      </c>
      <c r="M112">
        <v>0</v>
      </c>
      <c r="N112" s="88">
        <v>0</v>
      </c>
      <c r="O112">
        <v>0</v>
      </c>
      <c r="P112" s="88">
        <v>0</v>
      </c>
      <c r="Q112">
        <v>0</v>
      </c>
      <c r="R112" s="88">
        <v>0</v>
      </c>
      <c r="S112">
        <v>13</v>
      </c>
      <c r="T112" s="88">
        <v>96.17</v>
      </c>
      <c r="U112">
        <v>0</v>
      </c>
      <c r="V112" s="88">
        <v>0</v>
      </c>
      <c r="W112">
        <v>13</v>
      </c>
      <c r="X112" s="88">
        <v>96.17</v>
      </c>
    </row>
    <row r="113" spans="1:25" x14ac:dyDescent="0.2">
      <c r="A113" t="s">
        <v>68</v>
      </c>
      <c r="B113" t="s">
        <v>320</v>
      </c>
      <c r="C113" t="s">
        <v>886</v>
      </c>
      <c r="D113" t="s">
        <v>30</v>
      </c>
      <c r="E113">
        <v>1221</v>
      </c>
      <c r="F113" s="78">
        <f t="shared" si="3"/>
        <v>50</v>
      </c>
      <c r="H113" s="87">
        <f t="shared" si="4"/>
        <v>473.5</v>
      </c>
      <c r="I113">
        <v>50</v>
      </c>
      <c r="J113" s="88">
        <v>473.5</v>
      </c>
      <c r="K113">
        <v>0</v>
      </c>
      <c r="L113" s="88">
        <v>0</v>
      </c>
      <c r="M113">
        <v>50</v>
      </c>
      <c r="N113" s="88">
        <v>473.5</v>
      </c>
      <c r="O113">
        <v>0</v>
      </c>
      <c r="P113" s="88">
        <v>0</v>
      </c>
      <c r="Q113">
        <v>0</v>
      </c>
      <c r="R113" s="88">
        <v>0</v>
      </c>
      <c r="S113">
        <v>0</v>
      </c>
      <c r="T113" s="88">
        <v>0</v>
      </c>
      <c r="U113">
        <v>0</v>
      </c>
      <c r="V113" s="88">
        <v>0</v>
      </c>
      <c r="W113">
        <v>0</v>
      </c>
      <c r="X113" s="88">
        <v>0</v>
      </c>
      <c r="Y113" s="72"/>
    </row>
    <row r="114" spans="1:25" x14ac:dyDescent="0.2">
      <c r="A114" t="s">
        <v>68</v>
      </c>
      <c r="B114" t="s">
        <v>320</v>
      </c>
      <c r="C114" t="s">
        <v>835</v>
      </c>
      <c r="D114" t="s">
        <v>30</v>
      </c>
      <c r="E114">
        <v>1221</v>
      </c>
      <c r="F114" s="78">
        <f t="shared" si="3"/>
        <v>206</v>
      </c>
      <c r="H114" s="87">
        <f t="shared" si="4"/>
        <v>1950.84</v>
      </c>
      <c r="I114" s="72">
        <v>150</v>
      </c>
      <c r="J114" s="88">
        <v>1420.51</v>
      </c>
      <c r="K114">
        <v>56</v>
      </c>
      <c r="L114" s="88">
        <v>530.33000000000004</v>
      </c>
      <c r="M114" s="72">
        <v>206</v>
      </c>
      <c r="N114" s="88">
        <v>1950.84</v>
      </c>
      <c r="O114">
        <v>0</v>
      </c>
      <c r="P114" s="88">
        <v>0</v>
      </c>
      <c r="Q114">
        <v>0</v>
      </c>
      <c r="R114" s="88">
        <v>0</v>
      </c>
      <c r="S114">
        <v>0</v>
      </c>
      <c r="T114" s="88">
        <v>0</v>
      </c>
      <c r="U114">
        <v>0</v>
      </c>
      <c r="V114" s="88">
        <v>0</v>
      </c>
      <c r="W114">
        <v>0</v>
      </c>
      <c r="X114" s="88">
        <v>0</v>
      </c>
    </row>
    <row r="115" spans="1:25" x14ac:dyDescent="0.2">
      <c r="A115" t="s">
        <v>68</v>
      </c>
      <c r="B115" t="s">
        <v>320</v>
      </c>
      <c r="C115" t="s">
        <v>523</v>
      </c>
      <c r="D115" t="s">
        <v>30</v>
      </c>
      <c r="E115">
        <v>1221</v>
      </c>
      <c r="F115" s="78">
        <f t="shared" si="3"/>
        <v>24</v>
      </c>
      <c r="H115" s="87">
        <f t="shared" si="4"/>
        <v>4040.49</v>
      </c>
      <c r="I115" s="72">
        <v>0</v>
      </c>
      <c r="J115" s="88">
        <v>0</v>
      </c>
      <c r="K115">
        <v>0</v>
      </c>
      <c r="L115" s="88">
        <v>0</v>
      </c>
      <c r="M115" s="72">
        <v>0</v>
      </c>
      <c r="N115" s="88">
        <v>0</v>
      </c>
      <c r="O115">
        <v>0</v>
      </c>
      <c r="P115" s="88">
        <v>0</v>
      </c>
      <c r="Q115">
        <v>24</v>
      </c>
      <c r="R115" s="88">
        <v>4040.49</v>
      </c>
      <c r="S115">
        <v>0</v>
      </c>
      <c r="T115" s="88">
        <v>0</v>
      </c>
      <c r="U115">
        <v>0</v>
      </c>
      <c r="V115" s="88">
        <v>0</v>
      </c>
      <c r="W115">
        <v>24</v>
      </c>
      <c r="X115" s="88">
        <v>4040.49</v>
      </c>
      <c r="Y115" s="72"/>
    </row>
    <row r="116" spans="1:25" x14ac:dyDescent="0.2">
      <c r="A116" t="s">
        <v>68</v>
      </c>
      <c r="B116" t="s">
        <v>320</v>
      </c>
      <c r="C116" t="s">
        <v>417</v>
      </c>
      <c r="D116" t="s">
        <v>30</v>
      </c>
      <c r="E116">
        <v>1221</v>
      </c>
      <c r="F116" s="78">
        <f t="shared" si="3"/>
        <v>7</v>
      </c>
      <c r="H116" s="87">
        <f t="shared" si="4"/>
        <v>2351.4</v>
      </c>
      <c r="I116">
        <v>0</v>
      </c>
      <c r="J116" s="88">
        <v>0</v>
      </c>
      <c r="K116">
        <v>7</v>
      </c>
      <c r="L116" s="88">
        <v>2351.4</v>
      </c>
      <c r="M116">
        <v>7</v>
      </c>
      <c r="N116" s="88">
        <v>2351.4</v>
      </c>
      <c r="O116">
        <v>0</v>
      </c>
      <c r="P116" s="88">
        <v>0</v>
      </c>
      <c r="Q116">
        <v>0</v>
      </c>
      <c r="R116" s="88">
        <v>0</v>
      </c>
      <c r="S116">
        <v>0</v>
      </c>
      <c r="T116" s="88">
        <v>0</v>
      </c>
      <c r="U116">
        <v>0</v>
      </c>
      <c r="V116" s="88">
        <v>0</v>
      </c>
      <c r="W116">
        <v>0</v>
      </c>
      <c r="X116" s="88">
        <v>0</v>
      </c>
      <c r="Y116" s="72"/>
    </row>
    <row r="117" spans="1:25" x14ac:dyDescent="0.2">
      <c r="A117" t="s">
        <v>68</v>
      </c>
      <c r="B117" t="s">
        <v>320</v>
      </c>
      <c r="C117" t="s">
        <v>693</v>
      </c>
      <c r="D117" t="s">
        <v>30</v>
      </c>
      <c r="E117">
        <v>1221</v>
      </c>
      <c r="F117" s="78">
        <f t="shared" si="3"/>
        <v>126</v>
      </c>
      <c r="H117" s="87">
        <f t="shared" si="4"/>
        <v>900.9</v>
      </c>
      <c r="I117" s="72">
        <v>0</v>
      </c>
      <c r="J117" s="88">
        <v>0</v>
      </c>
      <c r="K117">
        <v>0</v>
      </c>
      <c r="L117" s="88">
        <v>0</v>
      </c>
      <c r="M117" s="72">
        <v>0</v>
      </c>
      <c r="N117" s="88">
        <v>0</v>
      </c>
      <c r="O117">
        <v>0</v>
      </c>
      <c r="P117" s="88">
        <v>0</v>
      </c>
      <c r="Q117">
        <v>0</v>
      </c>
      <c r="R117" s="88">
        <v>0</v>
      </c>
      <c r="S117">
        <v>126</v>
      </c>
      <c r="T117" s="88">
        <v>900.9</v>
      </c>
      <c r="U117">
        <v>0</v>
      </c>
      <c r="V117" s="88">
        <v>0</v>
      </c>
      <c r="W117">
        <v>126</v>
      </c>
      <c r="X117" s="88">
        <v>900.9</v>
      </c>
      <c r="Y117" s="72"/>
    </row>
    <row r="118" spans="1:25" x14ac:dyDescent="0.2">
      <c r="A118" t="s">
        <v>68</v>
      </c>
      <c r="B118" t="s">
        <v>320</v>
      </c>
      <c r="C118" t="s">
        <v>730</v>
      </c>
      <c r="D118" t="s">
        <v>30</v>
      </c>
      <c r="E118">
        <v>1221</v>
      </c>
      <c r="F118" s="78">
        <f t="shared" si="3"/>
        <v>7</v>
      </c>
      <c r="H118" s="87">
        <f t="shared" si="4"/>
        <v>564.76</v>
      </c>
      <c r="I118">
        <v>0</v>
      </c>
      <c r="J118" s="88">
        <v>0</v>
      </c>
      <c r="K118">
        <v>0</v>
      </c>
      <c r="L118" s="88">
        <v>0</v>
      </c>
      <c r="M118">
        <v>0</v>
      </c>
      <c r="N118" s="88">
        <v>0</v>
      </c>
      <c r="O118">
        <v>7</v>
      </c>
      <c r="P118" s="88">
        <v>564.76</v>
      </c>
      <c r="Q118">
        <v>0</v>
      </c>
      <c r="R118" s="88">
        <v>0</v>
      </c>
      <c r="S118">
        <v>0</v>
      </c>
      <c r="T118" s="88">
        <v>0</v>
      </c>
      <c r="U118">
        <v>0</v>
      </c>
      <c r="V118" s="88">
        <v>0</v>
      </c>
      <c r="W118">
        <v>7</v>
      </c>
      <c r="X118" s="88">
        <v>564.76</v>
      </c>
    </row>
    <row r="119" spans="1:25" x14ac:dyDescent="0.2">
      <c r="A119" t="s">
        <v>68</v>
      </c>
      <c r="B119" t="s">
        <v>320</v>
      </c>
      <c r="C119" t="s">
        <v>69</v>
      </c>
      <c r="D119" t="s">
        <v>30</v>
      </c>
      <c r="E119">
        <v>1221</v>
      </c>
      <c r="F119" s="78">
        <f t="shared" si="3"/>
        <v>2</v>
      </c>
      <c r="H119" s="87">
        <f t="shared" si="4"/>
        <v>108.86</v>
      </c>
      <c r="I119" s="72">
        <v>0</v>
      </c>
      <c r="J119" s="88">
        <v>0</v>
      </c>
      <c r="K119">
        <v>0</v>
      </c>
      <c r="L119" s="88">
        <v>0</v>
      </c>
      <c r="M119" s="72">
        <v>0</v>
      </c>
      <c r="N119" s="88">
        <v>0</v>
      </c>
      <c r="O119">
        <v>0</v>
      </c>
      <c r="P119" s="88">
        <v>0</v>
      </c>
      <c r="Q119">
        <v>0</v>
      </c>
      <c r="R119" s="88">
        <v>0</v>
      </c>
      <c r="S119">
        <v>0</v>
      </c>
      <c r="T119" s="88">
        <v>0</v>
      </c>
      <c r="U119">
        <v>2</v>
      </c>
      <c r="V119" s="88">
        <v>108.86</v>
      </c>
      <c r="W119">
        <v>2</v>
      </c>
      <c r="X119" s="88">
        <v>108.86</v>
      </c>
    </row>
    <row r="120" spans="1:25" x14ac:dyDescent="0.2">
      <c r="A120" t="s">
        <v>68</v>
      </c>
      <c r="B120" t="s">
        <v>320</v>
      </c>
      <c r="C120" t="s">
        <v>242</v>
      </c>
      <c r="D120" t="s">
        <v>30</v>
      </c>
      <c r="E120">
        <v>1221</v>
      </c>
      <c r="F120" s="78">
        <f t="shared" si="3"/>
        <v>3</v>
      </c>
      <c r="H120" s="87">
        <f t="shared" si="4"/>
        <v>212.43</v>
      </c>
      <c r="I120">
        <v>0</v>
      </c>
      <c r="J120" s="88">
        <v>0</v>
      </c>
      <c r="K120">
        <v>0</v>
      </c>
      <c r="L120" s="88">
        <v>0</v>
      </c>
      <c r="M120">
        <v>0</v>
      </c>
      <c r="N120" s="88">
        <v>0</v>
      </c>
      <c r="O120">
        <v>0</v>
      </c>
      <c r="P120" s="88">
        <v>0</v>
      </c>
      <c r="Q120">
        <v>0</v>
      </c>
      <c r="R120" s="88">
        <v>0</v>
      </c>
      <c r="S120">
        <v>0</v>
      </c>
      <c r="T120" s="88">
        <v>0</v>
      </c>
      <c r="U120">
        <v>3</v>
      </c>
      <c r="V120" s="88">
        <v>212.43</v>
      </c>
      <c r="W120">
        <v>3</v>
      </c>
      <c r="X120" s="88">
        <v>212.43</v>
      </c>
    </row>
    <row r="121" spans="1:25" x14ac:dyDescent="0.2">
      <c r="A121" t="s">
        <v>68</v>
      </c>
      <c r="B121" t="s">
        <v>320</v>
      </c>
      <c r="C121" t="s">
        <v>836</v>
      </c>
      <c r="D121" t="s">
        <v>30</v>
      </c>
      <c r="E121">
        <v>1221</v>
      </c>
      <c r="F121" s="78">
        <f t="shared" si="3"/>
        <v>136</v>
      </c>
      <c r="H121" s="87">
        <f t="shared" si="4"/>
        <v>3866.36</v>
      </c>
      <c r="I121" s="72">
        <v>136</v>
      </c>
      <c r="J121" s="88">
        <v>3866.36</v>
      </c>
      <c r="K121">
        <v>0</v>
      </c>
      <c r="L121" s="88">
        <v>0</v>
      </c>
      <c r="M121" s="72">
        <v>136</v>
      </c>
      <c r="N121" s="88">
        <v>3866.36</v>
      </c>
      <c r="O121">
        <v>0</v>
      </c>
      <c r="P121" s="88">
        <v>0</v>
      </c>
      <c r="Q121">
        <v>0</v>
      </c>
      <c r="R121" s="88">
        <v>0</v>
      </c>
      <c r="S121">
        <v>0</v>
      </c>
      <c r="T121" s="88">
        <v>0</v>
      </c>
      <c r="U121">
        <v>0</v>
      </c>
      <c r="V121" s="88">
        <v>0</v>
      </c>
      <c r="W121">
        <v>0</v>
      </c>
      <c r="X121" s="88">
        <v>0</v>
      </c>
      <c r="Y121" s="72"/>
    </row>
    <row r="122" spans="1:25" x14ac:dyDescent="0.2">
      <c r="A122" t="s">
        <v>68</v>
      </c>
      <c r="B122" t="s">
        <v>320</v>
      </c>
      <c r="C122" t="s">
        <v>107</v>
      </c>
      <c r="D122" t="s">
        <v>30</v>
      </c>
      <c r="E122">
        <v>1221</v>
      </c>
      <c r="F122" s="78">
        <f t="shared" si="3"/>
        <v>2</v>
      </c>
      <c r="H122" s="87">
        <f t="shared" si="4"/>
        <v>29.74</v>
      </c>
      <c r="I122">
        <v>0</v>
      </c>
      <c r="J122" s="88">
        <v>0</v>
      </c>
      <c r="K122">
        <v>0</v>
      </c>
      <c r="L122" s="88">
        <v>0</v>
      </c>
      <c r="M122">
        <v>0</v>
      </c>
      <c r="N122" s="88">
        <v>0</v>
      </c>
      <c r="O122">
        <v>0</v>
      </c>
      <c r="P122" s="88">
        <v>0</v>
      </c>
      <c r="Q122">
        <v>0</v>
      </c>
      <c r="R122" s="88">
        <v>0</v>
      </c>
      <c r="S122">
        <v>0</v>
      </c>
      <c r="T122" s="88">
        <v>0</v>
      </c>
      <c r="U122">
        <v>2</v>
      </c>
      <c r="V122" s="88">
        <v>29.74</v>
      </c>
      <c r="W122">
        <v>2</v>
      </c>
      <c r="X122" s="88">
        <v>29.74</v>
      </c>
      <c r="Y122" s="72"/>
    </row>
    <row r="123" spans="1:25" x14ac:dyDescent="0.2">
      <c r="A123" t="s">
        <v>68</v>
      </c>
      <c r="B123" t="s">
        <v>320</v>
      </c>
      <c r="C123" t="s">
        <v>275</v>
      </c>
      <c r="D123" t="s">
        <v>30</v>
      </c>
      <c r="E123">
        <v>1221</v>
      </c>
      <c r="F123" s="78">
        <f t="shared" si="3"/>
        <v>31</v>
      </c>
      <c r="H123" s="87">
        <f t="shared" si="4"/>
        <v>517.39</v>
      </c>
      <c r="I123" s="72">
        <v>0</v>
      </c>
      <c r="J123" s="88">
        <v>0</v>
      </c>
      <c r="K123">
        <v>0</v>
      </c>
      <c r="L123" s="88">
        <v>0</v>
      </c>
      <c r="M123" s="72">
        <v>0</v>
      </c>
      <c r="N123" s="88">
        <v>0</v>
      </c>
      <c r="O123" s="72">
        <v>0</v>
      </c>
      <c r="P123" s="88">
        <v>0</v>
      </c>
      <c r="Q123" s="72">
        <v>30</v>
      </c>
      <c r="R123" s="88">
        <v>500.7</v>
      </c>
      <c r="S123">
        <v>1</v>
      </c>
      <c r="T123" s="88">
        <v>16.690000000000001</v>
      </c>
      <c r="U123" s="73">
        <v>0</v>
      </c>
      <c r="V123" s="88">
        <v>0</v>
      </c>
      <c r="W123" s="72">
        <v>31</v>
      </c>
      <c r="X123" s="88">
        <v>517.39</v>
      </c>
      <c r="Y123" s="72"/>
    </row>
    <row r="124" spans="1:25" x14ac:dyDescent="0.2">
      <c r="A124" t="s">
        <v>68</v>
      </c>
      <c r="B124" t="s">
        <v>320</v>
      </c>
      <c r="C124" t="s">
        <v>276</v>
      </c>
      <c r="D124" t="s">
        <v>30</v>
      </c>
      <c r="E124">
        <v>1221</v>
      </c>
      <c r="F124" s="78">
        <f t="shared" si="3"/>
        <v>29</v>
      </c>
      <c r="H124" s="87">
        <f t="shared" si="4"/>
        <v>489.36</v>
      </c>
      <c r="I124" s="72">
        <v>0</v>
      </c>
      <c r="J124" s="88">
        <v>0</v>
      </c>
      <c r="K124">
        <v>0</v>
      </c>
      <c r="L124" s="88">
        <v>0</v>
      </c>
      <c r="M124" s="72">
        <v>0</v>
      </c>
      <c r="N124" s="88">
        <v>0</v>
      </c>
      <c r="O124" s="72">
        <v>0</v>
      </c>
      <c r="P124" s="88">
        <v>0</v>
      </c>
      <c r="Q124">
        <v>0</v>
      </c>
      <c r="R124" s="88">
        <v>0</v>
      </c>
      <c r="S124">
        <v>10</v>
      </c>
      <c r="T124" s="88">
        <v>168.74</v>
      </c>
      <c r="U124">
        <v>19</v>
      </c>
      <c r="V124" s="88">
        <v>320.62</v>
      </c>
      <c r="W124" s="72">
        <v>29</v>
      </c>
      <c r="X124" s="88">
        <v>489.36</v>
      </c>
    </row>
    <row r="125" spans="1:25" x14ac:dyDescent="0.2">
      <c r="A125" t="s">
        <v>68</v>
      </c>
      <c r="B125" t="s">
        <v>320</v>
      </c>
      <c r="C125" t="s">
        <v>611</v>
      </c>
      <c r="D125" t="s">
        <v>30</v>
      </c>
      <c r="E125">
        <v>1221</v>
      </c>
      <c r="F125" s="78">
        <f t="shared" si="3"/>
        <v>219</v>
      </c>
      <c r="H125" s="87">
        <f t="shared" si="4"/>
        <v>832.19</v>
      </c>
      <c r="I125" s="72">
        <v>0</v>
      </c>
      <c r="J125" s="88">
        <v>0</v>
      </c>
      <c r="K125" s="72">
        <v>0</v>
      </c>
      <c r="L125" s="88">
        <v>0</v>
      </c>
      <c r="M125" s="72">
        <v>0</v>
      </c>
      <c r="N125" s="88">
        <v>0</v>
      </c>
      <c r="O125" s="72">
        <v>0</v>
      </c>
      <c r="P125" s="88">
        <v>0</v>
      </c>
      <c r="Q125" s="72">
        <v>219</v>
      </c>
      <c r="R125" s="88">
        <v>832.19</v>
      </c>
      <c r="S125">
        <v>0</v>
      </c>
      <c r="T125" s="88">
        <v>0</v>
      </c>
      <c r="U125">
        <v>0</v>
      </c>
      <c r="V125" s="88">
        <v>0</v>
      </c>
      <c r="W125" s="72">
        <v>219</v>
      </c>
      <c r="X125" s="88">
        <v>832.19</v>
      </c>
      <c r="Y125" s="72"/>
    </row>
    <row r="126" spans="1:25" x14ac:dyDescent="0.2">
      <c r="A126" t="s">
        <v>68</v>
      </c>
      <c r="B126" t="s">
        <v>320</v>
      </c>
      <c r="C126" t="s">
        <v>788</v>
      </c>
      <c r="D126" t="s">
        <v>30</v>
      </c>
      <c r="E126">
        <v>1221</v>
      </c>
      <c r="F126" s="78">
        <f t="shared" si="3"/>
        <v>78</v>
      </c>
      <c r="H126" s="87">
        <f t="shared" si="4"/>
        <v>369.7</v>
      </c>
      <c r="I126" s="72">
        <v>0</v>
      </c>
      <c r="J126" s="88">
        <v>0</v>
      </c>
      <c r="K126">
        <v>0</v>
      </c>
      <c r="L126" s="88">
        <v>0</v>
      </c>
      <c r="M126" s="72">
        <v>0</v>
      </c>
      <c r="N126" s="88">
        <v>0</v>
      </c>
      <c r="O126">
        <v>78</v>
      </c>
      <c r="P126" s="88">
        <v>369.7</v>
      </c>
      <c r="Q126">
        <v>0</v>
      </c>
      <c r="R126" s="88">
        <v>0</v>
      </c>
      <c r="S126">
        <v>0</v>
      </c>
      <c r="T126" s="88">
        <v>0</v>
      </c>
      <c r="U126">
        <v>0</v>
      </c>
      <c r="V126" s="88">
        <v>0</v>
      </c>
      <c r="W126">
        <v>78</v>
      </c>
      <c r="X126" s="88">
        <v>369.7</v>
      </c>
    </row>
    <row r="127" spans="1:25" x14ac:dyDescent="0.2">
      <c r="A127" t="s">
        <v>68</v>
      </c>
      <c r="B127" t="s">
        <v>320</v>
      </c>
      <c r="C127" t="s">
        <v>789</v>
      </c>
      <c r="D127" t="s">
        <v>30</v>
      </c>
      <c r="E127">
        <v>1221</v>
      </c>
      <c r="F127" s="78">
        <f t="shared" si="3"/>
        <v>20</v>
      </c>
      <c r="H127" s="87">
        <f t="shared" si="4"/>
        <v>95</v>
      </c>
      <c r="I127" s="72">
        <v>10</v>
      </c>
      <c r="J127" s="88">
        <v>47.5</v>
      </c>
      <c r="K127">
        <v>10</v>
      </c>
      <c r="L127" s="88">
        <v>47.5</v>
      </c>
      <c r="M127" s="72">
        <v>20</v>
      </c>
      <c r="N127" s="88">
        <v>95</v>
      </c>
      <c r="O127">
        <v>0</v>
      </c>
      <c r="P127" s="88">
        <v>0</v>
      </c>
      <c r="Q127">
        <v>0</v>
      </c>
      <c r="R127" s="88">
        <v>0</v>
      </c>
      <c r="S127">
        <v>0</v>
      </c>
      <c r="T127" s="88">
        <v>0</v>
      </c>
      <c r="U127">
        <v>0</v>
      </c>
      <c r="V127" s="88">
        <v>0</v>
      </c>
      <c r="W127">
        <v>0</v>
      </c>
      <c r="X127" s="88">
        <v>0</v>
      </c>
      <c r="Y127" s="72"/>
    </row>
    <row r="128" spans="1:25" x14ac:dyDescent="0.2">
      <c r="A128" t="s">
        <v>68</v>
      </c>
      <c r="B128" t="s">
        <v>320</v>
      </c>
      <c r="C128" t="s">
        <v>612</v>
      </c>
      <c r="D128" t="s">
        <v>30</v>
      </c>
      <c r="E128">
        <v>1221</v>
      </c>
      <c r="F128" s="78">
        <f t="shared" si="3"/>
        <v>20</v>
      </c>
      <c r="H128" s="87">
        <f t="shared" si="4"/>
        <v>282.81</v>
      </c>
      <c r="I128">
        <v>0</v>
      </c>
      <c r="J128" s="88">
        <v>0</v>
      </c>
      <c r="K128">
        <v>0</v>
      </c>
      <c r="L128" s="88">
        <v>0</v>
      </c>
      <c r="M128">
        <v>0</v>
      </c>
      <c r="N128" s="88">
        <v>0</v>
      </c>
      <c r="O128">
        <v>0</v>
      </c>
      <c r="P128" s="88">
        <v>0</v>
      </c>
      <c r="Q128">
        <v>20</v>
      </c>
      <c r="R128" s="88">
        <v>282.81</v>
      </c>
      <c r="S128">
        <v>0</v>
      </c>
      <c r="T128" s="88">
        <v>0</v>
      </c>
      <c r="U128">
        <v>0</v>
      </c>
      <c r="V128" s="88">
        <v>0</v>
      </c>
      <c r="W128">
        <v>20</v>
      </c>
      <c r="X128" s="88">
        <v>282.81</v>
      </c>
    </row>
    <row r="129" spans="1:25" x14ac:dyDescent="0.2">
      <c r="A129" t="s">
        <v>68</v>
      </c>
      <c r="B129" t="s">
        <v>320</v>
      </c>
      <c r="C129" t="s">
        <v>613</v>
      </c>
      <c r="D129" t="s">
        <v>30</v>
      </c>
      <c r="E129">
        <v>1221</v>
      </c>
      <c r="F129" s="78">
        <f t="shared" si="3"/>
        <v>6</v>
      </c>
      <c r="H129" s="87">
        <f t="shared" si="4"/>
        <v>152.63999999999999</v>
      </c>
      <c r="I129" s="72">
        <v>0</v>
      </c>
      <c r="J129" s="88">
        <v>0</v>
      </c>
      <c r="K129">
        <v>0</v>
      </c>
      <c r="L129" s="88">
        <v>0</v>
      </c>
      <c r="M129" s="72">
        <v>0</v>
      </c>
      <c r="N129" s="88">
        <v>0</v>
      </c>
      <c r="O129">
        <v>0</v>
      </c>
      <c r="P129" s="88">
        <v>0</v>
      </c>
      <c r="Q129">
        <v>0</v>
      </c>
      <c r="R129" s="88">
        <v>0</v>
      </c>
      <c r="S129">
        <v>6</v>
      </c>
      <c r="T129" s="88">
        <v>152.63999999999999</v>
      </c>
      <c r="U129">
        <v>0</v>
      </c>
      <c r="V129" s="88">
        <v>0</v>
      </c>
      <c r="W129">
        <v>6</v>
      </c>
      <c r="X129" s="88">
        <v>152.63999999999999</v>
      </c>
    </row>
    <row r="130" spans="1:25" x14ac:dyDescent="0.2">
      <c r="A130" t="s">
        <v>68</v>
      </c>
      <c r="B130" t="s">
        <v>320</v>
      </c>
      <c r="C130" t="s">
        <v>243</v>
      </c>
      <c r="D130" t="s">
        <v>30</v>
      </c>
      <c r="E130">
        <v>1221</v>
      </c>
      <c r="F130" s="78">
        <f t="shared" ref="F130:F193" si="5">M130+W130</f>
        <v>1</v>
      </c>
      <c r="H130" s="87">
        <f t="shared" ref="H130:H193" si="6">N130+X130</f>
        <v>23.95</v>
      </c>
      <c r="I130" s="72">
        <v>0</v>
      </c>
      <c r="J130" s="88">
        <v>0</v>
      </c>
      <c r="K130" s="72">
        <v>0</v>
      </c>
      <c r="L130" s="88">
        <v>0</v>
      </c>
      <c r="M130" s="72">
        <v>0</v>
      </c>
      <c r="N130" s="88">
        <v>0</v>
      </c>
      <c r="O130">
        <v>0</v>
      </c>
      <c r="P130" s="88">
        <v>0</v>
      </c>
      <c r="Q130">
        <v>0</v>
      </c>
      <c r="R130" s="88">
        <v>0</v>
      </c>
      <c r="S130">
        <v>0</v>
      </c>
      <c r="T130" s="88">
        <v>0</v>
      </c>
      <c r="U130">
        <v>1</v>
      </c>
      <c r="V130" s="88">
        <v>23.95</v>
      </c>
      <c r="W130">
        <v>1</v>
      </c>
      <c r="X130" s="88">
        <v>23.95</v>
      </c>
    </row>
    <row r="131" spans="1:25" x14ac:dyDescent="0.2">
      <c r="A131" t="s">
        <v>68</v>
      </c>
      <c r="B131" t="s">
        <v>320</v>
      </c>
      <c r="C131" t="s">
        <v>706</v>
      </c>
      <c r="D131" t="s">
        <v>30</v>
      </c>
      <c r="E131">
        <v>1221</v>
      </c>
      <c r="F131" s="78">
        <f t="shared" si="5"/>
        <v>1</v>
      </c>
      <c r="H131" s="87">
        <f t="shared" si="6"/>
        <v>14.22</v>
      </c>
      <c r="I131">
        <v>0</v>
      </c>
      <c r="J131" s="88">
        <v>0</v>
      </c>
      <c r="K131">
        <v>0</v>
      </c>
      <c r="L131" s="88">
        <v>0</v>
      </c>
      <c r="M131">
        <v>0</v>
      </c>
      <c r="N131" s="88">
        <v>0</v>
      </c>
      <c r="O131">
        <v>0</v>
      </c>
      <c r="P131" s="88">
        <v>0</v>
      </c>
      <c r="Q131">
        <v>0</v>
      </c>
      <c r="R131" s="88">
        <v>0</v>
      </c>
      <c r="S131">
        <v>1</v>
      </c>
      <c r="T131" s="88">
        <v>14.22</v>
      </c>
      <c r="U131" s="73">
        <v>0</v>
      </c>
      <c r="V131" s="88">
        <v>0</v>
      </c>
      <c r="W131">
        <v>1</v>
      </c>
      <c r="X131" s="88">
        <v>14.22</v>
      </c>
    </row>
    <row r="132" spans="1:25" x14ac:dyDescent="0.2">
      <c r="A132" t="s">
        <v>68</v>
      </c>
      <c r="B132" t="s">
        <v>320</v>
      </c>
      <c r="C132" t="s">
        <v>217</v>
      </c>
      <c r="D132" t="s">
        <v>30</v>
      </c>
      <c r="E132">
        <v>1221</v>
      </c>
      <c r="F132" s="78">
        <f t="shared" si="5"/>
        <v>48</v>
      </c>
      <c r="H132" s="87">
        <f t="shared" si="6"/>
        <v>1524</v>
      </c>
      <c r="I132" s="72">
        <v>0</v>
      </c>
      <c r="J132" s="88">
        <v>0</v>
      </c>
      <c r="K132">
        <v>0</v>
      </c>
      <c r="L132" s="88">
        <v>0</v>
      </c>
      <c r="M132" s="72">
        <v>0</v>
      </c>
      <c r="N132" s="88">
        <v>0</v>
      </c>
      <c r="O132">
        <v>0</v>
      </c>
      <c r="P132" s="88">
        <v>0</v>
      </c>
      <c r="Q132">
        <v>0</v>
      </c>
      <c r="R132" s="88">
        <v>0</v>
      </c>
      <c r="S132">
        <v>0</v>
      </c>
      <c r="T132" s="88">
        <v>0</v>
      </c>
      <c r="U132">
        <v>48</v>
      </c>
      <c r="V132" s="88">
        <v>1524</v>
      </c>
      <c r="W132">
        <v>48</v>
      </c>
      <c r="X132" s="88">
        <v>1524</v>
      </c>
    </row>
    <row r="133" spans="1:25" x14ac:dyDescent="0.2">
      <c r="A133" t="s">
        <v>68</v>
      </c>
      <c r="B133" t="s">
        <v>320</v>
      </c>
      <c r="C133" t="s">
        <v>684</v>
      </c>
      <c r="D133" t="s">
        <v>30</v>
      </c>
      <c r="E133">
        <v>1221</v>
      </c>
      <c r="F133" s="78">
        <f t="shared" si="5"/>
        <v>12</v>
      </c>
      <c r="H133" s="87">
        <f t="shared" si="6"/>
        <v>682.06</v>
      </c>
      <c r="I133">
        <v>0</v>
      </c>
      <c r="J133" s="88">
        <v>0</v>
      </c>
      <c r="K133">
        <v>0</v>
      </c>
      <c r="L133" s="88">
        <v>0</v>
      </c>
      <c r="M133">
        <v>0</v>
      </c>
      <c r="N133" s="88">
        <v>0</v>
      </c>
      <c r="O133">
        <v>10</v>
      </c>
      <c r="P133" s="88">
        <v>568.38</v>
      </c>
      <c r="Q133">
        <v>0</v>
      </c>
      <c r="R133" s="88">
        <v>0</v>
      </c>
      <c r="S133">
        <v>2</v>
      </c>
      <c r="T133" s="88">
        <v>113.68</v>
      </c>
      <c r="U133">
        <v>0</v>
      </c>
      <c r="V133" s="88">
        <v>0</v>
      </c>
      <c r="W133">
        <v>12</v>
      </c>
      <c r="X133" s="88">
        <v>682.06</v>
      </c>
    </row>
    <row r="134" spans="1:25" x14ac:dyDescent="0.2">
      <c r="A134" t="s">
        <v>68</v>
      </c>
      <c r="B134" t="s">
        <v>320</v>
      </c>
      <c r="C134" t="s">
        <v>218</v>
      </c>
      <c r="D134" t="s">
        <v>30</v>
      </c>
      <c r="E134">
        <v>1221</v>
      </c>
      <c r="F134" s="78">
        <f t="shared" si="5"/>
        <v>14</v>
      </c>
      <c r="H134" s="87">
        <f t="shared" si="6"/>
        <v>806.9</v>
      </c>
      <c r="I134" s="72">
        <v>0</v>
      </c>
      <c r="J134" s="88">
        <v>0</v>
      </c>
      <c r="K134">
        <v>0</v>
      </c>
      <c r="L134" s="88">
        <v>0</v>
      </c>
      <c r="M134" s="72">
        <v>0</v>
      </c>
      <c r="N134" s="88">
        <v>0</v>
      </c>
      <c r="O134">
        <v>0</v>
      </c>
      <c r="P134" s="88">
        <v>0</v>
      </c>
      <c r="Q134">
        <v>0</v>
      </c>
      <c r="R134" s="88">
        <v>0</v>
      </c>
      <c r="S134">
        <v>0</v>
      </c>
      <c r="T134" s="88">
        <v>0</v>
      </c>
      <c r="U134">
        <v>14</v>
      </c>
      <c r="V134" s="88">
        <v>806.9</v>
      </c>
      <c r="W134">
        <v>14</v>
      </c>
      <c r="X134" s="88">
        <v>806.9</v>
      </c>
    </row>
    <row r="135" spans="1:25" x14ac:dyDescent="0.2">
      <c r="A135" t="s">
        <v>68</v>
      </c>
      <c r="B135" t="s">
        <v>320</v>
      </c>
      <c r="C135" t="s">
        <v>461</v>
      </c>
      <c r="D135" t="s">
        <v>30</v>
      </c>
      <c r="E135">
        <v>1221</v>
      </c>
      <c r="F135" s="78">
        <f t="shared" si="5"/>
        <v>7</v>
      </c>
      <c r="H135" s="87">
        <f t="shared" si="6"/>
        <v>628.63</v>
      </c>
      <c r="I135">
        <v>0</v>
      </c>
      <c r="J135" s="88">
        <v>0</v>
      </c>
      <c r="K135">
        <v>0</v>
      </c>
      <c r="L135" s="88">
        <v>0</v>
      </c>
      <c r="M135">
        <v>0</v>
      </c>
      <c r="N135" s="88">
        <v>0</v>
      </c>
      <c r="O135">
        <v>0</v>
      </c>
      <c r="P135" s="88">
        <v>0</v>
      </c>
      <c r="Q135">
        <v>0</v>
      </c>
      <c r="R135" s="88">
        <v>0</v>
      </c>
      <c r="S135">
        <v>0</v>
      </c>
      <c r="T135" s="88">
        <v>0</v>
      </c>
      <c r="U135">
        <v>7</v>
      </c>
      <c r="V135" s="88">
        <v>628.63</v>
      </c>
      <c r="W135">
        <v>7</v>
      </c>
      <c r="X135" s="88">
        <v>628.63</v>
      </c>
    </row>
    <row r="136" spans="1:25" x14ac:dyDescent="0.2">
      <c r="A136" t="s">
        <v>68</v>
      </c>
      <c r="B136" t="s">
        <v>320</v>
      </c>
      <c r="C136" t="s">
        <v>614</v>
      </c>
      <c r="D136" t="s">
        <v>30</v>
      </c>
      <c r="E136">
        <v>1221</v>
      </c>
      <c r="F136" s="78">
        <f t="shared" si="5"/>
        <v>1</v>
      </c>
      <c r="H136" s="87">
        <f t="shared" si="6"/>
        <v>2.75</v>
      </c>
      <c r="I136">
        <v>0</v>
      </c>
      <c r="J136" s="88">
        <v>0</v>
      </c>
      <c r="K136" s="72">
        <v>0</v>
      </c>
      <c r="L136" s="88">
        <v>0</v>
      </c>
      <c r="M136" s="72">
        <v>0</v>
      </c>
      <c r="N136" s="88">
        <v>0</v>
      </c>
      <c r="O136" s="72">
        <v>0</v>
      </c>
      <c r="P136" s="88">
        <v>0</v>
      </c>
      <c r="Q136" s="72">
        <v>1</v>
      </c>
      <c r="R136" s="88">
        <v>2.75</v>
      </c>
      <c r="S136">
        <v>0</v>
      </c>
      <c r="T136" s="88">
        <v>0</v>
      </c>
      <c r="U136">
        <v>0</v>
      </c>
      <c r="V136" s="88">
        <v>0</v>
      </c>
      <c r="W136" s="72">
        <v>1</v>
      </c>
      <c r="X136" s="88">
        <v>2.75</v>
      </c>
    </row>
    <row r="137" spans="1:25" x14ac:dyDescent="0.2">
      <c r="A137" t="s">
        <v>68</v>
      </c>
      <c r="B137" t="s">
        <v>320</v>
      </c>
      <c r="C137" t="s">
        <v>615</v>
      </c>
      <c r="D137" t="s">
        <v>30</v>
      </c>
      <c r="E137">
        <v>1221</v>
      </c>
      <c r="F137" s="78">
        <f t="shared" si="5"/>
        <v>5</v>
      </c>
      <c r="H137" s="87">
        <f t="shared" si="6"/>
        <v>401.35</v>
      </c>
      <c r="I137">
        <v>0</v>
      </c>
      <c r="J137" s="88">
        <v>0</v>
      </c>
      <c r="K137" s="72">
        <v>0</v>
      </c>
      <c r="L137" s="88">
        <v>0</v>
      </c>
      <c r="M137" s="72">
        <v>0</v>
      </c>
      <c r="N137" s="88">
        <v>0</v>
      </c>
      <c r="O137">
        <v>0</v>
      </c>
      <c r="P137" s="88">
        <v>0</v>
      </c>
      <c r="Q137">
        <v>0</v>
      </c>
      <c r="R137" s="88">
        <v>0</v>
      </c>
      <c r="S137">
        <v>5</v>
      </c>
      <c r="T137" s="88">
        <v>401.35</v>
      </c>
      <c r="U137">
        <v>0</v>
      </c>
      <c r="V137" s="88">
        <v>0</v>
      </c>
      <c r="W137">
        <v>5</v>
      </c>
      <c r="X137" s="88">
        <v>401.35</v>
      </c>
    </row>
    <row r="138" spans="1:25" x14ac:dyDescent="0.2">
      <c r="A138" t="s">
        <v>68</v>
      </c>
      <c r="B138" t="s">
        <v>320</v>
      </c>
      <c r="C138" t="s">
        <v>740</v>
      </c>
      <c r="D138" t="s">
        <v>30</v>
      </c>
      <c r="E138">
        <v>1221</v>
      </c>
      <c r="F138" s="78">
        <f t="shared" si="5"/>
        <v>4</v>
      </c>
      <c r="H138" s="87">
        <f t="shared" si="6"/>
        <v>474.11</v>
      </c>
      <c r="I138" s="72">
        <v>0</v>
      </c>
      <c r="J138" s="88">
        <v>0</v>
      </c>
      <c r="K138" s="72">
        <v>0</v>
      </c>
      <c r="L138" s="88">
        <v>0</v>
      </c>
      <c r="M138" s="72">
        <v>0</v>
      </c>
      <c r="N138" s="88">
        <v>0</v>
      </c>
      <c r="O138">
        <v>0</v>
      </c>
      <c r="P138" s="88">
        <v>0</v>
      </c>
      <c r="Q138">
        <v>4</v>
      </c>
      <c r="R138" s="88">
        <v>474.11</v>
      </c>
      <c r="S138">
        <v>0</v>
      </c>
      <c r="T138" s="88">
        <v>0</v>
      </c>
      <c r="U138">
        <v>0</v>
      </c>
      <c r="V138" s="88">
        <v>0</v>
      </c>
      <c r="W138">
        <v>4</v>
      </c>
      <c r="X138" s="88">
        <v>474.11</v>
      </c>
    </row>
    <row r="139" spans="1:25" x14ac:dyDescent="0.2">
      <c r="A139" t="s">
        <v>68</v>
      </c>
      <c r="B139" t="s">
        <v>320</v>
      </c>
      <c r="C139" t="s">
        <v>524</v>
      </c>
      <c r="D139" t="s">
        <v>30</v>
      </c>
      <c r="E139">
        <v>1221</v>
      </c>
      <c r="F139" s="78">
        <f t="shared" si="5"/>
        <v>60</v>
      </c>
      <c r="H139" s="87">
        <f t="shared" si="6"/>
        <v>9878.16</v>
      </c>
      <c r="I139">
        <v>0</v>
      </c>
      <c r="J139" s="88">
        <v>0</v>
      </c>
      <c r="K139">
        <v>0</v>
      </c>
      <c r="L139" s="88">
        <v>0</v>
      </c>
      <c r="M139">
        <v>0</v>
      </c>
      <c r="N139" s="88">
        <v>0</v>
      </c>
      <c r="O139">
        <v>0</v>
      </c>
      <c r="P139" s="88">
        <v>0</v>
      </c>
      <c r="Q139">
        <v>30</v>
      </c>
      <c r="R139" s="88">
        <v>4939.08</v>
      </c>
      <c r="S139">
        <v>30</v>
      </c>
      <c r="T139" s="88">
        <v>4939.08</v>
      </c>
      <c r="U139">
        <v>0</v>
      </c>
      <c r="V139" s="88">
        <v>0</v>
      </c>
      <c r="W139">
        <v>60</v>
      </c>
      <c r="X139" s="88">
        <v>9878.16</v>
      </c>
    </row>
    <row r="140" spans="1:25" x14ac:dyDescent="0.2">
      <c r="A140" t="s">
        <v>68</v>
      </c>
      <c r="B140" t="s">
        <v>320</v>
      </c>
      <c r="C140" t="s">
        <v>705</v>
      </c>
      <c r="D140" t="s">
        <v>30</v>
      </c>
      <c r="E140">
        <v>1221</v>
      </c>
      <c r="F140" s="78">
        <f t="shared" si="5"/>
        <v>81</v>
      </c>
      <c r="H140" s="87">
        <f t="shared" si="6"/>
        <v>2983.35</v>
      </c>
      <c r="I140" s="72">
        <v>0</v>
      </c>
      <c r="J140" s="88">
        <v>0</v>
      </c>
      <c r="K140" s="72">
        <v>0</v>
      </c>
      <c r="L140" s="88">
        <v>0</v>
      </c>
      <c r="M140" s="72">
        <v>0</v>
      </c>
      <c r="N140" s="88">
        <v>0</v>
      </c>
      <c r="O140" s="72">
        <v>40</v>
      </c>
      <c r="P140" s="88">
        <v>1473.26</v>
      </c>
      <c r="Q140">
        <v>41</v>
      </c>
      <c r="R140" s="88">
        <v>1510.09</v>
      </c>
      <c r="S140">
        <v>0</v>
      </c>
      <c r="T140" s="88">
        <v>0</v>
      </c>
      <c r="U140">
        <v>0</v>
      </c>
      <c r="V140" s="88">
        <v>0</v>
      </c>
      <c r="W140" s="72">
        <v>81</v>
      </c>
      <c r="X140" s="88">
        <v>2983.35</v>
      </c>
    </row>
    <row r="141" spans="1:25" x14ac:dyDescent="0.2">
      <c r="A141" t="s">
        <v>68</v>
      </c>
      <c r="B141" t="s">
        <v>320</v>
      </c>
      <c r="C141" t="s">
        <v>496</v>
      </c>
      <c r="D141" t="s">
        <v>30</v>
      </c>
      <c r="E141">
        <v>1221</v>
      </c>
      <c r="F141" s="78">
        <f t="shared" si="5"/>
        <v>255</v>
      </c>
      <c r="H141" s="87">
        <f t="shared" si="6"/>
        <v>12267.14</v>
      </c>
      <c r="I141" s="72">
        <v>255</v>
      </c>
      <c r="J141" s="88">
        <v>12267.14</v>
      </c>
      <c r="K141">
        <v>0</v>
      </c>
      <c r="L141" s="88">
        <v>0</v>
      </c>
      <c r="M141" s="72">
        <v>255</v>
      </c>
      <c r="N141" s="88">
        <v>12267.14</v>
      </c>
      <c r="O141">
        <v>0</v>
      </c>
      <c r="P141" s="88">
        <v>0</v>
      </c>
      <c r="Q141">
        <v>0</v>
      </c>
      <c r="R141" s="88">
        <v>0</v>
      </c>
      <c r="S141">
        <v>0</v>
      </c>
      <c r="T141" s="88">
        <v>0</v>
      </c>
      <c r="U141">
        <v>0</v>
      </c>
      <c r="V141" s="88">
        <v>0</v>
      </c>
      <c r="W141">
        <v>0</v>
      </c>
      <c r="X141" s="88">
        <v>0</v>
      </c>
    </row>
    <row r="142" spans="1:25" x14ac:dyDescent="0.2">
      <c r="A142" t="s">
        <v>68</v>
      </c>
      <c r="B142" t="s">
        <v>320</v>
      </c>
      <c r="C142" t="s">
        <v>854</v>
      </c>
      <c r="D142" t="s">
        <v>30</v>
      </c>
      <c r="E142">
        <v>1221</v>
      </c>
      <c r="F142" s="78">
        <f t="shared" si="5"/>
        <v>14</v>
      </c>
      <c r="H142" s="87">
        <f t="shared" si="6"/>
        <v>331.82</v>
      </c>
      <c r="I142">
        <v>0</v>
      </c>
      <c r="J142" s="88">
        <v>0</v>
      </c>
      <c r="K142">
        <v>14</v>
      </c>
      <c r="L142" s="88">
        <v>331.82</v>
      </c>
      <c r="M142">
        <v>14</v>
      </c>
      <c r="N142" s="88">
        <v>331.82</v>
      </c>
      <c r="O142">
        <v>0</v>
      </c>
      <c r="P142" s="88">
        <v>0</v>
      </c>
      <c r="Q142">
        <v>0</v>
      </c>
      <c r="R142" s="88">
        <v>0</v>
      </c>
      <c r="S142">
        <v>0</v>
      </c>
      <c r="T142" s="88">
        <v>0</v>
      </c>
      <c r="U142" s="73">
        <v>0</v>
      </c>
      <c r="V142" s="88">
        <v>0</v>
      </c>
      <c r="W142">
        <v>0</v>
      </c>
      <c r="X142" s="88">
        <v>0</v>
      </c>
      <c r="Y142" s="72"/>
    </row>
    <row r="143" spans="1:25" x14ac:dyDescent="0.2">
      <c r="A143" t="s">
        <v>68</v>
      </c>
      <c r="B143" t="s">
        <v>323</v>
      </c>
      <c r="C143" t="s">
        <v>790</v>
      </c>
      <c r="D143" t="s">
        <v>30</v>
      </c>
      <c r="E143">
        <v>1221</v>
      </c>
      <c r="F143" s="78">
        <f t="shared" si="5"/>
        <v>85</v>
      </c>
      <c r="H143" s="87">
        <f t="shared" si="6"/>
        <v>28993.9</v>
      </c>
      <c r="I143" s="72">
        <v>0</v>
      </c>
      <c r="J143" s="88">
        <v>0</v>
      </c>
      <c r="K143" s="72">
        <v>0</v>
      </c>
      <c r="L143" s="88">
        <v>0</v>
      </c>
      <c r="M143" s="72">
        <v>0</v>
      </c>
      <c r="N143" s="88">
        <v>0</v>
      </c>
      <c r="O143">
        <v>85</v>
      </c>
      <c r="P143" s="88">
        <v>28993.9</v>
      </c>
      <c r="Q143">
        <v>0</v>
      </c>
      <c r="R143" s="88">
        <v>0</v>
      </c>
      <c r="S143">
        <v>0</v>
      </c>
      <c r="T143" s="88">
        <v>0</v>
      </c>
      <c r="U143">
        <v>0</v>
      </c>
      <c r="V143" s="88">
        <v>0</v>
      </c>
      <c r="W143">
        <v>85</v>
      </c>
      <c r="X143" s="88">
        <v>28993.9</v>
      </c>
    </row>
    <row r="144" spans="1:25" x14ac:dyDescent="0.2">
      <c r="A144" t="s">
        <v>68</v>
      </c>
      <c r="B144" t="s">
        <v>320</v>
      </c>
      <c r="C144" t="s">
        <v>600</v>
      </c>
      <c r="D144" t="s">
        <v>30</v>
      </c>
      <c r="E144">
        <v>1221</v>
      </c>
      <c r="F144" s="78">
        <f t="shared" si="5"/>
        <v>188</v>
      </c>
      <c r="H144" s="87">
        <f t="shared" si="6"/>
        <v>2145.7399999999998</v>
      </c>
      <c r="I144">
        <v>0</v>
      </c>
      <c r="J144" s="88">
        <v>0</v>
      </c>
      <c r="K144">
        <v>0</v>
      </c>
      <c r="L144" s="88">
        <v>0</v>
      </c>
      <c r="M144">
        <v>0</v>
      </c>
      <c r="N144" s="88">
        <v>0</v>
      </c>
      <c r="O144">
        <v>20</v>
      </c>
      <c r="P144" s="88">
        <v>228.27</v>
      </c>
      <c r="Q144">
        <v>80</v>
      </c>
      <c r="R144" s="88">
        <v>913.08</v>
      </c>
      <c r="S144">
        <v>88</v>
      </c>
      <c r="T144" s="88">
        <v>1004.39</v>
      </c>
      <c r="U144">
        <v>0</v>
      </c>
      <c r="V144" s="88">
        <v>0</v>
      </c>
      <c r="W144">
        <v>188</v>
      </c>
      <c r="X144" s="88">
        <v>2145.7399999999998</v>
      </c>
      <c r="Y144" s="72"/>
    </row>
    <row r="145" spans="1:25" x14ac:dyDescent="0.2">
      <c r="A145" t="s">
        <v>68</v>
      </c>
      <c r="B145" t="s">
        <v>320</v>
      </c>
      <c r="C145" t="s">
        <v>280</v>
      </c>
      <c r="D145" t="s">
        <v>30</v>
      </c>
      <c r="E145">
        <v>1221</v>
      </c>
      <c r="F145" s="78">
        <f t="shared" si="5"/>
        <v>24</v>
      </c>
      <c r="H145" s="87">
        <f t="shared" si="6"/>
        <v>2901.36</v>
      </c>
      <c r="I145">
        <v>0</v>
      </c>
      <c r="J145" s="88">
        <v>0</v>
      </c>
      <c r="K145">
        <v>0</v>
      </c>
      <c r="L145" s="88">
        <v>0</v>
      </c>
      <c r="M145">
        <v>0</v>
      </c>
      <c r="N145" s="88">
        <v>0</v>
      </c>
      <c r="O145">
        <v>0</v>
      </c>
      <c r="P145" s="88">
        <v>0</v>
      </c>
      <c r="Q145">
        <v>0</v>
      </c>
      <c r="R145" s="88">
        <v>0</v>
      </c>
      <c r="S145">
        <v>0</v>
      </c>
      <c r="T145" s="88">
        <v>0</v>
      </c>
      <c r="U145">
        <v>24</v>
      </c>
      <c r="V145" s="88">
        <v>2901.36</v>
      </c>
      <c r="W145">
        <v>24</v>
      </c>
      <c r="X145" s="88">
        <v>2901.36</v>
      </c>
    </row>
    <row r="146" spans="1:25" x14ac:dyDescent="0.2">
      <c r="A146" t="s">
        <v>68</v>
      </c>
      <c r="B146" t="s">
        <v>320</v>
      </c>
      <c r="C146" t="s">
        <v>558</v>
      </c>
      <c r="D146" t="s">
        <v>30</v>
      </c>
      <c r="E146">
        <v>1221</v>
      </c>
      <c r="F146" s="78">
        <f t="shared" si="5"/>
        <v>7</v>
      </c>
      <c r="H146" s="87">
        <f t="shared" si="6"/>
        <v>1324.73</v>
      </c>
      <c r="I146" s="72">
        <v>0</v>
      </c>
      <c r="J146" s="88">
        <v>0</v>
      </c>
      <c r="K146">
        <v>0</v>
      </c>
      <c r="L146" s="88">
        <v>0</v>
      </c>
      <c r="M146" s="72">
        <v>0</v>
      </c>
      <c r="N146" s="88">
        <v>0</v>
      </c>
      <c r="O146">
        <v>0</v>
      </c>
      <c r="P146" s="88">
        <v>0</v>
      </c>
      <c r="Q146">
        <v>7</v>
      </c>
      <c r="R146" s="88">
        <v>1324.73</v>
      </c>
      <c r="S146">
        <v>0</v>
      </c>
      <c r="T146" s="88">
        <v>0</v>
      </c>
      <c r="U146">
        <v>0</v>
      </c>
      <c r="V146" s="88">
        <v>0</v>
      </c>
      <c r="W146">
        <v>7</v>
      </c>
      <c r="X146" s="88">
        <v>1324.73</v>
      </c>
    </row>
    <row r="147" spans="1:25" x14ac:dyDescent="0.2">
      <c r="A147" t="s">
        <v>68</v>
      </c>
      <c r="B147" t="s">
        <v>320</v>
      </c>
      <c r="C147" t="s">
        <v>370</v>
      </c>
      <c r="D147" t="s">
        <v>30</v>
      </c>
      <c r="E147">
        <v>1221</v>
      </c>
      <c r="F147" s="78">
        <f t="shared" si="5"/>
        <v>2</v>
      </c>
      <c r="H147" s="87">
        <f t="shared" si="6"/>
        <v>450.36</v>
      </c>
      <c r="I147" s="72">
        <v>0</v>
      </c>
      <c r="J147" s="88">
        <v>0</v>
      </c>
      <c r="K147">
        <v>0</v>
      </c>
      <c r="L147" s="88">
        <v>0</v>
      </c>
      <c r="M147" s="72">
        <v>0</v>
      </c>
      <c r="N147" s="88">
        <v>0</v>
      </c>
      <c r="O147">
        <v>0</v>
      </c>
      <c r="P147" s="88">
        <v>0</v>
      </c>
      <c r="Q147">
        <v>0</v>
      </c>
      <c r="R147" s="88">
        <v>0</v>
      </c>
      <c r="S147">
        <v>0</v>
      </c>
      <c r="T147" s="88">
        <v>0</v>
      </c>
      <c r="U147">
        <v>2</v>
      </c>
      <c r="V147" s="88">
        <v>450.36</v>
      </c>
      <c r="W147">
        <v>2</v>
      </c>
      <c r="X147" s="88">
        <v>450.36</v>
      </c>
      <c r="Y147" s="72"/>
    </row>
    <row r="148" spans="1:25" x14ac:dyDescent="0.2">
      <c r="A148" t="s">
        <v>68</v>
      </c>
      <c r="B148" t="s">
        <v>321</v>
      </c>
      <c r="C148" t="s">
        <v>881</v>
      </c>
      <c r="D148" t="s">
        <v>30</v>
      </c>
      <c r="E148">
        <v>1221</v>
      </c>
      <c r="F148" s="78">
        <f t="shared" si="5"/>
        <v>2222</v>
      </c>
      <c r="H148" s="87">
        <f t="shared" si="6"/>
        <v>19236.29</v>
      </c>
      <c r="I148" s="72">
        <v>2222</v>
      </c>
      <c r="J148" s="88">
        <v>19236.29</v>
      </c>
      <c r="K148">
        <v>0</v>
      </c>
      <c r="L148" s="88">
        <v>0</v>
      </c>
      <c r="M148" s="72">
        <v>2222</v>
      </c>
      <c r="N148" s="88">
        <v>19236.29</v>
      </c>
      <c r="O148">
        <v>0</v>
      </c>
      <c r="P148" s="88">
        <v>0</v>
      </c>
      <c r="Q148">
        <v>0</v>
      </c>
      <c r="R148" s="88">
        <v>0</v>
      </c>
      <c r="S148">
        <v>0</v>
      </c>
      <c r="T148" s="88">
        <v>0</v>
      </c>
      <c r="U148">
        <v>0</v>
      </c>
      <c r="V148" s="88">
        <v>0</v>
      </c>
      <c r="W148">
        <v>0</v>
      </c>
      <c r="X148" s="88">
        <v>0</v>
      </c>
    </row>
    <row r="149" spans="1:25" x14ac:dyDescent="0.2">
      <c r="A149" t="s">
        <v>68</v>
      </c>
      <c r="B149" t="s">
        <v>323</v>
      </c>
      <c r="C149" t="s">
        <v>628</v>
      </c>
      <c r="D149" t="s">
        <v>30</v>
      </c>
      <c r="E149">
        <v>1221</v>
      </c>
      <c r="F149" s="78">
        <f t="shared" si="5"/>
        <v>113</v>
      </c>
      <c r="H149" s="87">
        <f t="shared" si="6"/>
        <v>68909.66</v>
      </c>
      <c r="I149" s="72">
        <v>113</v>
      </c>
      <c r="J149" s="88">
        <v>68909.66</v>
      </c>
      <c r="K149">
        <v>0</v>
      </c>
      <c r="L149" s="88">
        <v>0</v>
      </c>
      <c r="M149" s="72">
        <v>113</v>
      </c>
      <c r="N149" s="88">
        <v>68909.66</v>
      </c>
      <c r="O149">
        <v>0</v>
      </c>
      <c r="P149" s="88">
        <v>0</v>
      </c>
      <c r="Q149">
        <v>0</v>
      </c>
      <c r="R149" s="88">
        <v>0</v>
      </c>
      <c r="S149">
        <v>0</v>
      </c>
      <c r="T149" s="88">
        <v>0</v>
      </c>
      <c r="U149">
        <v>0</v>
      </c>
      <c r="V149" s="88">
        <v>0</v>
      </c>
      <c r="W149">
        <v>0</v>
      </c>
      <c r="X149" s="88">
        <v>0</v>
      </c>
      <c r="Y149" s="72"/>
    </row>
    <row r="150" spans="1:25" x14ac:dyDescent="0.2">
      <c r="A150" t="s">
        <v>68</v>
      </c>
      <c r="B150" t="s">
        <v>323</v>
      </c>
      <c r="C150" t="s">
        <v>525</v>
      </c>
      <c r="D150" t="s">
        <v>30</v>
      </c>
      <c r="E150">
        <v>1221</v>
      </c>
      <c r="F150" s="78">
        <f t="shared" si="5"/>
        <v>267</v>
      </c>
      <c r="H150" s="87">
        <f t="shared" si="6"/>
        <v>136675.96</v>
      </c>
      <c r="I150">
        <v>267</v>
      </c>
      <c r="J150" s="88">
        <v>136675.96</v>
      </c>
      <c r="K150">
        <v>0</v>
      </c>
      <c r="L150" s="88">
        <v>0</v>
      </c>
      <c r="M150">
        <v>267</v>
      </c>
      <c r="N150" s="88">
        <v>136675.96</v>
      </c>
      <c r="O150">
        <v>0</v>
      </c>
      <c r="P150" s="88">
        <v>0</v>
      </c>
      <c r="Q150">
        <v>0</v>
      </c>
      <c r="R150" s="88">
        <v>0</v>
      </c>
      <c r="S150">
        <v>0</v>
      </c>
      <c r="T150" s="88">
        <v>0</v>
      </c>
      <c r="U150">
        <v>0</v>
      </c>
      <c r="V150" s="88">
        <v>0</v>
      </c>
      <c r="W150">
        <v>0</v>
      </c>
      <c r="X150" s="88">
        <v>0</v>
      </c>
    </row>
    <row r="151" spans="1:25" x14ac:dyDescent="0.2">
      <c r="A151" t="s">
        <v>68</v>
      </c>
      <c r="B151" t="s">
        <v>323</v>
      </c>
      <c r="C151" t="s">
        <v>749</v>
      </c>
      <c r="D151" t="s">
        <v>30</v>
      </c>
      <c r="E151">
        <v>1221</v>
      </c>
      <c r="F151" s="78">
        <f t="shared" si="5"/>
        <v>168</v>
      </c>
      <c r="H151" s="87">
        <f t="shared" si="6"/>
        <v>286537.88</v>
      </c>
      <c r="I151" s="72">
        <v>89</v>
      </c>
      <c r="J151" s="88">
        <v>151796.85</v>
      </c>
      <c r="K151">
        <v>79</v>
      </c>
      <c r="L151" s="88">
        <v>134741.03</v>
      </c>
      <c r="M151" s="72">
        <v>168</v>
      </c>
      <c r="N151" s="88">
        <v>286537.88</v>
      </c>
      <c r="O151">
        <v>0</v>
      </c>
      <c r="P151" s="88">
        <v>0</v>
      </c>
      <c r="Q151">
        <v>0</v>
      </c>
      <c r="R151" s="88">
        <v>0</v>
      </c>
      <c r="S151">
        <v>0</v>
      </c>
      <c r="T151" s="88">
        <v>0</v>
      </c>
      <c r="U151">
        <v>0</v>
      </c>
      <c r="V151" s="88">
        <v>0</v>
      </c>
      <c r="W151">
        <v>0</v>
      </c>
      <c r="X151" s="88">
        <v>0</v>
      </c>
    </row>
    <row r="152" spans="1:25" x14ac:dyDescent="0.2">
      <c r="A152" t="s">
        <v>68</v>
      </c>
      <c r="B152" t="s">
        <v>323</v>
      </c>
      <c r="C152" t="s">
        <v>685</v>
      </c>
      <c r="D152" t="s">
        <v>30</v>
      </c>
      <c r="E152">
        <v>1221</v>
      </c>
      <c r="F152" s="78">
        <f t="shared" si="5"/>
        <v>40</v>
      </c>
      <c r="H152" s="87">
        <f t="shared" si="6"/>
        <v>17054.919999999998</v>
      </c>
      <c r="I152">
        <v>0</v>
      </c>
      <c r="J152" s="88">
        <v>0</v>
      </c>
      <c r="K152">
        <v>30</v>
      </c>
      <c r="L152" s="88">
        <v>12791.19</v>
      </c>
      <c r="M152">
        <v>30</v>
      </c>
      <c r="N152" s="88">
        <v>12791.19</v>
      </c>
      <c r="O152">
        <v>10</v>
      </c>
      <c r="P152" s="88">
        <v>4263.7299999999996</v>
      </c>
      <c r="Q152">
        <v>0</v>
      </c>
      <c r="R152" s="88">
        <v>0</v>
      </c>
      <c r="S152">
        <v>0</v>
      </c>
      <c r="T152" s="88">
        <v>0</v>
      </c>
      <c r="U152">
        <v>0</v>
      </c>
      <c r="V152" s="88">
        <v>0</v>
      </c>
      <c r="W152">
        <v>10</v>
      </c>
      <c r="X152" s="88">
        <v>4263.7299999999996</v>
      </c>
      <c r="Y152" s="72"/>
    </row>
    <row r="153" spans="1:25" x14ac:dyDescent="0.2">
      <c r="A153" t="s">
        <v>68</v>
      </c>
      <c r="B153" t="s">
        <v>323</v>
      </c>
      <c r="C153" t="s">
        <v>686</v>
      </c>
      <c r="D153" t="s">
        <v>30</v>
      </c>
      <c r="E153">
        <v>1221</v>
      </c>
      <c r="F153" s="78">
        <f t="shared" si="5"/>
        <v>37</v>
      </c>
      <c r="H153" s="87">
        <f t="shared" si="6"/>
        <v>16827.93</v>
      </c>
      <c r="I153" s="72">
        <v>0</v>
      </c>
      <c r="J153" s="88">
        <v>0</v>
      </c>
      <c r="K153">
        <v>0</v>
      </c>
      <c r="L153" s="88">
        <v>0</v>
      </c>
      <c r="M153" s="72">
        <v>0</v>
      </c>
      <c r="N153" s="88">
        <v>0</v>
      </c>
      <c r="O153">
        <v>0</v>
      </c>
      <c r="P153" s="88">
        <v>0</v>
      </c>
      <c r="Q153">
        <v>37</v>
      </c>
      <c r="R153" s="88">
        <v>16827.93</v>
      </c>
      <c r="S153">
        <v>0</v>
      </c>
      <c r="T153" s="88">
        <v>0</v>
      </c>
      <c r="U153">
        <v>0</v>
      </c>
      <c r="V153" s="88">
        <v>0</v>
      </c>
      <c r="W153">
        <v>37</v>
      </c>
      <c r="X153" s="88">
        <v>16827.93</v>
      </c>
    </row>
    <row r="154" spans="1:25" x14ac:dyDescent="0.2">
      <c r="A154" t="s">
        <v>68</v>
      </c>
      <c r="B154" t="s">
        <v>323</v>
      </c>
      <c r="C154" t="s">
        <v>650</v>
      </c>
      <c r="D154" t="s">
        <v>30</v>
      </c>
      <c r="E154">
        <v>1221</v>
      </c>
      <c r="F154" s="78">
        <f t="shared" si="5"/>
        <v>21</v>
      </c>
      <c r="H154" s="87">
        <f t="shared" si="6"/>
        <v>5970.05</v>
      </c>
      <c r="I154">
        <v>20</v>
      </c>
      <c r="J154" s="88">
        <v>5685.76</v>
      </c>
      <c r="K154">
        <v>0</v>
      </c>
      <c r="L154" s="88">
        <v>0</v>
      </c>
      <c r="M154">
        <v>20</v>
      </c>
      <c r="N154" s="88">
        <v>5685.76</v>
      </c>
      <c r="O154">
        <v>1</v>
      </c>
      <c r="P154" s="88">
        <v>284.29000000000002</v>
      </c>
      <c r="Q154">
        <v>0</v>
      </c>
      <c r="R154" s="88">
        <v>0</v>
      </c>
      <c r="S154">
        <v>0</v>
      </c>
      <c r="T154" s="88">
        <v>0</v>
      </c>
      <c r="U154">
        <v>0</v>
      </c>
      <c r="V154" s="88">
        <v>0</v>
      </c>
      <c r="W154">
        <v>1</v>
      </c>
      <c r="X154" s="88">
        <v>284.29000000000002</v>
      </c>
      <c r="Y154" s="72"/>
    </row>
    <row r="155" spans="1:25" x14ac:dyDescent="0.2">
      <c r="A155" t="s">
        <v>68</v>
      </c>
      <c r="B155" t="s">
        <v>323</v>
      </c>
      <c r="C155" t="s">
        <v>335</v>
      </c>
      <c r="D155" t="s">
        <v>30</v>
      </c>
      <c r="E155">
        <v>1221</v>
      </c>
      <c r="F155" s="78">
        <f t="shared" si="5"/>
        <v>124</v>
      </c>
      <c r="H155" s="87">
        <f t="shared" si="6"/>
        <v>38773.869999999995</v>
      </c>
      <c r="I155" s="72">
        <v>26</v>
      </c>
      <c r="J155" s="88">
        <v>8130.01</v>
      </c>
      <c r="K155">
        <v>60</v>
      </c>
      <c r="L155" s="88">
        <v>18761.560000000001</v>
      </c>
      <c r="M155" s="72">
        <v>86</v>
      </c>
      <c r="N155" s="88">
        <v>26891.57</v>
      </c>
      <c r="O155">
        <v>0</v>
      </c>
      <c r="P155" s="88">
        <v>0</v>
      </c>
      <c r="Q155">
        <v>38</v>
      </c>
      <c r="R155" s="88">
        <v>11882.3</v>
      </c>
      <c r="S155">
        <v>0</v>
      </c>
      <c r="T155" s="88">
        <v>0</v>
      </c>
      <c r="U155">
        <v>0</v>
      </c>
      <c r="V155" s="88">
        <v>0</v>
      </c>
      <c r="W155">
        <v>38</v>
      </c>
      <c r="X155" s="88">
        <v>11882.3</v>
      </c>
      <c r="Y155" s="72"/>
    </row>
    <row r="156" spans="1:25" x14ac:dyDescent="0.2">
      <c r="A156" t="s">
        <v>68</v>
      </c>
      <c r="B156" t="s">
        <v>323</v>
      </c>
      <c r="C156" t="s">
        <v>261</v>
      </c>
      <c r="D156" t="s">
        <v>30</v>
      </c>
      <c r="E156">
        <v>1221</v>
      </c>
      <c r="F156" s="78">
        <f t="shared" si="5"/>
        <v>3</v>
      </c>
      <c r="H156" s="87">
        <f t="shared" si="6"/>
        <v>1201.27</v>
      </c>
      <c r="I156">
        <v>0</v>
      </c>
      <c r="J156" s="88">
        <v>0</v>
      </c>
      <c r="K156">
        <v>0</v>
      </c>
      <c r="L156" s="88">
        <v>0</v>
      </c>
      <c r="M156">
        <v>0</v>
      </c>
      <c r="N156" s="88">
        <v>0</v>
      </c>
      <c r="O156">
        <v>0</v>
      </c>
      <c r="P156" s="88">
        <v>0</v>
      </c>
      <c r="Q156">
        <v>0</v>
      </c>
      <c r="R156" s="88">
        <v>0</v>
      </c>
      <c r="S156">
        <v>3</v>
      </c>
      <c r="T156" s="88">
        <v>1201.27</v>
      </c>
      <c r="U156">
        <v>0</v>
      </c>
      <c r="V156" s="88">
        <v>0</v>
      </c>
      <c r="W156">
        <v>3</v>
      </c>
      <c r="X156" s="88">
        <v>1201.27</v>
      </c>
    </row>
    <row r="157" spans="1:25" x14ac:dyDescent="0.2">
      <c r="A157" t="s">
        <v>68</v>
      </c>
      <c r="B157" t="s">
        <v>323</v>
      </c>
      <c r="C157" t="s">
        <v>803</v>
      </c>
      <c r="D157" t="s">
        <v>30</v>
      </c>
      <c r="E157">
        <v>1221</v>
      </c>
      <c r="F157" s="78">
        <f t="shared" si="5"/>
        <v>2</v>
      </c>
      <c r="H157" s="87">
        <f t="shared" si="6"/>
        <v>284.26</v>
      </c>
      <c r="I157">
        <v>0</v>
      </c>
      <c r="J157" s="88">
        <v>0</v>
      </c>
      <c r="K157">
        <v>2</v>
      </c>
      <c r="L157" s="88">
        <v>284.26</v>
      </c>
      <c r="M157">
        <v>2</v>
      </c>
      <c r="N157" s="88">
        <v>284.26</v>
      </c>
      <c r="O157">
        <v>0</v>
      </c>
      <c r="P157" s="88">
        <v>0</v>
      </c>
      <c r="Q157">
        <v>0</v>
      </c>
      <c r="R157" s="88">
        <v>0</v>
      </c>
      <c r="S157">
        <v>0</v>
      </c>
      <c r="T157" s="88">
        <v>0</v>
      </c>
      <c r="U157">
        <v>0</v>
      </c>
      <c r="V157" s="88">
        <v>0</v>
      </c>
      <c r="W157">
        <v>0</v>
      </c>
      <c r="X157" s="88">
        <v>0</v>
      </c>
    </row>
    <row r="158" spans="1:25" x14ac:dyDescent="0.2">
      <c r="A158" t="s">
        <v>68</v>
      </c>
      <c r="B158" t="s">
        <v>323</v>
      </c>
      <c r="C158" t="s">
        <v>288</v>
      </c>
      <c r="D158" t="s">
        <v>30</v>
      </c>
      <c r="E158">
        <v>1221</v>
      </c>
      <c r="F158" s="78">
        <f t="shared" si="5"/>
        <v>16</v>
      </c>
      <c r="H158" s="87">
        <f t="shared" si="6"/>
        <v>3612.81</v>
      </c>
      <c r="I158" s="72">
        <v>1</v>
      </c>
      <c r="J158" s="88">
        <v>225.8</v>
      </c>
      <c r="K158">
        <v>15</v>
      </c>
      <c r="L158" s="88">
        <v>3387.01</v>
      </c>
      <c r="M158" s="72">
        <v>16</v>
      </c>
      <c r="N158" s="88">
        <v>3612.81</v>
      </c>
      <c r="O158">
        <v>0</v>
      </c>
      <c r="P158" s="88">
        <v>0</v>
      </c>
      <c r="Q158">
        <v>0</v>
      </c>
      <c r="R158" s="88">
        <v>0</v>
      </c>
      <c r="S158">
        <v>0</v>
      </c>
      <c r="T158" s="88">
        <v>0</v>
      </c>
      <c r="U158">
        <v>0</v>
      </c>
      <c r="V158" s="88">
        <v>0</v>
      </c>
      <c r="W158">
        <v>0</v>
      </c>
      <c r="X158" s="88">
        <v>0</v>
      </c>
    </row>
    <row r="159" spans="1:25" x14ac:dyDescent="0.2">
      <c r="A159" t="s">
        <v>68</v>
      </c>
      <c r="B159" t="s">
        <v>323</v>
      </c>
      <c r="C159" t="s">
        <v>513</v>
      </c>
      <c r="D159" t="s">
        <v>30</v>
      </c>
      <c r="E159">
        <v>1221</v>
      </c>
      <c r="F159" s="78">
        <f t="shared" si="5"/>
        <v>456</v>
      </c>
      <c r="H159" s="87">
        <f t="shared" si="6"/>
        <v>59682.6</v>
      </c>
      <c r="I159">
        <v>456</v>
      </c>
      <c r="J159" s="88">
        <v>59682.6</v>
      </c>
      <c r="K159">
        <v>0</v>
      </c>
      <c r="L159" s="88">
        <v>0</v>
      </c>
      <c r="M159">
        <v>456</v>
      </c>
      <c r="N159" s="88">
        <v>59682.6</v>
      </c>
      <c r="O159">
        <v>0</v>
      </c>
      <c r="P159" s="88">
        <v>0</v>
      </c>
      <c r="Q159">
        <v>0</v>
      </c>
      <c r="R159" s="88">
        <v>0</v>
      </c>
      <c r="S159">
        <v>0</v>
      </c>
      <c r="T159" s="88">
        <v>0</v>
      </c>
      <c r="U159">
        <v>0</v>
      </c>
      <c r="V159" s="88">
        <v>0</v>
      </c>
      <c r="W159">
        <v>0</v>
      </c>
      <c r="X159" s="88">
        <v>0</v>
      </c>
    </row>
    <row r="160" spans="1:25" x14ac:dyDescent="0.2">
      <c r="A160" t="s">
        <v>68</v>
      </c>
      <c r="B160" t="s">
        <v>323</v>
      </c>
      <c r="C160" t="s">
        <v>887</v>
      </c>
      <c r="D160" t="s">
        <v>30</v>
      </c>
      <c r="E160">
        <v>1221</v>
      </c>
      <c r="F160" s="78">
        <f t="shared" si="5"/>
        <v>22</v>
      </c>
      <c r="H160" s="87">
        <f t="shared" si="6"/>
        <v>8130.46</v>
      </c>
      <c r="I160">
        <v>22</v>
      </c>
      <c r="J160" s="88">
        <v>8130.46</v>
      </c>
      <c r="K160">
        <v>0</v>
      </c>
      <c r="L160" s="88">
        <v>0</v>
      </c>
      <c r="M160">
        <v>22</v>
      </c>
      <c r="N160" s="88">
        <v>8130.46</v>
      </c>
      <c r="O160">
        <v>0</v>
      </c>
      <c r="P160" s="88">
        <v>0</v>
      </c>
      <c r="Q160">
        <v>0</v>
      </c>
      <c r="R160" s="88">
        <v>0</v>
      </c>
      <c r="S160" s="72">
        <v>0</v>
      </c>
      <c r="T160" s="88">
        <v>0</v>
      </c>
      <c r="U160" s="73">
        <v>0</v>
      </c>
      <c r="V160" s="88">
        <v>0</v>
      </c>
      <c r="W160" s="72">
        <v>0</v>
      </c>
      <c r="X160" s="88">
        <v>0</v>
      </c>
    </row>
    <row r="161" spans="1:25" x14ac:dyDescent="0.2">
      <c r="A161" t="s">
        <v>68</v>
      </c>
      <c r="B161" t="s">
        <v>323</v>
      </c>
      <c r="C161" t="s">
        <v>526</v>
      </c>
      <c r="D161" t="s">
        <v>30</v>
      </c>
      <c r="E161">
        <v>1221</v>
      </c>
      <c r="F161" s="78">
        <f t="shared" si="5"/>
        <v>82</v>
      </c>
      <c r="H161" s="87">
        <f t="shared" si="6"/>
        <v>20054.62</v>
      </c>
      <c r="I161">
        <v>0</v>
      </c>
      <c r="J161" s="88">
        <v>0</v>
      </c>
      <c r="K161">
        <v>40</v>
      </c>
      <c r="L161" s="88">
        <v>9782.74</v>
      </c>
      <c r="M161">
        <v>40</v>
      </c>
      <c r="N161" s="88">
        <v>9782.74</v>
      </c>
      <c r="O161">
        <v>42</v>
      </c>
      <c r="P161" s="88">
        <v>10271.879999999999</v>
      </c>
      <c r="Q161">
        <v>0</v>
      </c>
      <c r="R161" s="88">
        <v>0</v>
      </c>
      <c r="S161">
        <v>0</v>
      </c>
      <c r="T161" s="88">
        <v>0</v>
      </c>
      <c r="U161">
        <v>0</v>
      </c>
      <c r="V161" s="88">
        <v>0</v>
      </c>
      <c r="W161">
        <v>42</v>
      </c>
      <c r="X161" s="88">
        <v>10271.879999999999</v>
      </c>
    </row>
    <row r="162" spans="1:25" x14ac:dyDescent="0.2">
      <c r="A162" t="s">
        <v>68</v>
      </c>
      <c r="B162" t="s">
        <v>151</v>
      </c>
      <c r="C162" t="s">
        <v>474</v>
      </c>
      <c r="D162" t="s">
        <v>30</v>
      </c>
      <c r="E162">
        <v>1221</v>
      </c>
      <c r="F162" s="78">
        <f t="shared" si="5"/>
        <v>131</v>
      </c>
      <c r="H162" s="87">
        <f t="shared" si="6"/>
        <v>5237.38</v>
      </c>
      <c r="I162" s="72">
        <v>0</v>
      </c>
      <c r="J162" s="88">
        <v>0</v>
      </c>
      <c r="K162">
        <v>0</v>
      </c>
      <c r="L162" s="88">
        <v>0</v>
      </c>
      <c r="M162" s="72">
        <v>0</v>
      </c>
      <c r="N162" s="88">
        <v>0</v>
      </c>
      <c r="O162">
        <v>0</v>
      </c>
      <c r="P162" s="88">
        <v>0</v>
      </c>
      <c r="Q162">
        <v>0</v>
      </c>
      <c r="R162" s="88">
        <v>0</v>
      </c>
      <c r="S162">
        <v>0</v>
      </c>
      <c r="T162" s="88">
        <v>0</v>
      </c>
      <c r="U162">
        <v>131</v>
      </c>
      <c r="V162" s="88">
        <v>5237.38</v>
      </c>
      <c r="W162">
        <v>131</v>
      </c>
      <c r="X162" s="88">
        <v>5237.38</v>
      </c>
    </row>
    <row r="163" spans="1:25" x14ac:dyDescent="0.2">
      <c r="A163" t="s">
        <v>68</v>
      </c>
      <c r="B163" t="s">
        <v>323</v>
      </c>
      <c r="C163" t="s">
        <v>631</v>
      </c>
      <c r="D163" t="s">
        <v>30</v>
      </c>
      <c r="E163">
        <v>1221</v>
      </c>
      <c r="F163" s="78">
        <f t="shared" si="5"/>
        <v>184</v>
      </c>
      <c r="H163" s="87">
        <f t="shared" si="6"/>
        <v>31818.14</v>
      </c>
      <c r="I163" s="72">
        <v>184</v>
      </c>
      <c r="J163" s="88">
        <v>31818.14</v>
      </c>
      <c r="K163" s="72">
        <v>0</v>
      </c>
      <c r="L163" s="88">
        <v>0</v>
      </c>
      <c r="M163" s="72">
        <v>184</v>
      </c>
      <c r="N163" s="88">
        <v>31818.14</v>
      </c>
      <c r="O163" s="72">
        <v>0</v>
      </c>
      <c r="P163" s="88">
        <v>0</v>
      </c>
      <c r="Q163">
        <v>0</v>
      </c>
      <c r="R163" s="88">
        <v>0</v>
      </c>
      <c r="S163">
        <v>0</v>
      </c>
      <c r="T163" s="88">
        <v>0</v>
      </c>
      <c r="U163">
        <v>0</v>
      </c>
      <c r="V163" s="88">
        <v>0</v>
      </c>
      <c r="W163" s="72">
        <v>0</v>
      </c>
      <c r="X163" s="88">
        <v>0</v>
      </c>
    </row>
    <row r="164" spans="1:25" x14ac:dyDescent="0.2">
      <c r="A164" t="s">
        <v>68</v>
      </c>
      <c r="B164" t="s">
        <v>323</v>
      </c>
      <c r="C164" t="s">
        <v>855</v>
      </c>
      <c r="D164" t="s">
        <v>30</v>
      </c>
      <c r="E164">
        <v>1221</v>
      </c>
      <c r="F164" s="78">
        <f t="shared" si="5"/>
        <v>1</v>
      </c>
      <c r="H164" s="87">
        <f t="shared" si="6"/>
        <v>170.57</v>
      </c>
      <c r="I164" s="72">
        <v>0</v>
      </c>
      <c r="J164" s="88">
        <v>0</v>
      </c>
      <c r="K164">
        <v>1</v>
      </c>
      <c r="L164" s="88">
        <v>170.57</v>
      </c>
      <c r="M164" s="72">
        <v>1</v>
      </c>
      <c r="N164" s="88">
        <v>170.57</v>
      </c>
      <c r="O164">
        <v>0</v>
      </c>
      <c r="P164" s="88">
        <v>0</v>
      </c>
      <c r="Q164">
        <v>0</v>
      </c>
      <c r="R164" s="88">
        <v>0</v>
      </c>
      <c r="S164">
        <v>0</v>
      </c>
      <c r="T164" s="88">
        <v>0</v>
      </c>
      <c r="U164">
        <v>0</v>
      </c>
      <c r="V164" s="88">
        <v>0</v>
      </c>
      <c r="W164">
        <v>0</v>
      </c>
      <c r="X164" s="88">
        <v>0</v>
      </c>
    </row>
    <row r="165" spans="1:25" x14ac:dyDescent="0.2">
      <c r="A165" t="s">
        <v>68</v>
      </c>
      <c r="B165" t="s">
        <v>323</v>
      </c>
      <c r="C165" t="s">
        <v>514</v>
      </c>
      <c r="D165" t="s">
        <v>30</v>
      </c>
      <c r="E165">
        <v>1221</v>
      </c>
      <c r="F165" s="78">
        <f t="shared" si="5"/>
        <v>918</v>
      </c>
      <c r="H165" s="87">
        <f t="shared" si="6"/>
        <v>93982.64</v>
      </c>
      <c r="I165" s="72">
        <v>918</v>
      </c>
      <c r="J165" s="88">
        <v>93982.64</v>
      </c>
      <c r="K165" s="72">
        <v>0</v>
      </c>
      <c r="L165" s="88">
        <v>0</v>
      </c>
      <c r="M165" s="72">
        <v>918</v>
      </c>
      <c r="N165" s="88">
        <v>93982.64</v>
      </c>
      <c r="O165" s="72">
        <v>0</v>
      </c>
      <c r="P165" s="88">
        <v>0</v>
      </c>
      <c r="Q165">
        <v>0</v>
      </c>
      <c r="R165" s="88">
        <v>0</v>
      </c>
      <c r="S165">
        <v>0</v>
      </c>
      <c r="T165" s="88">
        <v>0</v>
      </c>
      <c r="U165">
        <v>0</v>
      </c>
      <c r="V165" s="88">
        <v>0</v>
      </c>
      <c r="W165" s="72">
        <v>0</v>
      </c>
      <c r="X165" s="88">
        <v>0</v>
      </c>
    </row>
    <row r="166" spans="1:25" x14ac:dyDescent="0.2">
      <c r="A166" t="s">
        <v>68</v>
      </c>
      <c r="B166" t="s">
        <v>323</v>
      </c>
      <c r="C166" t="s">
        <v>856</v>
      </c>
      <c r="D166" t="s">
        <v>30</v>
      </c>
      <c r="E166">
        <v>1221</v>
      </c>
      <c r="F166" s="78">
        <f t="shared" si="5"/>
        <v>6</v>
      </c>
      <c r="H166" s="87">
        <f t="shared" si="6"/>
        <v>1194.0999999999999</v>
      </c>
      <c r="I166">
        <v>0</v>
      </c>
      <c r="J166" s="88">
        <v>0</v>
      </c>
      <c r="K166">
        <v>6</v>
      </c>
      <c r="L166" s="88">
        <v>1194.0999999999999</v>
      </c>
      <c r="M166">
        <v>6</v>
      </c>
      <c r="N166" s="88">
        <v>1194.0999999999999</v>
      </c>
      <c r="O166">
        <v>0</v>
      </c>
      <c r="P166" s="88">
        <v>0</v>
      </c>
      <c r="Q166">
        <v>0</v>
      </c>
      <c r="R166" s="88">
        <v>0</v>
      </c>
      <c r="S166" s="72">
        <v>0</v>
      </c>
      <c r="T166" s="88">
        <v>0</v>
      </c>
      <c r="U166" s="73">
        <v>0</v>
      </c>
      <c r="V166" s="88">
        <v>0</v>
      </c>
      <c r="W166" s="72">
        <v>0</v>
      </c>
      <c r="X166" s="88">
        <v>0</v>
      </c>
      <c r="Y166" s="72"/>
    </row>
    <row r="167" spans="1:25" x14ac:dyDescent="0.2">
      <c r="A167" t="s">
        <v>68</v>
      </c>
      <c r="B167" t="s">
        <v>323</v>
      </c>
      <c r="C167" t="s">
        <v>324</v>
      </c>
      <c r="D167" t="s">
        <v>30</v>
      </c>
      <c r="E167">
        <v>1221</v>
      </c>
      <c r="F167" s="78">
        <f t="shared" si="5"/>
        <v>31</v>
      </c>
      <c r="H167" s="87">
        <f t="shared" si="6"/>
        <v>7039.27</v>
      </c>
      <c r="I167">
        <v>30</v>
      </c>
      <c r="J167" s="88">
        <v>6812.2</v>
      </c>
      <c r="K167">
        <v>1</v>
      </c>
      <c r="L167" s="88">
        <v>227.07</v>
      </c>
      <c r="M167">
        <v>31</v>
      </c>
      <c r="N167" s="88">
        <v>7039.27</v>
      </c>
      <c r="O167">
        <v>0</v>
      </c>
      <c r="P167" s="88">
        <v>0</v>
      </c>
      <c r="Q167">
        <v>0</v>
      </c>
      <c r="R167" s="88">
        <v>0</v>
      </c>
      <c r="S167">
        <v>0</v>
      </c>
      <c r="T167" s="88">
        <v>0</v>
      </c>
      <c r="U167">
        <v>0</v>
      </c>
      <c r="V167" s="88">
        <v>0</v>
      </c>
      <c r="W167">
        <v>0</v>
      </c>
      <c r="X167" s="88">
        <v>0</v>
      </c>
    </row>
    <row r="168" spans="1:25" x14ac:dyDescent="0.2">
      <c r="A168" t="s">
        <v>68</v>
      </c>
      <c r="B168" t="s">
        <v>323</v>
      </c>
      <c r="C168" t="s">
        <v>536</v>
      </c>
      <c r="D168" t="s">
        <v>30</v>
      </c>
      <c r="E168">
        <v>1221</v>
      </c>
      <c r="F168" s="78">
        <f t="shared" si="5"/>
        <v>155</v>
      </c>
      <c r="H168" s="87">
        <f t="shared" si="6"/>
        <v>79314.28</v>
      </c>
      <c r="I168">
        <v>155</v>
      </c>
      <c r="J168" s="88">
        <v>79314.28</v>
      </c>
      <c r="K168">
        <v>0</v>
      </c>
      <c r="L168" s="88">
        <v>0</v>
      </c>
      <c r="M168">
        <v>155</v>
      </c>
      <c r="N168" s="88">
        <v>79314.28</v>
      </c>
      <c r="O168">
        <v>0</v>
      </c>
      <c r="P168" s="88">
        <v>0</v>
      </c>
      <c r="Q168">
        <v>0</v>
      </c>
      <c r="R168" s="88">
        <v>0</v>
      </c>
      <c r="S168">
        <v>0</v>
      </c>
      <c r="T168" s="88">
        <v>0</v>
      </c>
      <c r="U168">
        <v>0</v>
      </c>
      <c r="V168" s="88">
        <v>0</v>
      </c>
      <c r="W168">
        <v>0</v>
      </c>
      <c r="X168" s="88">
        <v>0</v>
      </c>
    </row>
    <row r="169" spans="1:25" x14ac:dyDescent="0.2">
      <c r="A169" t="s">
        <v>68</v>
      </c>
      <c r="B169" t="s">
        <v>323</v>
      </c>
      <c r="C169" t="s">
        <v>537</v>
      </c>
      <c r="D169" t="s">
        <v>30</v>
      </c>
      <c r="E169">
        <v>1221</v>
      </c>
      <c r="F169" s="78">
        <f t="shared" si="5"/>
        <v>84</v>
      </c>
      <c r="H169" s="87">
        <f t="shared" si="6"/>
        <v>47815.5</v>
      </c>
      <c r="I169">
        <v>84</v>
      </c>
      <c r="J169" s="88">
        <v>47815.5</v>
      </c>
      <c r="K169">
        <v>0</v>
      </c>
      <c r="L169" s="88">
        <v>0</v>
      </c>
      <c r="M169">
        <v>84</v>
      </c>
      <c r="N169" s="88">
        <v>47815.5</v>
      </c>
      <c r="O169">
        <v>0</v>
      </c>
      <c r="P169" s="88">
        <v>0</v>
      </c>
      <c r="Q169">
        <v>0</v>
      </c>
      <c r="R169" s="88">
        <v>0</v>
      </c>
      <c r="S169" s="72">
        <v>0</v>
      </c>
      <c r="T169" s="88">
        <v>0</v>
      </c>
      <c r="U169">
        <v>0</v>
      </c>
      <c r="V169" s="88">
        <v>0</v>
      </c>
      <c r="W169" s="72">
        <v>0</v>
      </c>
      <c r="X169" s="88">
        <v>0</v>
      </c>
    </row>
    <row r="170" spans="1:25" x14ac:dyDescent="0.2">
      <c r="A170" t="s">
        <v>68</v>
      </c>
      <c r="B170" t="s">
        <v>323</v>
      </c>
      <c r="C170" t="s">
        <v>775</v>
      </c>
      <c r="D170" t="s">
        <v>30</v>
      </c>
      <c r="E170">
        <v>1221</v>
      </c>
      <c r="F170" s="78">
        <f t="shared" si="5"/>
        <v>105</v>
      </c>
      <c r="H170" s="87">
        <f t="shared" si="6"/>
        <v>95509.33</v>
      </c>
      <c r="I170" s="72">
        <v>105</v>
      </c>
      <c r="J170" s="88">
        <v>95509.33</v>
      </c>
      <c r="K170">
        <v>0</v>
      </c>
      <c r="L170" s="88">
        <v>0</v>
      </c>
      <c r="M170" s="72">
        <v>105</v>
      </c>
      <c r="N170" s="88">
        <v>95509.33</v>
      </c>
      <c r="O170" s="72">
        <v>0</v>
      </c>
      <c r="P170" s="88">
        <v>0</v>
      </c>
      <c r="Q170" s="72">
        <v>0</v>
      </c>
      <c r="R170" s="88">
        <v>0</v>
      </c>
      <c r="S170">
        <v>0</v>
      </c>
      <c r="T170" s="88">
        <v>0</v>
      </c>
      <c r="U170">
        <v>0</v>
      </c>
      <c r="V170" s="88">
        <v>0</v>
      </c>
      <c r="W170" s="72">
        <v>0</v>
      </c>
      <c r="X170" s="88">
        <v>0</v>
      </c>
    </row>
    <row r="171" spans="1:25" x14ac:dyDescent="0.2">
      <c r="A171" t="s">
        <v>68</v>
      </c>
      <c r="B171" t="s">
        <v>323</v>
      </c>
      <c r="C171" t="s">
        <v>717</v>
      </c>
      <c r="D171" t="s">
        <v>30</v>
      </c>
      <c r="E171">
        <v>1221</v>
      </c>
      <c r="F171" s="78">
        <f t="shared" si="5"/>
        <v>3</v>
      </c>
      <c r="H171" s="87">
        <f t="shared" si="6"/>
        <v>682.23</v>
      </c>
      <c r="I171">
        <v>0</v>
      </c>
      <c r="J171" s="88">
        <v>0</v>
      </c>
      <c r="K171" s="72">
        <v>3</v>
      </c>
      <c r="L171" s="88">
        <v>682.23</v>
      </c>
      <c r="M171" s="72">
        <v>3</v>
      </c>
      <c r="N171" s="88">
        <v>682.23</v>
      </c>
      <c r="O171" s="72">
        <v>0</v>
      </c>
      <c r="P171" s="88">
        <v>0</v>
      </c>
      <c r="Q171" s="72">
        <v>0</v>
      </c>
      <c r="R171" s="88">
        <v>0</v>
      </c>
      <c r="S171" s="72">
        <v>0</v>
      </c>
      <c r="T171" s="88">
        <v>0</v>
      </c>
      <c r="U171" s="73">
        <v>0</v>
      </c>
      <c r="V171" s="88">
        <v>0</v>
      </c>
      <c r="W171" s="72">
        <v>0</v>
      </c>
      <c r="X171" s="88">
        <v>0</v>
      </c>
    </row>
    <row r="172" spans="1:25" x14ac:dyDescent="0.2">
      <c r="A172" t="s">
        <v>68</v>
      </c>
      <c r="B172" t="s">
        <v>323</v>
      </c>
      <c r="C172" t="s">
        <v>687</v>
      </c>
      <c r="D172" t="s">
        <v>30</v>
      </c>
      <c r="E172">
        <v>1221</v>
      </c>
      <c r="F172" s="78">
        <f t="shared" si="5"/>
        <v>41</v>
      </c>
      <c r="H172" s="87">
        <f t="shared" si="6"/>
        <v>10489.52</v>
      </c>
      <c r="I172" s="72">
        <v>0</v>
      </c>
      <c r="J172" s="88">
        <v>0</v>
      </c>
      <c r="K172">
        <v>41</v>
      </c>
      <c r="L172" s="88">
        <v>10489.52</v>
      </c>
      <c r="M172" s="72">
        <v>41</v>
      </c>
      <c r="N172" s="88">
        <v>10489.52</v>
      </c>
      <c r="O172">
        <v>0</v>
      </c>
      <c r="P172" s="88">
        <v>0</v>
      </c>
      <c r="Q172">
        <v>0</v>
      </c>
      <c r="R172" s="88">
        <v>0</v>
      </c>
      <c r="S172">
        <v>0</v>
      </c>
      <c r="T172" s="88">
        <v>0</v>
      </c>
      <c r="U172">
        <v>0</v>
      </c>
      <c r="V172" s="88">
        <v>0</v>
      </c>
      <c r="W172">
        <v>0</v>
      </c>
      <c r="X172" s="88">
        <v>0</v>
      </c>
    </row>
    <row r="173" spans="1:25" x14ac:dyDescent="0.2">
      <c r="A173" t="s">
        <v>68</v>
      </c>
      <c r="B173" t="s">
        <v>323</v>
      </c>
      <c r="C173" t="s">
        <v>601</v>
      </c>
      <c r="D173" t="s">
        <v>30</v>
      </c>
      <c r="E173">
        <v>1221</v>
      </c>
      <c r="F173" s="78">
        <f t="shared" si="5"/>
        <v>21</v>
      </c>
      <c r="H173" s="87">
        <f t="shared" si="6"/>
        <v>19103.169999999998</v>
      </c>
      <c r="I173">
        <v>21</v>
      </c>
      <c r="J173" s="88">
        <v>19103.169999999998</v>
      </c>
      <c r="K173">
        <v>0</v>
      </c>
      <c r="L173" s="88">
        <v>0</v>
      </c>
      <c r="M173">
        <v>21</v>
      </c>
      <c r="N173" s="88">
        <v>19103.169999999998</v>
      </c>
      <c r="O173" s="72">
        <v>0</v>
      </c>
      <c r="P173" s="88">
        <v>0</v>
      </c>
      <c r="Q173">
        <v>0</v>
      </c>
      <c r="R173" s="88">
        <v>0</v>
      </c>
      <c r="S173">
        <v>0</v>
      </c>
      <c r="T173" s="88">
        <v>0</v>
      </c>
      <c r="U173">
        <v>0</v>
      </c>
      <c r="V173" s="88">
        <v>0</v>
      </c>
      <c r="W173" s="72">
        <v>0</v>
      </c>
      <c r="X173" s="88">
        <v>0</v>
      </c>
    </row>
    <row r="174" spans="1:25" x14ac:dyDescent="0.2">
      <c r="A174" t="s">
        <v>68</v>
      </c>
      <c r="B174" t="s">
        <v>323</v>
      </c>
      <c r="C174" t="s">
        <v>642</v>
      </c>
      <c r="D174" t="s">
        <v>30</v>
      </c>
      <c r="E174">
        <v>1221</v>
      </c>
      <c r="F174" s="78">
        <f t="shared" si="5"/>
        <v>143</v>
      </c>
      <c r="H174" s="87">
        <f t="shared" si="6"/>
        <v>105686.46</v>
      </c>
      <c r="I174">
        <v>143</v>
      </c>
      <c r="J174" s="88">
        <v>105686.46</v>
      </c>
      <c r="K174">
        <v>0</v>
      </c>
      <c r="L174" s="88">
        <v>0</v>
      </c>
      <c r="M174">
        <v>143</v>
      </c>
      <c r="N174" s="88">
        <v>105686.46</v>
      </c>
      <c r="O174">
        <v>0</v>
      </c>
      <c r="P174" s="88">
        <v>0</v>
      </c>
      <c r="Q174">
        <v>0</v>
      </c>
      <c r="R174" s="88">
        <v>0</v>
      </c>
      <c r="S174">
        <v>0</v>
      </c>
      <c r="T174" s="88">
        <v>0</v>
      </c>
      <c r="U174">
        <v>0</v>
      </c>
      <c r="V174" s="88">
        <v>0</v>
      </c>
      <c r="W174">
        <v>0</v>
      </c>
      <c r="X174" s="88">
        <v>0</v>
      </c>
    </row>
    <row r="175" spans="1:25" x14ac:dyDescent="0.2">
      <c r="A175" t="s">
        <v>68</v>
      </c>
      <c r="B175" t="s">
        <v>320</v>
      </c>
      <c r="C175" t="s">
        <v>132</v>
      </c>
      <c r="D175" t="s">
        <v>30</v>
      </c>
      <c r="E175">
        <v>1221</v>
      </c>
      <c r="F175" s="78">
        <f t="shared" si="5"/>
        <v>7</v>
      </c>
      <c r="H175" s="87">
        <f t="shared" si="6"/>
        <v>17.850000000000001</v>
      </c>
      <c r="I175">
        <v>0</v>
      </c>
      <c r="J175" s="88">
        <v>0</v>
      </c>
      <c r="K175" s="72">
        <v>0</v>
      </c>
      <c r="L175" s="88">
        <v>0</v>
      </c>
      <c r="M175" s="72">
        <v>0</v>
      </c>
      <c r="N175" s="88">
        <v>0</v>
      </c>
      <c r="O175">
        <v>0</v>
      </c>
      <c r="P175" s="88">
        <v>0</v>
      </c>
      <c r="Q175" s="72">
        <v>0</v>
      </c>
      <c r="R175" s="88">
        <v>0</v>
      </c>
      <c r="S175">
        <v>0</v>
      </c>
      <c r="T175" s="88">
        <v>0</v>
      </c>
      <c r="U175">
        <v>7</v>
      </c>
      <c r="V175" s="88">
        <v>17.850000000000001</v>
      </c>
      <c r="W175" s="72">
        <v>7</v>
      </c>
      <c r="X175" s="88">
        <v>17.850000000000001</v>
      </c>
    </row>
    <row r="176" spans="1:25" x14ac:dyDescent="0.2">
      <c r="A176" t="s">
        <v>68</v>
      </c>
      <c r="B176" t="s">
        <v>320</v>
      </c>
      <c r="C176" t="s">
        <v>304</v>
      </c>
      <c r="D176" t="s">
        <v>30</v>
      </c>
      <c r="E176">
        <v>1221</v>
      </c>
      <c r="F176" s="78">
        <f t="shared" si="5"/>
        <v>68</v>
      </c>
      <c r="H176" s="87">
        <f t="shared" si="6"/>
        <v>139.4</v>
      </c>
      <c r="I176">
        <v>0</v>
      </c>
      <c r="J176" s="88">
        <v>0</v>
      </c>
      <c r="K176">
        <v>0</v>
      </c>
      <c r="L176" s="88">
        <v>0</v>
      </c>
      <c r="M176">
        <v>0</v>
      </c>
      <c r="N176" s="88">
        <v>0</v>
      </c>
      <c r="O176">
        <v>0</v>
      </c>
      <c r="P176" s="88">
        <v>0</v>
      </c>
      <c r="Q176">
        <v>0</v>
      </c>
      <c r="R176" s="88">
        <v>0</v>
      </c>
      <c r="S176">
        <v>68</v>
      </c>
      <c r="T176" s="88">
        <v>139.4</v>
      </c>
      <c r="U176">
        <v>0</v>
      </c>
      <c r="V176" s="88">
        <v>0</v>
      </c>
      <c r="W176">
        <v>68</v>
      </c>
      <c r="X176" s="88">
        <v>139.4</v>
      </c>
    </row>
    <row r="177" spans="1:25" x14ac:dyDescent="0.2">
      <c r="A177" t="s">
        <v>68</v>
      </c>
      <c r="B177" t="s">
        <v>321</v>
      </c>
      <c r="C177" t="s">
        <v>571</v>
      </c>
      <c r="D177" t="s">
        <v>30</v>
      </c>
      <c r="E177">
        <v>1221</v>
      </c>
      <c r="F177" s="78">
        <f t="shared" si="5"/>
        <v>74</v>
      </c>
      <c r="H177" s="87">
        <f t="shared" si="6"/>
        <v>580.9</v>
      </c>
      <c r="I177" s="72">
        <v>0</v>
      </c>
      <c r="J177" s="88">
        <v>0</v>
      </c>
      <c r="K177">
        <v>0</v>
      </c>
      <c r="L177" s="88">
        <v>0</v>
      </c>
      <c r="M177" s="72">
        <v>0</v>
      </c>
      <c r="N177" s="88">
        <v>0</v>
      </c>
      <c r="O177">
        <v>0</v>
      </c>
      <c r="P177" s="88">
        <v>0</v>
      </c>
      <c r="Q177">
        <v>10</v>
      </c>
      <c r="R177" s="88">
        <v>78.5</v>
      </c>
      <c r="S177">
        <v>64</v>
      </c>
      <c r="T177" s="88">
        <v>502.4</v>
      </c>
      <c r="U177">
        <v>0</v>
      </c>
      <c r="V177" s="88">
        <v>0</v>
      </c>
      <c r="W177">
        <v>74</v>
      </c>
      <c r="X177" s="88">
        <v>580.9</v>
      </c>
    </row>
    <row r="178" spans="1:25" x14ac:dyDescent="0.2">
      <c r="A178" t="s">
        <v>68</v>
      </c>
      <c r="B178" t="s">
        <v>320</v>
      </c>
      <c r="C178" t="s">
        <v>379</v>
      </c>
      <c r="D178" t="s">
        <v>30</v>
      </c>
      <c r="E178">
        <v>1221</v>
      </c>
      <c r="F178" s="78">
        <f t="shared" si="5"/>
        <v>20</v>
      </c>
      <c r="H178" s="87">
        <f t="shared" si="6"/>
        <v>378.01</v>
      </c>
      <c r="I178">
        <v>0</v>
      </c>
      <c r="J178" s="88">
        <v>0</v>
      </c>
      <c r="K178">
        <v>0</v>
      </c>
      <c r="L178" s="88">
        <v>0</v>
      </c>
      <c r="M178">
        <v>0</v>
      </c>
      <c r="N178" s="88">
        <v>0</v>
      </c>
      <c r="O178">
        <v>0</v>
      </c>
      <c r="P178" s="88">
        <v>0</v>
      </c>
      <c r="Q178">
        <v>0</v>
      </c>
      <c r="R178" s="88">
        <v>0</v>
      </c>
      <c r="S178">
        <v>0</v>
      </c>
      <c r="T178" s="88">
        <v>0</v>
      </c>
      <c r="U178">
        <v>20</v>
      </c>
      <c r="V178" s="88">
        <v>378.01</v>
      </c>
      <c r="W178">
        <v>20</v>
      </c>
      <c r="X178" s="88">
        <v>378.01</v>
      </c>
      <c r="Y178" s="72"/>
    </row>
    <row r="179" spans="1:25" x14ac:dyDescent="0.2">
      <c r="A179" t="s">
        <v>68</v>
      </c>
      <c r="B179" t="s">
        <v>320</v>
      </c>
      <c r="C179" t="s">
        <v>127</v>
      </c>
      <c r="D179" t="s">
        <v>30</v>
      </c>
      <c r="E179">
        <v>1221</v>
      </c>
      <c r="F179" s="78">
        <f t="shared" si="5"/>
        <v>2415</v>
      </c>
      <c r="H179" s="87">
        <f t="shared" si="6"/>
        <v>13886.25</v>
      </c>
      <c r="I179">
        <v>0</v>
      </c>
      <c r="J179" s="88">
        <v>0</v>
      </c>
      <c r="K179">
        <v>0</v>
      </c>
      <c r="L179" s="88">
        <v>0</v>
      </c>
      <c r="M179">
        <v>0</v>
      </c>
      <c r="N179" s="88">
        <v>0</v>
      </c>
      <c r="O179">
        <v>0</v>
      </c>
      <c r="P179" s="88">
        <v>0</v>
      </c>
      <c r="Q179" s="72">
        <v>0</v>
      </c>
      <c r="R179" s="88">
        <v>0</v>
      </c>
      <c r="S179" s="72">
        <v>0</v>
      </c>
      <c r="T179" s="88">
        <v>0</v>
      </c>
      <c r="U179" s="73">
        <v>2415</v>
      </c>
      <c r="V179" s="88">
        <v>13886.25</v>
      </c>
      <c r="W179" s="72">
        <v>2415</v>
      </c>
      <c r="X179" s="88">
        <v>13886.25</v>
      </c>
    </row>
    <row r="180" spans="1:25" x14ac:dyDescent="0.2">
      <c r="A180" t="s">
        <v>68</v>
      </c>
      <c r="B180" t="s">
        <v>320</v>
      </c>
      <c r="C180" t="s">
        <v>281</v>
      </c>
      <c r="D180" t="s">
        <v>30</v>
      </c>
      <c r="E180">
        <v>1221</v>
      </c>
      <c r="F180" s="78">
        <f t="shared" si="5"/>
        <v>1</v>
      </c>
      <c r="H180" s="87">
        <f t="shared" si="6"/>
        <v>545.12</v>
      </c>
      <c r="I180" s="72">
        <v>0</v>
      </c>
      <c r="J180" s="88">
        <v>0</v>
      </c>
      <c r="K180">
        <v>0</v>
      </c>
      <c r="L180" s="88">
        <v>0</v>
      </c>
      <c r="M180" s="72">
        <v>0</v>
      </c>
      <c r="N180" s="88">
        <v>0</v>
      </c>
      <c r="O180">
        <v>0</v>
      </c>
      <c r="P180" s="88">
        <v>0</v>
      </c>
      <c r="Q180" s="72">
        <v>0</v>
      </c>
      <c r="R180" s="88">
        <v>0</v>
      </c>
      <c r="S180">
        <v>0</v>
      </c>
      <c r="T180" s="88">
        <v>0</v>
      </c>
      <c r="U180" s="73">
        <v>1</v>
      </c>
      <c r="V180" s="88">
        <v>545.12</v>
      </c>
      <c r="W180" s="72">
        <v>1</v>
      </c>
      <c r="X180" s="88">
        <v>545.12</v>
      </c>
    </row>
    <row r="181" spans="1:25" x14ac:dyDescent="0.2">
      <c r="A181" t="s">
        <v>68</v>
      </c>
      <c r="B181" t="s">
        <v>320</v>
      </c>
      <c r="C181" t="s">
        <v>282</v>
      </c>
      <c r="D181" t="s">
        <v>30</v>
      </c>
      <c r="E181">
        <v>1221</v>
      </c>
      <c r="F181" s="78">
        <f t="shared" si="5"/>
        <v>3</v>
      </c>
      <c r="H181" s="87">
        <f t="shared" si="6"/>
        <v>879.84</v>
      </c>
      <c r="I181" s="72">
        <v>0</v>
      </c>
      <c r="J181" s="88">
        <v>0</v>
      </c>
      <c r="K181">
        <v>0</v>
      </c>
      <c r="L181" s="88">
        <v>0</v>
      </c>
      <c r="M181" s="72">
        <v>0</v>
      </c>
      <c r="N181" s="88">
        <v>0</v>
      </c>
      <c r="O181">
        <v>0</v>
      </c>
      <c r="P181" s="88">
        <v>0</v>
      </c>
      <c r="Q181">
        <v>0</v>
      </c>
      <c r="R181" s="88">
        <v>0</v>
      </c>
      <c r="S181">
        <v>0</v>
      </c>
      <c r="T181" s="88">
        <v>0</v>
      </c>
      <c r="U181">
        <v>3</v>
      </c>
      <c r="V181" s="88">
        <v>879.84</v>
      </c>
      <c r="W181">
        <v>3</v>
      </c>
      <c r="X181" s="88">
        <v>879.84</v>
      </c>
    </row>
    <row r="182" spans="1:25" x14ac:dyDescent="0.2">
      <c r="A182" t="s">
        <v>61</v>
      </c>
      <c r="B182" t="s">
        <v>492</v>
      </c>
      <c r="C182" t="s">
        <v>317</v>
      </c>
      <c r="D182" t="s">
        <v>310</v>
      </c>
      <c r="E182">
        <v>1222</v>
      </c>
      <c r="F182" s="78">
        <f t="shared" si="5"/>
        <v>2</v>
      </c>
      <c r="H182" s="87">
        <f t="shared" si="6"/>
        <v>1040.06</v>
      </c>
      <c r="I182" s="72">
        <v>0</v>
      </c>
      <c r="J182" s="88">
        <v>0</v>
      </c>
      <c r="K182">
        <v>0</v>
      </c>
      <c r="L182" s="88">
        <v>0</v>
      </c>
      <c r="M182" s="72">
        <v>0</v>
      </c>
      <c r="N182" s="88">
        <v>0</v>
      </c>
      <c r="O182">
        <v>1</v>
      </c>
      <c r="P182" s="88">
        <v>520.03</v>
      </c>
      <c r="Q182">
        <v>1</v>
      </c>
      <c r="R182" s="88">
        <v>520.03</v>
      </c>
      <c r="S182">
        <v>0</v>
      </c>
      <c r="T182" s="88">
        <v>0</v>
      </c>
      <c r="U182">
        <v>0</v>
      </c>
      <c r="V182" s="88">
        <v>0</v>
      </c>
      <c r="W182">
        <v>2</v>
      </c>
      <c r="X182" s="88">
        <v>1040.06</v>
      </c>
    </row>
    <row r="183" spans="1:25" x14ac:dyDescent="0.2">
      <c r="A183" t="s">
        <v>61</v>
      </c>
      <c r="B183" t="s">
        <v>493</v>
      </c>
      <c r="C183" t="s">
        <v>367</v>
      </c>
      <c r="D183" t="s">
        <v>310</v>
      </c>
      <c r="E183">
        <v>1222</v>
      </c>
      <c r="F183" s="78">
        <f t="shared" si="5"/>
        <v>2</v>
      </c>
      <c r="H183" s="87">
        <f t="shared" si="6"/>
        <v>7413.59</v>
      </c>
      <c r="I183">
        <v>0</v>
      </c>
      <c r="J183" s="88">
        <v>0</v>
      </c>
      <c r="K183">
        <v>0</v>
      </c>
      <c r="L183" s="88">
        <v>0</v>
      </c>
      <c r="M183">
        <v>0</v>
      </c>
      <c r="N183" s="88">
        <v>0</v>
      </c>
      <c r="O183">
        <v>0</v>
      </c>
      <c r="P183" s="88">
        <v>0</v>
      </c>
      <c r="Q183" s="72">
        <v>0</v>
      </c>
      <c r="R183" s="88">
        <v>0</v>
      </c>
      <c r="S183">
        <v>0</v>
      </c>
      <c r="T183" s="88">
        <v>0</v>
      </c>
      <c r="U183" s="73">
        <v>2</v>
      </c>
      <c r="V183" s="88">
        <v>7413.59</v>
      </c>
      <c r="W183" s="72">
        <v>2</v>
      </c>
      <c r="X183" s="88">
        <v>7413.59</v>
      </c>
      <c r="Y183" s="72"/>
    </row>
    <row r="184" spans="1:25" x14ac:dyDescent="0.2">
      <c r="A184" t="s">
        <v>61</v>
      </c>
      <c r="B184" t="s">
        <v>492</v>
      </c>
      <c r="C184" t="s">
        <v>425</v>
      </c>
      <c r="D184" t="s">
        <v>310</v>
      </c>
      <c r="E184">
        <v>1222</v>
      </c>
      <c r="F184" s="78">
        <f t="shared" si="5"/>
        <v>1</v>
      </c>
      <c r="H184" s="87">
        <f t="shared" si="6"/>
        <v>898.68</v>
      </c>
      <c r="I184" s="72">
        <v>0</v>
      </c>
      <c r="J184" s="88">
        <v>0</v>
      </c>
      <c r="K184">
        <v>0</v>
      </c>
      <c r="L184" s="88">
        <v>0</v>
      </c>
      <c r="M184" s="72">
        <v>0</v>
      </c>
      <c r="N184" s="88">
        <v>0</v>
      </c>
      <c r="O184">
        <v>0</v>
      </c>
      <c r="P184" s="88">
        <v>0</v>
      </c>
      <c r="Q184">
        <v>1</v>
      </c>
      <c r="R184" s="88">
        <v>898.68</v>
      </c>
      <c r="S184">
        <v>0</v>
      </c>
      <c r="T184" s="88">
        <v>0</v>
      </c>
      <c r="U184">
        <v>0</v>
      </c>
      <c r="V184" s="88">
        <v>0</v>
      </c>
      <c r="W184">
        <v>1</v>
      </c>
      <c r="X184" s="88">
        <v>898.68</v>
      </c>
    </row>
    <row r="185" spans="1:25" x14ac:dyDescent="0.2">
      <c r="A185" t="s">
        <v>61</v>
      </c>
      <c r="B185" t="s">
        <v>492</v>
      </c>
      <c r="C185" t="s">
        <v>837</v>
      </c>
      <c r="D185" t="s">
        <v>310</v>
      </c>
      <c r="E185">
        <v>1222</v>
      </c>
      <c r="F185" s="78">
        <f t="shared" si="5"/>
        <v>8</v>
      </c>
      <c r="H185" s="87">
        <f t="shared" si="6"/>
        <v>3240.14</v>
      </c>
      <c r="I185" s="72">
        <v>8</v>
      </c>
      <c r="J185" s="88">
        <v>3240.14</v>
      </c>
      <c r="K185">
        <v>0</v>
      </c>
      <c r="L185" s="88">
        <v>0</v>
      </c>
      <c r="M185" s="72">
        <v>8</v>
      </c>
      <c r="N185" s="88">
        <v>3240.14</v>
      </c>
      <c r="O185">
        <v>0</v>
      </c>
      <c r="P185" s="88">
        <v>0</v>
      </c>
      <c r="Q185">
        <v>0</v>
      </c>
      <c r="R185" s="88">
        <v>0</v>
      </c>
      <c r="S185">
        <v>0</v>
      </c>
      <c r="T185" s="88">
        <v>0</v>
      </c>
      <c r="U185">
        <v>0</v>
      </c>
      <c r="V185" s="88">
        <v>0</v>
      </c>
      <c r="W185">
        <v>0</v>
      </c>
      <c r="X185" s="88">
        <v>0</v>
      </c>
      <c r="Y185" s="72"/>
    </row>
    <row r="186" spans="1:25" x14ac:dyDescent="0.2">
      <c r="A186" t="s">
        <v>61</v>
      </c>
      <c r="B186" t="s">
        <v>492</v>
      </c>
      <c r="C186" t="s">
        <v>852</v>
      </c>
      <c r="D186" t="s">
        <v>310</v>
      </c>
      <c r="E186">
        <v>1222</v>
      </c>
      <c r="F186" s="78">
        <f t="shared" si="5"/>
        <v>2</v>
      </c>
      <c r="H186" s="87">
        <f t="shared" si="6"/>
        <v>11633.4</v>
      </c>
      <c r="I186">
        <v>2</v>
      </c>
      <c r="J186" s="88">
        <v>11633.4</v>
      </c>
      <c r="K186">
        <v>0</v>
      </c>
      <c r="L186" s="88">
        <v>0</v>
      </c>
      <c r="M186">
        <v>2</v>
      </c>
      <c r="N186" s="88">
        <v>11633.4</v>
      </c>
      <c r="O186">
        <v>0</v>
      </c>
      <c r="P186" s="88">
        <v>0</v>
      </c>
      <c r="Q186">
        <v>0</v>
      </c>
      <c r="R186" s="88">
        <v>0</v>
      </c>
      <c r="S186">
        <v>0</v>
      </c>
      <c r="T186" s="88">
        <v>0</v>
      </c>
      <c r="U186">
        <v>0</v>
      </c>
      <c r="V186" s="88">
        <v>0</v>
      </c>
      <c r="W186">
        <v>0</v>
      </c>
      <c r="X186" s="88">
        <v>0</v>
      </c>
    </row>
    <row r="187" spans="1:25" x14ac:dyDescent="0.2">
      <c r="A187" t="s">
        <v>61</v>
      </c>
      <c r="B187" t="s">
        <v>310</v>
      </c>
      <c r="C187" t="s">
        <v>750</v>
      </c>
      <c r="D187" t="s">
        <v>310</v>
      </c>
      <c r="E187">
        <v>1222</v>
      </c>
      <c r="F187" s="78">
        <f t="shared" si="5"/>
        <v>4</v>
      </c>
      <c r="H187" s="87">
        <f t="shared" si="6"/>
        <v>5866.47</v>
      </c>
      <c r="I187" s="72">
        <v>1</v>
      </c>
      <c r="J187" s="88">
        <v>1466.62</v>
      </c>
      <c r="K187">
        <v>3</v>
      </c>
      <c r="L187" s="88">
        <v>4399.8500000000004</v>
      </c>
      <c r="M187" s="72">
        <v>4</v>
      </c>
      <c r="N187" s="88">
        <v>5866.47</v>
      </c>
      <c r="O187">
        <v>0</v>
      </c>
      <c r="P187" s="88">
        <v>0</v>
      </c>
      <c r="Q187">
        <v>0</v>
      </c>
      <c r="R187" s="88">
        <v>0</v>
      </c>
      <c r="S187">
        <v>0</v>
      </c>
      <c r="T187" s="88">
        <v>0</v>
      </c>
      <c r="U187">
        <v>0</v>
      </c>
      <c r="V187" s="88">
        <v>0</v>
      </c>
      <c r="W187">
        <v>0</v>
      </c>
      <c r="X187" s="88">
        <v>0</v>
      </c>
      <c r="Y187" s="72"/>
    </row>
    <row r="188" spans="1:25" x14ac:dyDescent="0.2">
      <c r="A188" t="s">
        <v>61</v>
      </c>
      <c r="B188" t="s">
        <v>492</v>
      </c>
      <c r="C188" t="s">
        <v>736</v>
      </c>
      <c r="D188" t="s">
        <v>310</v>
      </c>
      <c r="E188">
        <v>1222</v>
      </c>
      <c r="F188" s="78">
        <f t="shared" si="5"/>
        <v>26</v>
      </c>
      <c r="H188" s="87">
        <f t="shared" si="6"/>
        <v>18189.22</v>
      </c>
      <c r="I188" s="72">
        <v>10</v>
      </c>
      <c r="J188" s="88">
        <v>6995.85</v>
      </c>
      <c r="K188">
        <v>16</v>
      </c>
      <c r="L188" s="88">
        <v>11193.37</v>
      </c>
      <c r="M188" s="72">
        <v>26</v>
      </c>
      <c r="N188" s="88">
        <v>18189.22</v>
      </c>
      <c r="O188" s="72">
        <v>0</v>
      </c>
      <c r="P188" s="88">
        <v>0</v>
      </c>
      <c r="Q188">
        <v>0</v>
      </c>
      <c r="R188" s="88">
        <v>0</v>
      </c>
      <c r="S188">
        <v>0</v>
      </c>
      <c r="T188" s="88">
        <v>0</v>
      </c>
      <c r="U188" s="73">
        <v>0</v>
      </c>
      <c r="V188" s="88">
        <v>0</v>
      </c>
      <c r="W188" s="72">
        <v>0</v>
      </c>
      <c r="X188" s="88">
        <v>0</v>
      </c>
    </row>
    <row r="189" spans="1:25" x14ac:dyDescent="0.2">
      <c r="A189" t="s">
        <v>61</v>
      </c>
      <c r="B189" t="s">
        <v>492</v>
      </c>
      <c r="C189" t="s">
        <v>774</v>
      </c>
      <c r="D189" t="s">
        <v>310</v>
      </c>
      <c r="E189">
        <v>1222</v>
      </c>
      <c r="F189" s="78">
        <f t="shared" si="5"/>
        <v>86</v>
      </c>
      <c r="H189" s="87">
        <f t="shared" si="6"/>
        <v>59746.36</v>
      </c>
      <c r="I189">
        <v>12</v>
      </c>
      <c r="J189" s="88">
        <v>8336.7099999999991</v>
      </c>
      <c r="K189">
        <v>44</v>
      </c>
      <c r="L189" s="88">
        <v>30567.9</v>
      </c>
      <c r="M189">
        <v>56</v>
      </c>
      <c r="N189" s="88">
        <v>38904.61</v>
      </c>
      <c r="O189">
        <v>30</v>
      </c>
      <c r="P189" s="88">
        <v>20841.75</v>
      </c>
      <c r="Q189">
        <v>0</v>
      </c>
      <c r="R189" s="88">
        <v>0</v>
      </c>
      <c r="S189">
        <v>0</v>
      </c>
      <c r="T189" s="88">
        <v>0</v>
      </c>
      <c r="U189">
        <v>0</v>
      </c>
      <c r="V189" s="88">
        <v>0</v>
      </c>
      <c r="W189">
        <v>30</v>
      </c>
      <c r="X189" s="88">
        <v>20841.75</v>
      </c>
    </row>
    <row r="190" spans="1:25" x14ac:dyDescent="0.2">
      <c r="A190" t="s">
        <v>61</v>
      </c>
      <c r="B190" t="s">
        <v>492</v>
      </c>
      <c r="C190" t="s">
        <v>336</v>
      </c>
      <c r="D190" t="s">
        <v>310</v>
      </c>
      <c r="E190">
        <v>1222</v>
      </c>
      <c r="F190" s="78">
        <f t="shared" si="5"/>
        <v>8</v>
      </c>
      <c r="H190" s="87">
        <f t="shared" si="6"/>
        <v>3634.07</v>
      </c>
      <c r="I190" s="72">
        <v>0</v>
      </c>
      <c r="J190" s="88">
        <v>0</v>
      </c>
      <c r="K190">
        <v>0</v>
      </c>
      <c r="L190" s="88">
        <v>0</v>
      </c>
      <c r="M190" s="72">
        <v>0</v>
      </c>
      <c r="N190" s="88">
        <v>0</v>
      </c>
      <c r="O190">
        <v>0</v>
      </c>
      <c r="P190" s="88">
        <v>0</v>
      </c>
      <c r="Q190">
        <v>2</v>
      </c>
      <c r="R190" s="88">
        <v>908.52</v>
      </c>
      <c r="S190">
        <v>4</v>
      </c>
      <c r="T190" s="88">
        <v>1817.04</v>
      </c>
      <c r="U190">
        <v>2</v>
      </c>
      <c r="V190" s="88">
        <v>908.51</v>
      </c>
      <c r="W190">
        <v>8</v>
      </c>
      <c r="X190" s="88">
        <v>3634.07</v>
      </c>
      <c r="Y190" s="72"/>
    </row>
    <row r="191" spans="1:25" x14ac:dyDescent="0.2">
      <c r="A191" t="s">
        <v>61</v>
      </c>
      <c r="B191" t="s">
        <v>492</v>
      </c>
      <c r="C191" t="s">
        <v>853</v>
      </c>
      <c r="D191" t="s">
        <v>310</v>
      </c>
      <c r="E191">
        <v>1222</v>
      </c>
      <c r="F191" s="78">
        <f t="shared" si="5"/>
        <v>2</v>
      </c>
      <c r="H191" s="87">
        <f t="shared" si="6"/>
        <v>6264.22</v>
      </c>
      <c r="I191" s="72">
        <v>2</v>
      </c>
      <c r="J191" s="88">
        <v>6264.22</v>
      </c>
      <c r="K191">
        <v>0</v>
      </c>
      <c r="L191" s="88">
        <v>0</v>
      </c>
      <c r="M191" s="72">
        <v>2</v>
      </c>
      <c r="N191" s="88">
        <v>6264.22</v>
      </c>
      <c r="O191">
        <v>0</v>
      </c>
      <c r="P191" s="88">
        <v>0</v>
      </c>
      <c r="Q191">
        <v>0</v>
      </c>
      <c r="R191" s="88">
        <v>0</v>
      </c>
      <c r="S191">
        <v>0</v>
      </c>
      <c r="T191" s="88">
        <v>0</v>
      </c>
      <c r="U191">
        <v>0</v>
      </c>
      <c r="V191" s="88">
        <v>0</v>
      </c>
      <c r="W191">
        <v>0</v>
      </c>
      <c r="X191" s="88">
        <v>0</v>
      </c>
    </row>
    <row r="192" spans="1:25" x14ac:dyDescent="0.2">
      <c r="A192" t="s">
        <v>61</v>
      </c>
      <c r="B192" t="s">
        <v>492</v>
      </c>
      <c r="C192" t="s">
        <v>311</v>
      </c>
      <c r="D192" t="s">
        <v>310</v>
      </c>
      <c r="E192">
        <v>1222</v>
      </c>
      <c r="F192" s="78">
        <f t="shared" si="5"/>
        <v>19</v>
      </c>
      <c r="H192" s="87">
        <f t="shared" si="6"/>
        <v>8646.3700000000008</v>
      </c>
      <c r="I192">
        <v>0</v>
      </c>
      <c r="J192" s="88">
        <v>0</v>
      </c>
      <c r="K192">
        <v>0</v>
      </c>
      <c r="L192" s="88">
        <v>0</v>
      </c>
      <c r="M192">
        <v>0</v>
      </c>
      <c r="N192" s="88">
        <v>0</v>
      </c>
      <c r="O192">
        <v>0</v>
      </c>
      <c r="P192" s="88">
        <v>0</v>
      </c>
      <c r="Q192">
        <v>6</v>
      </c>
      <c r="R192" s="88">
        <v>2730.43</v>
      </c>
      <c r="S192">
        <v>0</v>
      </c>
      <c r="T192" s="88">
        <v>0</v>
      </c>
      <c r="U192">
        <v>13</v>
      </c>
      <c r="V192" s="88">
        <v>5915.94</v>
      </c>
      <c r="W192">
        <v>19</v>
      </c>
      <c r="X192" s="88">
        <v>8646.3700000000008</v>
      </c>
      <c r="Y192" s="72"/>
    </row>
    <row r="193" spans="1:25" x14ac:dyDescent="0.2">
      <c r="A193" t="s">
        <v>61</v>
      </c>
      <c r="B193" t="s">
        <v>310</v>
      </c>
      <c r="C193" t="s">
        <v>751</v>
      </c>
      <c r="D193" t="s">
        <v>310</v>
      </c>
      <c r="E193">
        <v>1222</v>
      </c>
      <c r="F193" s="78">
        <f t="shared" si="5"/>
        <v>3</v>
      </c>
      <c r="H193" s="87">
        <f t="shared" si="6"/>
        <v>4944</v>
      </c>
      <c r="I193">
        <v>2</v>
      </c>
      <c r="J193" s="88">
        <v>3296</v>
      </c>
      <c r="K193">
        <v>0</v>
      </c>
      <c r="L193" s="88">
        <v>0</v>
      </c>
      <c r="M193">
        <v>2</v>
      </c>
      <c r="N193" s="88">
        <v>3296</v>
      </c>
      <c r="O193">
        <v>0</v>
      </c>
      <c r="P193" s="88">
        <v>0</v>
      </c>
      <c r="Q193">
        <v>1</v>
      </c>
      <c r="R193" s="88">
        <v>1648</v>
      </c>
      <c r="S193">
        <v>0</v>
      </c>
      <c r="T193" s="88">
        <v>0</v>
      </c>
      <c r="U193">
        <v>0</v>
      </c>
      <c r="V193" s="88">
        <v>0</v>
      </c>
      <c r="W193">
        <v>1</v>
      </c>
      <c r="X193" s="88">
        <v>1648</v>
      </c>
      <c r="Y193" s="72"/>
    </row>
    <row r="194" spans="1:25" x14ac:dyDescent="0.2">
      <c r="A194" t="s">
        <v>61</v>
      </c>
      <c r="B194" t="s">
        <v>492</v>
      </c>
      <c r="C194" t="s">
        <v>752</v>
      </c>
      <c r="D194" t="s">
        <v>310</v>
      </c>
      <c r="E194">
        <v>1222</v>
      </c>
      <c r="F194" s="78">
        <f t="shared" ref="F194:F257" si="7">M194+W194</f>
        <v>4</v>
      </c>
      <c r="H194" s="87">
        <f t="shared" ref="H194:H257" si="8">N194+X194</f>
        <v>2647.36</v>
      </c>
      <c r="I194">
        <v>0</v>
      </c>
      <c r="J194" s="88">
        <v>0</v>
      </c>
      <c r="K194">
        <v>0</v>
      </c>
      <c r="L194" s="88">
        <v>0</v>
      </c>
      <c r="M194">
        <v>0</v>
      </c>
      <c r="N194" s="88">
        <v>0</v>
      </c>
      <c r="O194">
        <v>0</v>
      </c>
      <c r="P194" s="88">
        <v>0</v>
      </c>
      <c r="Q194">
        <v>4</v>
      </c>
      <c r="R194" s="88">
        <v>2647.36</v>
      </c>
      <c r="S194">
        <v>0</v>
      </c>
      <c r="T194" s="88">
        <v>0</v>
      </c>
      <c r="U194">
        <v>0</v>
      </c>
      <c r="V194" s="88">
        <v>0</v>
      </c>
      <c r="W194">
        <v>4</v>
      </c>
      <c r="X194" s="88">
        <v>2647.36</v>
      </c>
      <c r="Y194" s="72"/>
    </row>
    <row r="195" spans="1:25" x14ac:dyDescent="0.2">
      <c r="A195" t="s">
        <v>61</v>
      </c>
      <c r="B195" t="s">
        <v>492</v>
      </c>
      <c r="C195" t="s">
        <v>410</v>
      </c>
      <c r="D195" t="s">
        <v>310</v>
      </c>
      <c r="E195">
        <v>1222</v>
      </c>
      <c r="F195" s="78">
        <f t="shared" si="7"/>
        <v>5</v>
      </c>
      <c r="H195" s="87">
        <f t="shared" si="8"/>
        <v>7323.17</v>
      </c>
      <c r="I195">
        <v>0</v>
      </c>
      <c r="J195" s="88">
        <v>0</v>
      </c>
      <c r="K195">
        <v>0</v>
      </c>
      <c r="L195" s="88">
        <v>0</v>
      </c>
      <c r="M195">
        <v>0</v>
      </c>
      <c r="N195" s="88">
        <v>0</v>
      </c>
      <c r="O195">
        <v>0</v>
      </c>
      <c r="P195" s="88">
        <v>0</v>
      </c>
      <c r="Q195">
        <v>2</v>
      </c>
      <c r="R195" s="88">
        <v>2929.26</v>
      </c>
      <c r="S195" s="72">
        <v>0</v>
      </c>
      <c r="T195" s="88">
        <v>0</v>
      </c>
      <c r="U195" s="73">
        <v>3</v>
      </c>
      <c r="V195" s="88">
        <v>4393.91</v>
      </c>
      <c r="W195" s="72">
        <v>5</v>
      </c>
      <c r="X195" s="88">
        <v>7323.17</v>
      </c>
      <c r="Y195" s="72"/>
    </row>
    <row r="196" spans="1:25" x14ac:dyDescent="0.2">
      <c r="A196" t="s">
        <v>61</v>
      </c>
      <c r="B196" t="s">
        <v>492</v>
      </c>
      <c r="C196" t="s">
        <v>630</v>
      </c>
      <c r="D196" t="s">
        <v>310</v>
      </c>
      <c r="E196">
        <v>1222</v>
      </c>
      <c r="F196" s="78">
        <f t="shared" si="7"/>
        <v>1</v>
      </c>
      <c r="H196" s="87">
        <f t="shared" si="8"/>
        <v>857.79</v>
      </c>
      <c r="I196">
        <v>0</v>
      </c>
      <c r="J196" s="88">
        <v>0</v>
      </c>
      <c r="K196">
        <v>0</v>
      </c>
      <c r="L196" s="88">
        <v>0</v>
      </c>
      <c r="M196">
        <v>0</v>
      </c>
      <c r="N196" s="88">
        <v>0</v>
      </c>
      <c r="O196">
        <v>0</v>
      </c>
      <c r="P196" s="88">
        <v>0</v>
      </c>
      <c r="Q196">
        <v>0</v>
      </c>
      <c r="R196" s="88">
        <v>0</v>
      </c>
      <c r="S196">
        <v>1</v>
      </c>
      <c r="T196" s="88">
        <v>857.79</v>
      </c>
      <c r="U196">
        <v>0</v>
      </c>
      <c r="V196" s="88">
        <v>0</v>
      </c>
      <c r="W196">
        <v>1</v>
      </c>
      <c r="X196" s="88">
        <v>857.79</v>
      </c>
    </row>
    <row r="197" spans="1:25" x14ac:dyDescent="0.2">
      <c r="A197" t="s">
        <v>61</v>
      </c>
      <c r="B197" t="s">
        <v>493</v>
      </c>
      <c r="C197" t="s">
        <v>403</v>
      </c>
      <c r="D197" t="s">
        <v>310</v>
      </c>
      <c r="E197">
        <v>1222</v>
      </c>
      <c r="F197" s="78">
        <f t="shared" si="7"/>
        <v>1</v>
      </c>
      <c r="H197" s="87">
        <f t="shared" si="8"/>
        <v>3077.85</v>
      </c>
      <c r="I197">
        <v>0</v>
      </c>
      <c r="J197" s="88">
        <v>0</v>
      </c>
      <c r="K197">
        <v>0</v>
      </c>
      <c r="L197" s="88">
        <v>0</v>
      </c>
      <c r="M197">
        <v>0</v>
      </c>
      <c r="N197" s="88">
        <v>0</v>
      </c>
      <c r="O197">
        <v>0</v>
      </c>
      <c r="P197" s="88">
        <v>0</v>
      </c>
      <c r="Q197">
        <v>0</v>
      </c>
      <c r="R197" s="88">
        <v>0</v>
      </c>
      <c r="S197">
        <v>0</v>
      </c>
      <c r="T197" s="88">
        <v>0</v>
      </c>
      <c r="U197">
        <v>1</v>
      </c>
      <c r="V197" s="88">
        <v>3077.85</v>
      </c>
      <c r="W197">
        <v>1</v>
      </c>
      <c r="X197" s="88">
        <v>3077.85</v>
      </c>
    </row>
    <row r="198" spans="1:25" x14ac:dyDescent="0.2">
      <c r="A198" t="s">
        <v>58</v>
      </c>
      <c r="B198" t="s">
        <v>408</v>
      </c>
      <c r="C198" t="s">
        <v>654</v>
      </c>
      <c r="D198" t="s">
        <v>407</v>
      </c>
      <c r="E198">
        <v>1234</v>
      </c>
      <c r="F198" s="78">
        <f t="shared" si="7"/>
        <v>484</v>
      </c>
      <c r="H198" s="87">
        <f t="shared" si="8"/>
        <v>30304.02</v>
      </c>
      <c r="I198">
        <v>0</v>
      </c>
      <c r="J198" s="88">
        <v>0</v>
      </c>
      <c r="K198">
        <v>0</v>
      </c>
      <c r="L198" s="88">
        <v>0</v>
      </c>
      <c r="M198">
        <v>0</v>
      </c>
      <c r="N198" s="88">
        <v>0</v>
      </c>
      <c r="O198">
        <v>340</v>
      </c>
      <c r="P198" s="88">
        <v>21287.95</v>
      </c>
      <c r="Q198">
        <v>144</v>
      </c>
      <c r="R198" s="88">
        <v>9016.07</v>
      </c>
      <c r="S198" s="72">
        <v>0</v>
      </c>
      <c r="T198" s="88">
        <v>0</v>
      </c>
      <c r="U198">
        <v>0</v>
      </c>
      <c r="V198" s="88">
        <v>0</v>
      </c>
      <c r="W198" s="72">
        <v>484</v>
      </c>
      <c r="X198" s="88">
        <v>30304.02</v>
      </c>
      <c r="Y198" s="72"/>
    </row>
    <row r="199" spans="1:25" x14ac:dyDescent="0.2">
      <c r="A199" t="s">
        <v>58</v>
      </c>
      <c r="B199" t="s">
        <v>408</v>
      </c>
      <c r="C199" t="s">
        <v>878</v>
      </c>
      <c r="D199" t="s">
        <v>407</v>
      </c>
      <c r="E199">
        <v>1234</v>
      </c>
      <c r="F199" s="78">
        <f t="shared" si="7"/>
        <v>34004</v>
      </c>
      <c r="H199" s="87">
        <f t="shared" si="8"/>
        <v>2081040</v>
      </c>
      <c r="I199" s="72">
        <v>34004</v>
      </c>
      <c r="J199" s="88">
        <v>2081040</v>
      </c>
      <c r="K199">
        <v>0</v>
      </c>
      <c r="L199" s="88">
        <v>0</v>
      </c>
      <c r="M199" s="72">
        <v>34004</v>
      </c>
      <c r="N199" s="88">
        <v>2081040</v>
      </c>
      <c r="O199">
        <v>0</v>
      </c>
      <c r="P199" s="88">
        <v>0</v>
      </c>
      <c r="Q199">
        <v>0</v>
      </c>
      <c r="R199" s="88">
        <v>0</v>
      </c>
      <c r="S199">
        <v>0</v>
      </c>
      <c r="T199" s="88">
        <v>0</v>
      </c>
      <c r="U199">
        <v>0</v>
      </c>
      <c r="V199" s="88">
        <v>0</v>
      </c>
      <c r="W199">
        <v>0</v>
      </c>
      <c r="X199" s="88">
        <v>0</v>
      </c>
      <c r="Y199" s="72"/>
    </row>
    <row r="200" spans="1:25" x14ac:dyDescent="0.2">
      <c r="A200" t="s">
        <v>58</v>
      </c>
      <c r="B200" t="s">
        <v>408</v>
      </c>
      <c r="C200" t="s">
        <v>847</v>
      </c>
      <c r="D200" t="s">
        <v>407</v>
      </c>
      <c r="E200">
        <v>1234</v>
      </c>
      <c r="F200" s="78">
        <f t="shared" si="7"/>
        <v>559</v>
      </c>
      <c r="H200" s="87">
        <f t="shared" si="8"/>
        <v>34199.379999999997</v>
      </c>
      <c r="I200">
        <v>300</v>
      </c>
      <c r="J200" s="88">
        <v>18353.87</v>
      </c>
      <c r="K200">
        <v>259</v>
      </c>
      <c r="L200" s="88">
        <v>15845.51</v>
      </c>
      <c r="M200">
        <v>559</v>
      </c>
      <c r="N200" s="88">
        <v>34199.379999999997</v>
      </c>
      <c r="O200">
        <v>0</v>
      </c>
      <c r="P200" s="88">
        <v>0</v>
      </c>
      <c r="Q200">
        <v>0</v>
      </c>
      <c r="R200" s="88">
        <v>0</v>
      </c>
      <c r="S200">
        <v>0</v>
      </c>
      <c r="T200" s="88">
        <v>0</v>
      </c>
      <c r="U200">
        <v>0</v>
      </c>
      <c r="V200" s="88">
        <v>0</v>
      </c>
      <c r="W200">
        <v>0</v>
      </c>
      <c r="X200" s="88">
        <v>0</v>
      </c>
      <c r="Y200" s="72"/>
    </row>
    <row r="201" spans="1:25" x14ac:dyDescent="0.2">
      <c r="A201" t="s">
        <v>58</v>
      </c>
      <c r="B201" t="s">
        <v>408</v>
      </c>
      <c r="C201" t="s">
        <v>739</v>
      </c>
      <c r="D201" t="s">
        <v>407</v>
      </c>
      <c r="E201">
        <v>1234</v>
      </c>
      <c r="F201" s="78">
        <f t="shared" si="7"/>
        <v>282</v>
      </c>
      <c r="H201" s="87">
        <f t="shared" si="8"/>
        <v>17335.740000000002</v>
      </c>
      <c r="I201">
        <v>0</v>
      </c>
      <c r="J201" s="88">
        <v>0</v>
      </c>
      <c r="K201">
        <v>0</v>
      </c>
      <c r="L201" s="88">
        <v>0</v>
      </c>
      <c r="M201">
        <v>0</v>
      </c>
      <c r="N201" s="88">
        <v>0</v>
      </c>
      <c r="O201">
        <v>0</v>
      </c>
      <c r="P201" s="88">
        <v>0</v>
      </c>
      <c r="Q201">
        <v>282</v>
      </c>
      <c r="R201" s="88">
        <v>17335.740000000002</v>
      </c>
      <c r="S201">
        <v>0</v>
      </c>
      <c r="T201" s="88">
        <v>0</v>
      </c>
      <c r="U201">
        <v>0</v>
      </c>
      <c r="V201" s="88">
        <v>0</v>
      </c>
      <c r="W201">
        <v>282</v>
      </c>
      <c r="X201" s="88">
        <v>17335.740000000002</v>
      </c>
      <c r="Y201" s="72"/>
    </row>
    <row r="202" spans="1:25" x14ac:dyDescent="0.2">
      <c r="A202" t="s">
        <v>58</v>
      </c>
      <c r="B202" t="s">
        <v>408</v>
      </c>
      <c r="C202" t="s">
        <v>456</v>
      </c>
      <c r="D202" t="s">
        <v>407</v>
      </c>
      <c r="E202">
        <v>1234</v>
      </c>
      <c r="F202" s="78">
        <f t="shared" si="7"/>
        <v>98</v>
      </c>
      <c r="H202" s="87">
        <f t="shared" si="8"/>
        <v>0.98</v>
      </c>
      <c r="I202" s="72">
        <v>0</v>
      </c>
      <c r="J202" s="88">
        <v>0</v>
      </c>
      <c r="K202">
        <v>0</v>
      </c>
      <c r="L202" s="88">
        <v>0</v>
      </c>
      <c r="M202" s="72">
        <v>0</v>
      </c>
      <c r="N202" s="88">
        <v>0</v>
      </c>
      <c r="O202">
        <v>0</v>
      </c>
      <c r="P202" s="88">
        <v>0</v>
      </c>
      <c r="Q202">
        <v>0</v>
      </c>
      <c r="R202" s="88">
        <v>0</v>
      </c>
      <c r="S202">
        <v>0</v>
      </c>
      <c r="T202" s="88">
        <v>0</v>
      </c>
      <c r="U202">
        <v>98</v>
      </c>
      <c r="V202" s="88">
        <v>0.98</v>
      </c>
      <c r="W202">
        <v>98</v>
      </c>
      <c r="X202" s="88">
        <v>0.98</v>
      </c>
      <c r="Y202" s="72"/>
    </row>
    <row r="203" spans="1:25" x14ac:dyDescent="0.2">
      <c r="A203" t="s">
        <v>58</v>
      </c>
      <c r="B203" t="s">
        <v>408</v>
      </c>
      <c r="C203" t="s">
        <v>683</v>
      </c>
      <c r="D203" t="s">
        <v>407</v>
      </c>
      <c r="E203">
        <v>1234</v>
      </c>
      <c r="F203" s="78">
        <f t="shared" si="7"/>
        <v>4</v>
      </c>
      <c r="H203" s="87">
        <f t="shared" si="8"/>
        <v>55.68</v>
      </c>
      <c r="I203">
        <v>0</v>
      </c>
      <c r="J203" s="88">
        <v>0</v>
      </c>
      <c r="K203">
        <v>0</v>
      </c>
      <c r="L203" s="88">
        <v>0</v>
      </c>
      <c r="M203">
        <v>0</v>
      </c>
      <c r="N203" s="88">
        <v>0</v>
      </c>
      <c r="O203">
        <v>0</v>
      </c>
      <c r="P203" s="88">
        <v>0</v>
      </c>
      <c r="Q203">
        <v>0</v>
      </c>
      <c r="R203" s="88">
        <v>0</v>
      </c>
      <c r="S203">
        <v>4</v>
      </c>
      <c r="T203" s="88">
        <v>55.68</v>
      </c>
      <c r="U203">
        <v>0</v>
      </c>
      <c r="V203" s="88">
        <v>0</v>
      </c>
      <c r="W203">
        <v>4</v>
      </c>
      <c r="X203" s="88">
        <v>55.68</v>
      </c>
      <c r="Y203" s="72"/>
    </row>
    <row r="204" spans="1:25" x14ac:dyDescent="0.2">
      <c r="A204" t="s">
        <v>58</v>
      </c>
      <c r="B204" t="s">
        <v>408</v>
      </c>
      <c r="C204" t="s">
        <v>648</v>
      </c>
      <c r="D204" t="s">
        <v>407</v>
      </c>
      <c r="E204">
        <v>1234</v>
      </c>
      <c r="F204" s="78">
        <f t="shared" si="7"/>
        <v>33</v>
      </c>
      <c r="H204" s="87">
        <f t="shared" si="8"/>
        <v>226.05</v>
      </c>
      <c r="I204" s="72">
        <v>0</v>
      </c>
      <c r="J204" s="88">
        <v>0</v>
      </c>
      <c r="K204" s="72">
        <v>0</v>
      </c>
      <c r="L204" s="88">
        <v>0</v>
      </c>
      <c r="M204" s="72">
        <v>0</v>
      </c>
      <c r="N204" s="88">
        <v>0</v>
      </c>
      <c r="O204">
        <v>0</v>
      </c>
      <c r="P204" s="88">
        <v>0</v>
      </c>
      <c r="Q204">
        <v>0</v>
      </c>
      <c r="R204" s="88">
        <v>0</v>
      </c>
      <c r="S204">
        <v>33</v>
      </c>
      <c r="T204" s="88">
        <v>226.05</v>
      </c>
      <c r="U204">
        <v>0</v>
      </c>
      <c r="V204" s="88">
        <v>0</v>
      </c>
      <c r="W204">
        <v>33</v>
      </c>
      <c r="X204" s="88">
        <v>226.05</v>
      </c>
      <c r="Y204" s="72"/>
    </row>
    <row r="205" spans="1:25" x14ac:dyDescent="0.2">
      <c r="A205" t="s">
        <v>58</v>
      </c>
      <c r="B205" t="s">
        <v>408</v>
      </c>
      <c r="C205" t="s">
        <v>559</v>
      </c>
      <c r="D205" t="s">
        <v>407</v>
      </c>
      <c r="E205">
        <v>1234</v>
      </c>
      <c r="F205" s="78">
        <f t="shared" si="7"/>
        <v>308</v>
      </c>
      <c r="H205" s="87">
        <f t="shared" si="8"/>
        <v>3397.88</v>
      </c>
      <c r="I205">
        <v>0</v>
      </c>
      <c r="J205" s="88">
        <v>0</v>
      </c>
      <c r="K205">
        <v>0</v>
      </c>
      <c r="L205" s="88">
        <v>0</v>
      </c>
      <c r="M205">
        <v>0</v>
      </c>
      <c r="N205" s="88">
        <v>0</v>
      </c>
      <c r="O205">
        <v>0</v>
      </c>
      <c r="P205" s="88">
        <v>0</v>
      </c>
      <c r="Q205">
        <v>0</v>
      </c>
      <c r="R205" s="88">
        <v>0</v>
      </c>
      <c r="S205">
        <v>222</v>
      </c>
      <c r="T205" s="88">
        <v>2449.12</v>
      </c>
      <c r="U205">
        <v>86</v>
      </c>
      <c r="V205" s="88">
        <v>948.76</v>
      </c>
      <c r="W205">
        <v>308</v>
      </c>
      <c r="X205" s="88">
        <v>3397.88</v>
      </c>
      <c r="Y205" s="72"/>
    </row>
    <row r="206" spans="1:25" x14ac:dyDescent="0.2">
      <c r="A206" t="s">
        <v>61</v>
      </c>
      <c r="B206" t="s">
        <v>201</v>
      </c>
      <c r="C206" t="s">
        <v>199</v>
      </c>
      <c r="D206" t="s">
        <v>26</v>
      </c>
      <c r="E206">
        <v>1270</v>
      </c>
      <c r="F206" s="78">
        <f t="shared" si="7"/>
        <v>1014</v>
      </c>
      <c r="H206" s="87">
        <f t="shared" si="8"/>
        <v>7746.11</v>
      </c>
      <c r="I206" s="72">
        <v>550</v>
      </c>
      <c r="J206" s="88">
        <v>4201.54</v>
      </c>
      <c r="K206" s="72">
        <v>464</v>
      </c>
      <c r="L206" s="88">
        <v>3544.57</v>
      </c>
      <c r="M206" s="72">
        <v>1014</v>
      </c>
      <c r="N206" s="88">
        <v>7746.11</v>
      </c>
      <c r="O206">
        <v>0</v>
      </c>
      <c r="P206" s="88">
        <v>0</v>
      </c>
      <c r="Q206">
        <v>0</v>
      </c>
      <c r="R206" s="88">
        <v>0</v>
      </c>
      <c r="S206">
        <v>0</v>
      </c>
      <c r="T206" s="88">
        <v>0</v>
      </c>
      <c r="U206">
        <v>0</v>
      </c>
      <c r="V206" s="88">
        <v>0</v>
      </c>
      <c r="W206">
        <v>0</v>
      </c>
      <c r="X206" s="88">
        <v>0</v>
      </c>
      <c r="Y206" s="72"/>
    </row>
    <row r="207" spans="1:25" x14ac:dyDescent="0.2">
      <c r="A207" t="s">
        <v>61</v>
      </c>
      <c r="B207" t="s">
        <v>201</v>
      </c>
      <c r="C207" t="s">
        <v>795</v>
      </c>
      <c r="D207" t="s">
        <v>26</v>
      </c>
      <c r="E207">
        <v>1270</v>
      </c>
      <c r="F207" s="78">
        <f t="shared" si="7"/>
        <v>2</v>
      </c>
      <c r="H207" s="87">
        <f t="shared" si="8"/>
        <v>6</v>
      </c>
      <c r="I207">
        <v>0</v>
      </c>
      <c r="J207" s="88">
        <v>0</v>
      </c>
      <c r="K207">
        <v>0</v>
      </c>
      <c r="L207" s="88">
        <v>0</v>
      </c>
      <c r="M207">
        <v>0</v>
      </c>
      <c r="N207" s="88">
        <v>0</v>
      </c>
      <c r="O207">
        <v>2</v>
      </c>
      <c r="P207" s="88">
        <v>6</v>
      </c>
      <c r="Q207">
        <v>0</v>
      </c>
      <c r="R207" s="88">
        <v>0</v>
      </c>
      <c r="S207">
        <v>0</v>
      </c>
      <c r="T207" s="88">
        <v>0</v>
      </c>
      <c r="U207">
        <v>0</v>
      </c>
      <c r="V207" s="88">
        <v>0</v>
      </c>
      <c r="W207">
        <v>2</v>
      </c>
      <c r="X207" s="88">
        <v>6</v>
      </c>
    </row>
    <row r="208" spans="1:25" x14ac:dyDescent="0.2">
      <c r="A208" t="s">
        <v>61</v>
      </c>
      <c r="B208" t="s">
        <v>201</v>
      </c>
      <c r="C208" t="s">
        <v>796</v>
      </c>
      <c r="D208" t="s">
        <v>26</v>
      </c>
      <c r="E208">
        <v>1270</v>
      </c>
      <c r="F208" s="78">
        <f t="shared" si="7"/>
        <v>1</v>
      </c>
      <c r="H208" s="87">
        <f t="shared" si="8"/>
        <v>3</v>
      </c>
      <c r="I208">
        <v>0</v>
      </c>
      <c r="J208" s="88">
        <v>0</v>
      </c>
      <c r="K208">
        <v>0</v>
      </c>
      <c r="L208" s="88">
        <v>0</v>
      </c>
      <c r="M208">
        <v>0</v>
      </c>
      <c r="N208" s="88">
        <v>0</v>
      </c>
      <c r="O208">
        <v>1</v>
      </c>
      <c r="P208" s="88">
        <v>3</v>
      </c>
      <c r="Q208">
        <v>0</v>
      </c>
      <c r="R208" s="88">
        <v>0</v>
      </c>
      <c r="S208" s="72">
        <v>0</v>
      </c>
      <c r="T208" s="88">
        <v>0</v>
      </c>
      <c r="U208">
        <v>0</v>
      </c>
      <c r="V208" s="88">
        <v>0</v>
      </c>
      <c r="W208" s="72">
        <v>1</v>
      </c>
      <c r="X208" s="88">
        <v>3</v>
      </c>
    </row>
    <row r="209" spans="1:25" x14ac:dyDescent="0.2">
      <c r="A209" t="s">
        <v>61</v>
      </c>
      <c r="B209" t="s">
        <v>201</v>
      </c>
      <c r="C209" t="s">
        <v>797</v>
      </c>
      <c r="D209" t="s">
        <v>26</v>
      </c>
      <c r="E209">
        <v>1270</v>
      </c>
      <c r="F209" s="78">
        <f t="shared" si="7"/>
        <v>2</v>
      </c>
      <c r="H209" s="87">
        <f t="shared" si="8"/>
        <v>6</v>
      </c>
      <c r="I209">
        <v>0</v>
      </c>
      <c r="J209" s="88">
        <v>0</v>
      </c>
      <c r="K209">
        <v>0</v>
      </c>
      <c r="L209" s="88">
        <v>0</v>
      </c>
      <c r="M209">
        <v>0</v>
      </c>
      <c r="N209" s="88">
        <v>0</v>
      </c>
      <c r="O209">
        <v>2</v>
      </c>
      <c r="P209" s="88">
        <v>6</v>
      </c>
      <c r="Q209">
        <v>0</v>
      </c>
      <c r="R209" s="88">
        <v>0</v>
      </c>
      <c r="S209" s="72">
        <v>0</v>
      </c>
      <c r="T209" s="88">
        <v>0</v>
      </c>
      <c r="U209" s="73">
        <v>0</v>
      </c>
      <c r="V209" s="88">
        <v>0</v>
      </c>
      <c r="W209" s="72">
        <v>2</v>
      </c>
      <c r="X209" s="88">
        <v>6</v>
      </c>
    </row>
    <row r="210" spans="1:25" x14ac:dyDescent="0.2">
      <c r="A210" t="s">
        <v>61</v>
      </c>
      <c r="B210" t="s">
        <v>201</v>
      </c>
      <c r="C210" t="s">
        <v>645</v>
      </c>
      <c r="D210" t="s">
        <v>26</v>
      </c>
      <c r="E210">
        <v>1270</v>
      </c>
      <c r="F210" s="78">
        <f t="shared" si="7"/>
        <v>1</v>
      </c>
      <c r="H210" s="87">
        <f t="shared" si="8"/>
        <v>18.23</v>
      </c>
      <c r="I210">
        <v>0</v>
      </c>
      <c r="J210" s="88">
        <v>0</v>
      </c>
      <c r="K210">
        <v>0</v>
      </c>
      <c r="L210" s="88">
        <v>0</v>
      </c>
      <c r="M210">
        <v>0</v>
      </c>
      <c r="N210" s="88">
        <v>0</v>
      </c>
      <c r="O210">
        <v>0</v>
      </c>
      <c r="P210" s="88">
        <v>0</v>
      </c>
      <c r="Q210">
        <v>1</v>
      </c>
      <c r="R210" s="88">
        <v>18.23</v>
      </c>
      <c r="S210" s="72">
        <v>0</v>
      </c>
      <c r="T210" s="88">
        <v>0</v>
      </c>
      <c r="U210">
        <v>0</v>
      </c>
      <c r="V210" s="88">
        <v>0</v>
      </c>
      <c r="W210" s="72">
        <v>1</v>
      </c>
      <c r="X210" s="88">
        <v>18.23</v>
      </c>
      <c r="Y210" s="72"/>
    </row>
    <row r="211" spans="1:25" x14ac:dyDescent="0.2">
      <c r="A211" t="s">
        <v>61</v>
      </c>
      <c r="B211" t="s">
        <v>201</v>
      </c>
      <c r="C211" t="s">
        <v>727</v>
      </c>
      <c r="D211" t="s">
        <v>26</v>
      </c>
      <c r="E211">
        <v>1270</v>
      </c>
      <c r="F211" s="78">
        <f t="shared" si="7"/>
        <v>583</v>
      </c>
      <c r="H211" s="87">
        <f t="shared" si="8"/>
        <v>12995.03</v>
      </c>
      <c r="I211">
        <v>0</v>
      </c>
      <c r="J211" s="88">
        <v>0</v>
      </c>
      <c r="K211">
        <v>0</v>
      </c>
      <c r="L211" s="88">
        <v>0</v>
      </c>
      <c r="M211">
        <v>0</v>
      </c>
      <c r="N211" s="88">
        <v>0</v>
      </c>
      <c r="O211">
        <v>360</v>
      </c>
      <c r="P211" s="88">
        <v>8024.38</v>
      </c>
      <c r="Q211">
        <v>223</v>
      </c>
      <c r="R211" s="88">
        <v>4970.6499999999996</v>
      </c>
      <c r="S211">
        <v>0</v>
      </c>
      <c r="T211" s="88">
        <v>0</v>
      </c>
      <c r="U211">
        <v>0</v>
      </c>
      <c r="V211" s="88">
        <v>0</v>
      </c>
      <c r="W211">
        <v>583</v>
      </c>
      <c r="X211" s="88">
        <v>12995.03</v>
      </c>
      <c r="Y211" s="72"/>
    </row>
    <row r="212" spans="1:25" x14ac:dyDescent="0.2">
      <c r="A212" t="s">
        <v>61</v>
      </c>
      <c r="B212" t="s">
        <v>201</v>
      </c>
      <c r="C212" t="s">
        <v>728</v>
      </c>
      <c r="D212" t="s">
        <v>26</v>
      </c>
      <c r="E212">
        <v>1270</v>
      </c>
      <c r="F212" s="78">
        <f t="shared" si="7"/>
        <v>255</v>
      </c>
      <c r="H212" s="87">
        <f t="shared" si="8"/>
        <v>5683.94</v>
      </c>
      <c r="I212">
        <v>0</v>
      </c>
      <c r="J212" s="88">
        <v>0</v>
      </c>
      <c r="K212">
        <v>0</v>
      </c>
      <c r="L212" s="88">
        <v>0</v>
      </c>
      <c r="M212">
        <v>0</v>
      </c>
      <c r="N212" s="88">
        <v>0</v>
      </c>
      <c r="O212">
        <v>180</v>
      </c>
      <c r="P212" s="88">
        <v>4012.19</v>
      </c>
      <c r="Q212">
        <v>75</v>
      </c>
      <c r="R212" s="88">
        <v>1671.75</v>
      </c>
      <c r="S212">
        <v>0</v>
      </c>
      <c r="T212" s="88">
        <v>0</v>
      </c>
      <c r="U212">
        <v>0</v>
      </c>
      <c r="V212" s="88">
        <v>0</v>
      </c>
      <c r="W212">
        <v>255</v>
      </c>
      <c r="X212" s="88">
        <v>5683.94</v>
      </c>
    </row>
    <row r="213" spans="1:25" x14ac:dyDescent="0.2">
      <c r="A213" t="s">
        <v>61</v>
      </c>
      <c r="B213" t="s">
        <v>201</v>
      </c>
      <c r="C213" t="s">
        <v>729</v>
      </c>
      <c r="D213" t="s">
        <v>26</v>
      </c>
      <c r="E213">
        <v>1270</v>
      </c>
      <c r="F213" s="78">
        <f t="shared" si="7"/>
        <v>317</v>
      </c>
      <c r="H213" s="87">
        <f t="shared" si="8"/>
        <v>7065.91</v>
      </c>
      <c r="I213">
        <v>0</v>
      </c>
      <c r="J213" s="88">
        <v>0</v>
      </c>
      <c r="K213" s="72">
        <v>0</v>
      </c>
      <c r="L213" s="88">
        <v>0</v>
      </c>
      <c r="M213" s="72">
        <v>0</v>
      </c>
      <c r="N213" s="88">
        <v>0</v>
      </c>
      <c r="O213">
        <v>200</v>
      </c>
      <c r="P213" s="88">
        <v>4457.99</v>
      </c>
      <c r="Q213" s="72">
        <v>117</v>
      </c>
      <c r="R213" s="88">
        <v>2607.92</v>
      </c>
      <c r="S213">
        <v>0</v>
      </c>
      <c r="T213" s="88">
        <v>0</v>
      </c>
      <c r="U213">
        <v>0</v>
      </c>
      <c r="V213" s="88">
        <v>0</v>
      </c>
      <c r="W213" s="72">
        <v>317</v>
      </c>
      <c r="X213" s="88">
        <v>7065.91</v>
      </c>
    </row>
    <row r="214" spans="1:25" x14ac:dyDescent="0.2">
      <c r="A214" t="s">
        <v>61</v>
      </c>
      <c r="B214" t="s">
        <v>201</v>
      </c>
      <c r="C214" t="s">
        <v>431</v>
      </c>
      <c r="D214" t="s">
        <v>26</v>
      </c>
      <c r="E214">
        <v>1270</v>
      </c>
      <c r="F214" s="78">
        <f t="shared" si="7"/>
        <v>6</v>
      </c>
      <c r="H214" s="87">
        <f t="shared" si="8"/>
        <v>352.37</v>
      </c>
      <c r="I214">
        <v>0</v>
      </c>
      <c r="J214" s="88">
        <v>0</v>
      </c>
      <c r="K214">
        <v>0</v>
      </c>
      <c r="L214" s="88">
        <v>0</v>
      </c>
      <c r="M214">
        <v>0</v>
      </c>
      <c r="N214" s="88">
        <v>0</v>
      </c>
      <c r="O214">
        <v>0</v>
      </c>
      <c r="P214" s="88">
        <v>0</v>
      </c>
      <c r="Q214">
        <v>2</v>
      </c>
      <c r="R214" s="88">
        <v>117.46</v>
      </c>
      <c r="S214" s="72">
        <v>4</v>
      </c>
      <c r="T214" s="88">
        <v>234.91</v>
      </c>
      <c r="U214">
        <v>0</v>
      </c>
      <c r="V214" s="88">
        <v>0</v>
      </c>
      <c r="W214" s="72">
        <v>6</v>
      </c>
      <c r="X214" s="88">
        <v>352.37</v>
      </c>
    </row>
    <row r="215" spans="1:25" x14ac:dyDescent="0.2">
      <c r="A215" t="s">
        <v>61</v>
      </c>
      <c r="B215" t="s">
        <v>305</v>
      </c>
      <c r="C215" t="s">
        <v>646</v>
      </c>
      <c r="D215" t="s">
        <v>26</v>
      </c>
      <c r="E215">
        <v>1270</v>
      </c>
      <c r="F215" s="78">
        <f t="shared" si="7"/>
        <v>90</v>
      </c>
      <c r="H215" s="87">
        <f t="shared" si="8"/>
        <v>7054.22</v>
      </c>
      <c r="I215" s="72">
        <v>0</v>
      </c>
      <c r="J215" s="88">
        <v>0</v>
      </c>
      <c r="K215">
        <v>0</v>
      </c>
      <c r="L215" s="88">
        <v>0</v>
      </c>
      <c r="M215" s="72">
        <v>0</v>
      </c>
      <c r="N215" s="88">
        <v>0</v>
      </c>
      <c r="O215">
        <v>90</v>
      </c>
      <c r="P215" s="88">
        <v>7054.22</v>
      </c>
      <c r="Q215">
        <v>0</v>
      </c>
      <c r="R215" s="88">
        <v>0</v>
      </c>
      <c r="S215">
        <v>0</v>
      </c>
      <c r="T215" s="88">
        <v>0</v>
      </c>
      <c r="U215">
        <v>0</v>
      </c>
      <c r="V215" s="88">
        <v>0</v>
      </c>
      <c r="W215">
        <v>90</v>
      </c>
      <c r="X215" s="88">
        <v>7054.22</v>
      </c>
    </row>
    <row r="216" spans="1:25" x14ac:dyDescent="0.2">
      <c r="A216" t="s">
        <v>61</v>
      </c>
      <c r="B216" t="s">
        <v>201</v>
      </c>
      <c r="C216" t="s">
        <v>466</v>
      </c>
      <c r="D216" t="s">
        <v>26</v>
      </c>
      <c r="E216">
        <v>1270</v>
      </c>
      <c r="F216" s="78">
        <f t="shared" si="7"/>
        <v>902</v>
      </c>
      <c r="H216" s="87">
        <f t="shared" si="8"/>
        <v>6195.42</v>
      </c>
      <c r="I216">
        <v>0</v>
      </c>
      <c r="J216" s="88">
        <v>0</v>
      </c>
      <c r="K216">
        <v>0</v>
      </c>
      <c r="L216" s="88">
        <v>0</v>
      </c>
      <c r="M216">
        <v>0</v>
      </c>
      <c r="N216" s="88">
        <v>0</v>
      </c>
      <c r="O216">
        <v>250</v>
      </c>
      <c r="P216" s="88">
        <v>1717.13</v>
      </c>
      <c r="Q216">
        <v>652</v>
      </c>
      <c r="R216" s="88">
        <v>4478.29</v>
      </c>
      <c r="S216" s="72">
        <v>0</v>
      </c>
      <c r="T216" s="88">
        <v>0</v>
      </c>
      <c r="U216">
        <v>0</v>
      </c>
      <c r="V216" s="88">
        <v>0</v>
      </c>
      <c r="W216" s="72">
        <v>902</v>
      </c>
      <c r="X216" s="88">
        <v>6195.42</v>
      </c>
    </row>
    <row r="217" spans="1:25" x14ac:dyDescent="0.2">
      <c r="A217" t="s">
        <v>61</v>
      </c>
      <c r="B217" t="s">
        <v>201</v>
      </c>
      <c r="C217" t="s">
        <v>450</v>
      </c>
      <c r="D217" t="s">
        <v>26</v>
      </c>
      <c r="E217">
        <v>1270</v>
      </c>
      <c r="F217" s="78">
        <f t="shared" si="7"/>
        <v>339</v>
      </c>
      <c r="H217" s="87">
        <f t="shared" si="8"/>
        <v>1988.87</v>
      </c>
      <c r="I217">
        <v>0</v>
      </c>
      <c r="J217" s="88">
        <v>0</v>
      </c>
      <c r="K217">
        <v>0</v>
      </c>
      <c r="L217" s="88">
        <v>0</v>
      </c>
      <c r="M217">
        <v>0</v>
      </c>
      <c r="N217" s="88">
        <v>0</v>
      </c>
      <c r="O217">
        <v>339</v>
      </c>
      <c r="P217" s="88">
        <v>1988.87</v>
      </c>
      <c r="Q217">
        <v>0</v>
      </c>
      <c r="R217" s="88">
        <v>0</v>
      </c>
      <c r="S217" s="72">
        <v>0</v>
      </c>
      <c r="T217" s="88">
        <v>0</v>
      </c>
      <c r="U217">
        <v>0</v>
      </c>
      <c r="V217" s="88">
        <v>0</v>
      </c>
      <c r="W217" s="72">
        <v>339</v>
      </c>
      <c r="X217" s="88">
        <v>1988.87</v>
      </c>
    </row>
    <row r="218" spans="1:25" x14ac:dyDescent="0.2">
      <c r="A218" t="s">
        <v>61</v>
      </c>
      <c r="B218" t="s">
        <v>201</v>
      </c>
      <c r="C218" t="s">
        <v>467</v>
      </c>
      <c r="D218" t="s">
        <v>26</v>
      </c>
      <c r="E218">
        <v>1270</v>
      </c>
      <c r="F218" s="78">
        <f t="shared" si="7"/>
        <v>1309</v>
      </c>
      <c r="H218" s="87">
        <f t="shared" si="8"/>
        <v>9835.67</v>
      </c>
      <c r="I218">
        <v>0</v>
      </c>
      <c r="J218" s="88">
        <v>0</v>
      </c>
      <c r="K218">
        <v>0</v>
      </c>
      <c r="L218" s="88">
        <v>0</v>
      </c>
      <c r="M218">
        <v>0</v>
      </c>
      <c r="N218" s="88">
        <v>0</v>
      </c>
      <c r="O218" s="72">
        <v>0</v>
      </c>
      <c r="P218" s="88">
        <v>0</v>
      </c>
      <c r="Q218">
        <v>677</v>
      </c>
      <c r="R218" s="88">
        <v>5086.8900000000003</v>
      </c>
      <c r="S218">
        <v>50</v>
      </c>
      <c r="T218" s="88">
        <v>375.69</v>
      </c>
      <c r="U218">
        <v>582</v>
      </c>
      <c r="V218" s="88">
        <v>4373.09</v>
      </c>
      <c r="W218" s="72">
        <v>1309</v>
      </c>
      <c r="X218" s="88">
        <v>9835.67</v>
      </c>
    </row>
    <row r="219" spans="1:25" x14ac:dyDescent="0.2">
      <c r="A219" t="s">
        <v>61</v>
      </c>
      <c r="B219" t="s">
        <v>201</v>
      </c>
      <c r="C219" t="s">
        <v>449</v>
      </c>
      <c r="D219" t="s">
        <v>26</v>
      </c>
      <c r="E219">
        <v>1270</v>
      </c>
      <c r="F219" s="78">
        <f t="shared" si="7"/>
        <v>141</v>
      </c>
      <c r="H219" s="87">
        <f t="shared" si="8"/>
        <v>1038.3399999999999</v>
      </c>
      <c r="I219">
        <v>0</v>
      </c>
      <c r="J219" s="88">
        <v>0</v>
      </c>
      <c r="K219">
        <v>0</v>
      </c>
      <c r="L219" s="88">
        <v>0</v>
      </c>
      <c r="M219">
        <v>0</v>
      </c>
      <c r="N219" s="88">
        <v>0</v>
      </c>
      <c r="O219">
        <v>50</v>
      </c>
      <c r="P219" s="88">
        <v>368.21</v>
      </c>
      <c r="Q219">
        <v>91</v>
      </c>
      <c r="R219" s="88">
        <v>670.13</v>
      </c>
      <c r="S219" s="72">
        <v>0</v>
      </c>
      <c r="T219" s="88">
        <v>0</v>
      </c>
      <c r="U219">
        <v>0</v>
      </c>
      <c r="V219" s="88">
        <v>0</v>
      </c>
      <c r="W219" s="72">
        <v>141</v>
      </c>
      <c r="X219" s="88">
        <v>1038.3399999999999</v>
      </c>
    </row>
    <row r="220" spans="1:25" x14ac:dyDescent="0.2">
      <c r="A220" t="s">
        <v>61</v>
      </c>
      <c r="B220" t="s">
        <v>305</v>
      </c>
      <c r="C220" t="s">
        <v>770</v>
      </c>
      <c r="D220" t="s">
        <v>26</v>
      </c>
      <c r="E220">
        <v>1270</v>
      </c>
      <c r="F220" s="78">
        <f t="shared" si="7"/>
        <v>395</v>
      </c>
      <c r="H220" s="87">
        <f t="shared" si="8"/>
        <v>2972.95</v>
      </c>
      <c r="I220">
        <v>0</v>
      </c>
      <c r="J220" s="88">
        <v>0</v>
      </c>
      <c r="K220">
        <v>0</v>
      </c>
      <c r="L220" s="88">
        <v>0</v>
      </c>
      <c r="M220">
        <v>0</v>
      </c>
      <c r="N220" s="88">
        <v>0</v>
      </c>
      <c r="O220">
        <v>200</v>
      </c>
      <c r="P220" s="88">
        <v>1505.29</v>
      </c>
      <c r="Q220">
        <v>195</v>
      </c>
      <c r="R220" s="88">
        <v>1467.66</v>
      </c>
      <c r="S220" s="72">
        <v>0</v>
      </c>
      <c r="T220" s="88">
        <v>0</v>
      </c>
      <c r="U220">
        <v>0</v>
      </c>
      <c r="V220" s="88">
        <v>0</v>
      </c>
      <c r="W220" s="72">
        <v>395</v>
      </c>
      <c r="X220" s="88">
        <v>2972.95</v>
      </c>
      <c r="Y220" s="72"/>
    </row>
    <row r="221" spans="1:25" x14ac:dyDescent="0.2">
      <c r="A221" t="s">
        <v>61</v>
      </c>
      <c r="B221" t="s">
        <v>305</v>
      </c>
      <c r="C221" t="s">
        <v>771</v>
      </c>
      <c r="D221" t="s">
        <v>26</v>
      </c>
      <c r="E221">
        <v>1270</v>
      </c>
      <c r="F221" s="78">
        <f t="shared" si="7"/>
        <v>247</v>
      </c>
      <c r="H221" s="87">
        <f t="shared" si="8"/>
        <v>1855.59</v>
      </c>
      <c r="I221">
        <v>0</v>
      </c>
      <c r="J221" s="88">
        <v>0</v>
      </c>
      <c r="K221">
        <v>0</v>
      </c>
      <c r="L221" s="88">
        <v>0</v>
      </c>
      <c r="M221">
        <v>0</v>
      </c>
      <c r="N221" s="88">
        <v>0</v>
      </c>
      <c r="O221">
        <v>0</v>
      </c>
      <c r="P221" s="88">
        <v>0</v>
      </c>
      <c r="Q221">
        <v>247</v>
      </c>
      <c r="R221" s="88">
        <v>1855.59</v>
      </c>
      <c r="S221" s="72">
        <v>0</v>
      </c>
      <c r="T221" s="88">
        <v>0</v>
      </c>
      <c r="U221">
        <v>0</v>
      </c>
      <c r="V221" s="88">
        <v>0</v>
      </c>
      <c r="W221" s="72">
        <v>247</v>
      </c>
      <c r="X221" s="88">
        <v>1855.59</v>
      </c>
      <c r="Y221" s="72"/>
    </row>
    <row r="222" spans="1:25" x14ac:dyDescent="0.2">
      <c r="A222" t="s">
        <v>61</v>
      </c>
      <c r="B222" t="s">
        <v>201</v>
      </c>
      <c r="C222" t="s">
        <v>758</v>
      </c>
      <c r="D222" t="s">
        <v>26</v>
      </c>
      <c r="E222">
        <v>1270</v>
      </c>
      <c r="F222" s="78">
        <f t="shared" si="7"/>
        <v>399</v>
      </c>
      <c r="H222" s="87">
        <f t="shared" si="8"/>
        <v>3000.24</v>
      </c>
      <c r="I222">
        <v>0</v>
      </c>
      <c r="J222" s="88">
        <v>0</v>
      </c>
      <c r="K222">
        <v>0</v>
      </c>
      <c r="L222" s="88">
        <v>0</v>
      </c>
      <c r="M222">
        <v>0</v>
      </c>
      <c r="N222" s="88">
        <v>0</v>
      </c>
      <c r="O222">
        <v>100</v>
      </c>
      <c r="P222" s="88">
        <v>751.94</v>
      </c>
      <c r="Q222">
        <v>299</v>
      </c>
      <c r="R222" s="88">
        <v>2248.3000000000002</v>
      </c>
      <c r="S222" s="72">
        <v>0</v>
      </c>
      <c r="T222" s="88">
        <v>0</v>
      </c>
      <c r="U222">
        <v>0</v>
      </c>
      <c r="V222" s="88">
        <v>0</v>
      </c>
      <c r="W222" s="72">
        <v>399</v>
      </c>
      <c r="X222" s="88">
        <v>3000.24</v>
      </c>
      <c r="Y222" s="72"/>
    </row>
    <row r="223" spans="1:25" x14ac:dyDescent="0.2">
      <c r="A223" t="s">
        <v>61</v>
      </c>
      <c r="B223" t="s">
        <v>305</v>
      </c>
      <c r="C223" t="s">
        <v>447</v>
      </c>
      <c r="D223" t="s">
        <v>26</v>
      </c>
      <c r="E223">
        <v>1270</v>
      </c>
      <c r="F223" s="78">
        <f t="shared" si="7"/>
        <v>454</v>
      </c>
      <c r="H223" s="87">
        <f t="shared" si="8"/>
        <v>3534.01</v>
      </c>
      <c r="I223">
        <v>0</v>
      </c>
      <c r="J223" s="88">
        <v>0</v>
      </c>
      <c r="K223">
        <v>0</v>
      </c>
      <c r="L223" s="88">
        <v>0</v>
      </c>
      <c r="M223">
        <v>0</v>
      </c>
      <c r="N223" s="88">
        <v>0</v>
      </c>
      <c r="O223">
        <v>200</v>
      </c>
      <c r="P223" s="88">
        <v>1556.83</v>
      </c>
      <c r="Q223">
        <v>200</v>
      </c>
      <c r="R223" s="88">
        <v>1556.84</v>
      </c>
      <c r="S223" s="72">
        <v>0</v>
      </c>
      <c r="T223" s="88">
        <v>0</v>
      </c>
      <c r="U223">
        <v>54</v>
      </c>
      <c r="V223" s="88">
        <v>420.34</v>
      </c>
      <c r="W223" s="72">
        <v>454</v>
      </c>
      <c r="X223" s="88">
        <v>3534.01</v>
      </c>
      <c r="Y223" s="72"/>
    </row>
    <row r="224" spans="1:25" x14ac:dyDescent="0.2">
      <c r="A224" t="s">
        <v>61</v>
      </c>
      <c r="B224" t="s">
        <v>201</v>
      </c>
      <c r="C224" t="s">
        <v>672</v>
      </c>
      <c r="D224" t="s">
        <v>26</v>
      </c>
      <c r="E224">
        <v>1270</v>
      </c>
      <c r="F224" s="78">
        <f t="shared" si="7"/>
        <v>42</v>
      </c>
      <c r="H224" s="87">
        <f t="shared" si="8"/>
        <v>817.83</v>
      </c>
      <c r="I224">
        <v>0</v>
      </c>
      <c r="J224" s="88">
        <v>0</v>
      </c>
      <c r="K224">
        <v>42</v>
      </c>
      <c r="L224" s="88">
        <v>817.83</v>
      </c>
      <c r="M224">
        <v>42</v>
      </c>
      <c r="N224" s="88">
        <v>817.83</v>
      </c>
      <c r="O224">
        <v>0</v>
      </c>
      <c r="P224" s="88">
        <v>0</v>
      </c>
      <c r="Q224">
        <v>0</v>
      </c>
      <c r="R224" s="88">
        <v>0</v>
      </c>
      <c r="S224" s="72">
        <v>0</v>
      </c>
      <c r="T224" s="88">
        <v>0</v>
      </c>
      <c r="U224">
        <v>0</v>
      </c>
      <c r="V224" s="88">
        <v>0</v>
      </c>
      <c r="W224" s="72">
        <v>0</v>
      </c>
      <c r="X224" s="88">
        <v>0</v>
      </c>
      <c r="Y224" s="72"/>
    </row>
    <row r="225" spans="1:25" x14ac:dyDescent="0.2">
      <c r="A225" t="s">
        <v>61</v>
      </c>
      <c r="B225" t="s">
        <v>201</v>
      </c>
      <c r="C225" t="s">
        <v>673</v>
      </c>
      <c r="D225" t="s">
        <v>26</v>
      </c>
      <c r="E225">
        <v>1270</v>
      </c>
      <c r="F225" s="78">
        <f t="shared" si="7"/>
        <v>515</v>
      </c>
      <c r="H225" s="87">
        <f t="shared" si="8"/>
        <v>10122.369999999999</v>
      </c>
      <c r="I225">
        <v>0</v>
      </c>
      <c r="J225" s="88">
        <v>0</v>
      </c>
      <c r="K225">
        <v>150</v>
      </c>
      <c r="L225" s="88">
        <v>2948.26</v>
      </c>
      <c r="M225">
        <v>150</v>
      </c>
      <c r="N225" s="88">
        <v>2948.26</v>
      </c>
      <c r="O225">
        <v>100</v>
      </c>
      <c r="P225" s="88">
        <v>1965.51</v>
      </c>
      <c r="Q225">
        <v>0</v>
      </c>
      <c r="R225" s="88">
        <v>0</v>
      </c>
      <c r="S225">
        <v>265</v>
      </c>
      <c r="T225" s="88">
        <v>5208.6000000000004</v>
      </c>
      <c r="U225">
        <v>0</v>
      </c>
      <c r="V225" s="88">
        <v>0</v>
      </c>
      <c r="W225">
        <v>365</v>
      </c>
      <c r="X225" s="88">
        <v>7174.11</v>
      </c>
      <c r="Y225" s="72"/>
    </row>
    <row r="226" spans="1:25" x14ac:dyDescent="0.2">
      <c r="A226" t="s">
        <v>61</v>
      </c>
      <c r="B226" t="s">
        <v>201</v>
      </c>
      <c r="C226" t="s">
        <v>248</v>
      </c>
      <c r="D226" t="s">
        <v>26</v>
      </c>
      <c r="E226">
        <v>1270</v>
      </c>
      <c r="F226" s="78">
        <f t="shared" si="7"/>
        <v>1</v>
      </c>
      <c r="H226" s="87">
        <f t="shared" si="8"/>
        <v>1.06</v>
      </c>
      <c r="I226" s="72">
        <v>0</v>
      </c>
      <c r="J226" s="88">
        <v>0</v>
      </c>
      <c r="K226">
        <v>0</v>
      </c>
      <c r="L226" s="88">
        <v>0</v>
      </c>
      <c r="M226" s="72">
        <v>0</v>
      </c>
      <c r="N226" s="88">
        <v>0</v>
      </c>
      <c r="O226">
        <v>0</v>
      </c>
      <c r="P226" s="88">
        <v>0</v>
      </c>
      <c r="Q226">
        <v>0</v>
      </c>
      <c r="R226" s="88">
        <v>0</v>
      </c>
      <c r="S226">
        <v>0</v>
      </c>
      <c r="T226" s="88">
        <v>0</v>
      </c>
      <c r="U226">
        <v>1</v>
      </c>
      <c r="V226" s="88">
        <v>1.06</v>
      </c>
      <c r="W226">
        <v>1</v>
      </c>
      <c r="X226" s="88">
        <v>1.06</v>
      </c>
    </row>
    <row r="227" spans="1:25" x14ac:dyDescent="0.2">
      <c r="A227" t="s">
        <v>61</v>
      </c>
      <c r="B227" t="s">
        <v>201</v>
      </c>
      <c r="C227" t="s">
        <v>207</v>
      </c>
      <c r="D227" t="s">
        <v>26</v>
      </c>
      <c r="E227">
        <v>1270</v>
      </c>
      <c r="F227" s="78">
        <f t="shared" si="7"/>
        <v>17995</v>
      </c>
      <c r="H227" s="87">
        <f t="shared" si="8"/>
        <v>56503.94</v>
      </c>
      <c r="I227" s="72">
        <v>12830</v>
      </c>
      <c r="J227" s="88">
        <v>40285.94</v>
      </c>
      <c r="K227">
        <v>4170</v>
      </c>
      <c r="L227" s="88">
        <v>13093.72</v>
      </c>
      <c r="M227" s="72">
        <v>17000</v>
      </c>
      <c r="N227" s="88">
        <v>53379.66</v>
      </c>
      <c r="O227">
        <v>0</v>
      </c>
      <c r="P227" s="88">
        <v>0</v>
      </c>
      <c r="Q227">
        <v>0</v>
      </c>
      <c r="R227" s="88">
        <v>0</v>
      </c>
      <c r="S227">
        <v>995</v>
      </c>
      <c r="T227" s="88">
        <v>3124.28</v>
      </c>
      <c r="U227">
        <v>0</v>
      </c>
      <c r="V227" s="88">
        <v>0</v>
      </c>
      <c r="W227">
        <v>995</v>
      </c>
      <c r="X227" s="88">
        <v>3124.28</v>
      </c>
      <c r="Y227" s="72"/>
    </row>
    <row r="228" spans="1:25" x14ac:dyDescent="0.2">
      <c r="A228" t="s">
        <v>61</v>
      </c>
      <c r="B228" t="s">
        <v>201</v>
      </c>
      <c r="C228" t="s">
        <v>448</v>
      </c>
      <c r="D228" t="s">
        <v>26</v>
      </c>
      <c r="E228">
        <v>1270</v>
      </c>
      <c r="F228" s="78">
        <f t="shared" si="7"/>
        <v>25592</v>
      </c>
      <c r="H228" s="87">
        <f t="shared" si="8"/>
        <v>80358.36</v>
      </c>
      <c r="I228">
        <v>0</v>
      </c>
      <c r="J228" s="88">
        <v>0</v>
      </c>
      <c r="K228">
        <v>0</v>
      </c>
      <c r="L228" s="88">
        <v>0</v>
      </c>
      <c r="M228">
        <v>0</v>
      </c>
      <c r="N228" s="88">
        <v>0</v>
      </c>
      <c r="O228">
        <v>0</v>
      </c>
      <c r="P228" s="88">
        <v>0</v>
      </c>
      <c r="Q228">
        <v>0</v>
      </c>
      <c r="R228" s="88">
        <v>0</v>
      </c>
      <c r="S228">
        <v>25592</v>
      </c>
      <c r="T228" s="88">
        <v>80358.36</v>
      </c>
      <c r="U228">
        <v>0</v>
      </c>
      <c r="V228" s="88">
        <v>0</v>
      </c>
      <c r="W228">
        <v>25592</v>
      </c>
      <c r="X228" s="88">
        <v>80358.36</v>
      </c>
    </row>
    <row r="229" spans="1:25" x14ac:dyDescent="0.2">
      <c r="A229" t="s">
        <v>61</v>
      </c>
      <c r="B229" t="s">
        <v>201</v>
      </c>
      <c r="C229" t="s">
        <v>734</v>
      </c>
      <c r="D229" t="s">
        <v>26</v>
      </c>
      <c r="E229">
        <v>1270</v>
      </c>
      <c r="F229" s="78">
        <f t="shared" si="7"/>
        <v>10340</v>
      </c>
      <c r="H229" s="87">
        <f t="shared" si="8"/>
        <v>32467.379999999997</v>
      </c>
      <c r="I229">
        <v>3000</v>
      </c>
      <c r="J229" s="88">
        <v>9419.94</v>
      </c>
      <c r="K229">
        <v>0</v>
      </c>
      <c r="L229" s="88">
        <v>0</v>
      </c>
      <c r="M229">
        <v>3000</v>
      </c>
      <c r="N229" s="88">
        <v>9419.94</v>
      </c>
      <c r="O229">
        <v>0</v>
      </c>
      <c r="P229" s="88">
        <v>0</v>
      </c>
      <c r="Q229">
        <v>7340</v>
      </c>
      <c r="R229" s="88">
        <v>23047.439999999999</v>
      </c>
      <c r="S229">
        <v>0</v>
      </c>
      <c r="T229" s="88">
        <v>0</v>
      </c>
      <c r="U229">
        <v>0</v>
      </c>
      <c r="V229" s="88">
        <v>0</v>
      </c>
      <c r="W229">
        <v>7340</v>
      </c>
      <c r="X229" s="88">
        <v>23047.439999999999</v>
      </c>
    </row>
    <row r="230" spans="1:25" x14ac:dyDescent="0.2">
      <c r="A230" t="s">
        <v>61</v>
      </c>
      <c r="B230" t="s">
        <v>201</v>
      </c>
      <c r="C230" t="s">
        <v>583</v>
      </c>
      <c r="D230" t="s">
        <v>26</v>
      </c>
      <c r="E230">
        <v>1270</v>
      </c>
      <c r="F230" s="78">
        <f t="shared" si="7"/>
        <v>38560</v>
      </c>
      <c r="H230" s="87">
        <f t="shared" si="8"/>
        <v>121077.63</v>
      </c>
      <c r="I230">
        <v>38520</v>
      </c>
      <c r="J230" s="88">
        <v>120952.03</v>
      </c>
      <c r="K230">
        <v>40</v>
      </c>
      <c r="L230" s="88">
        <v>125.6</v>
      </c>
      <c r="M230">
        <v>38560</v>
      </c>
      <c r="N230" s="88">
        <v>121077.63</v>
      </c>
      <c r="O230">
        <v>0</v>
      </c>
      <c r="P230" s="88">
        <v>0</v>
      </c>
      <c r="Q230">
        <v>0</v>
      </c>
      <c r="R230" s="88">
        <v>0</v>
      </c>
      <c r="S230">
        <v>0</v>
      </c>
      <c r="T230" s="88">
        <v>0</v>
      </c>
      <c r="U230">
        <v>0</v>
      </c>
      <c r="V230" s="88">
        <v>0</v>
      </c>
      <c r="W230">
        <v>0</v>
      </c>
      <c r="X230" s="88">
        <v>0</v>
      </c>
    </row>
    <row r="231" spans="1:25" x14ac:dyDescent="0.2">
      <c r="A231" t="s">
        <v>61</v>
      </c>
      <c r="B231" t="s">
        <v>201</v>
      </c>
      <c r="C231" t="s">
        <v>208</v>
      </c>
      <c r="D231" t="s">
        <v>26</v>
      </c>
      <c r="E231">
        <v>1270</v>
      </c>
      <c r="F231" s="78">
        <f t="shared" si="7"/>
        <v>844</v>
      </c>
      <c r="H231" s="87">
        <f t="shared" si="8"/>
        <v>2650.14</v>
      </c>
      <c r="I231">
        <v>0</v>
      </c>
      <c r="J231" s="88">
        <v>0</v>
      </c>
      <c r="K231">
        <v>0</v>
      </c>
      <c r="L231" s="88">
        <v>0</v>
      </c>
      <c r="M231">
        <v>0</v>
      </c>
      <c r="N231" s="88">
        <v>0</v>
      </c>
      <c r="O231">
        <v>0</v>
      </c>
      <c r="P231" s="88">
        <v>0</v>
      </c>
      <c r="Q231">
        <v>844</v>
      </c>
      <c r="R231" s="88">
        <v>2650.14</v>
      </c>
      <c r="S231" s="72">
        <v>0</v>
      </c>
      <c r="T231" s="88">
        <v>0</v>
      </c>
      <c r="U231">
        <v>0</v>
      </c>
      <c r="V231" s="88">
        <v>0</v>
      </c>
      <c r="W231" s="72">
        <v>844</v>
      </c>
      <c r="X231" s="88">
        <v>2650.14</v>
      </c>
    </row>
    <row r="232" spans="1:25" x14ac:dyDescent="0.2">
      <c r="A232" t="s">
        <v>61</v>
      </c>
      <c r="B232" t="s">
        <v>201</v>
      </c>
      <c r="C232" t="s">
        <v>209</v>
      </c>
      <c r="D232" t="s">
        <v>26</v>
      </c>
      <c r="E232">
        <v>1270</v>
      </c>
      <c r="F232" s="78">
        <f t="shared" si="7"/>
        <v>6739</v>
      </c>
      <c r="H232" s="87">
        <f t="shared" si="8"/>
        <v>21160.29</v>
      </c>
      <c r="I232">
        <v>0</v>
      </c>
      <c r="J232" s="88">
        <v>0</v>
      </c>
      <c r="K232">
        <v>0</v>
      </c>
      <c r="L232" s="88">
        <v>0</v>
      </c>
      <c r="M232">
        <v>0</v>
      </c>
      <c r="N232" s="88">
        <v>0</v>
      </c>
      <c r="O232">
        <v>2700</v>
      </c>
      <c r="P232" s="88">
        <v>8477.93</v>
      </c>
      <c r="Q232">
        <v>4039</v>
      </c>
      <c r="R232" s="88">
        <v>12682.36</v>
      </c>
      <c r="S232" s="72">
        <v>0</v>
      </c>
      <c r="T232" s="88">
        <v>0</v>
      </c>
      <c r="U232">
        <v>0</v>
      </c>
      <c r="V232" s="88">
        <v>0</v>
      </c>
      <c r="W232" s="72">
        <v>6739</v>
      </c>
      <c r="X232" s="88">
        <v>21160.29</v>
      </c>
      <c r="Y232" s="72"/>
    </row>
    <row r="233" spans="1:25" x14ac:dyDescent="0.2">
      <c r="A233" t="s">
        <v>61</v>
      </c>
      <c r="B233" t="s">
        <v>201</v>
      </c>
      <c r="C233" t="s">
        <v>851</v>
      </c>
      <c r="D233" t="s">
        <v>26</v>
      </c>
      <c r="E233">
        <v>1270</v>
      </c>
      <c r="F233" s="78">
        <f t="shared" si="7"/>
        <v>10600</v>
      </c>
      <c r="H233" s="87">
        <f t="shared" si="8"/>
        <v>33283.79</v>
      </c>
      <c r="I233">
        <v>5000</v>
      </c>
      <c r="J233" s="88">
        <v>15699.9</v>
      </c>
      <c r="K233">
        <v>5600</v>
      </c>
      <c r="L233" s="88">
        <v>17583.89</v>
      </c>
      <c r="M233">
        <v>10600</v>
      </c>
      <c r="N233" s="88">
        <v>33283.79</v>
      </c>
      <c r="O233">
        <v>0</v>
      </c>
      <c r="P233" s="88">
        <v>0</v>
      </c>
      <c r="Q233">
        <v>0</v>
      </c>
      <c r="R233" s="88">
        <v>0</v>
      </c>
      <c r="S233" s="72">
        <v>0</v>
      </c>
      <c r="T233" s="88">
        <v>0</v>
      </c>
      <c r="U233">
        <v>0</v>
      </c>
      <c r="V233" s="88">
        <v>0</v>
      </c>
      <c r="W233" s="72">
        <v>0</v>
      </c>
      <c r="X233" s="88">
        <v>0</v>
      </c>
    </row>
    <row r="234" spans="1:25" x14ac:dyDescent="0.2">
      <c r="A234" t="s">
        <v>61</v>
      </c>
      <c r="B234" t="s">
        <v>201</v>
      </c>
      <c r="C234" t="s">
        <v>210</v>
      </c>
      <c r="D234" t="s">
        <v>26</v>
      </c>
      <c r="E234">
        <v>1270</v>
      </c>
      <c r="F234" s="78">
        <f t="shared" si="7"/>
        <v>21</v>
      </c>
      <c r="H234" s="87">
        <f t="shared" si="8"/>
        <v>64.849999999999994</v>
      </c>
      <c r="I234">
        <v>21</v>
      </c>
      <c r="J234" s="88">
        <v>64.849999999999994</v>
      </c>
      <c r="K234">
        <v>0</v>
      </c>
      <c r="L234" s="88">
        <v>0</v>
      </c>
      <c r="M234">
        <v>21</v>
      </c>
      <c r="N234" s="88">
        <v>64.849999999999994</v>
      </c>
      <c r="O234">
        <v>0</v>
      </c>
      <c r="P234" s="88">
        <v>0</v>
      </c>
      <c r="Q234">
        <v>0</v>
      </c>
      <c r="R234" s="88">
        <v>0</v>
      </c>
      <c r="S234" s="72">
        <v>0</v>
      </c>
      <c r="T234" s="88">
        <v>0</v>
      </c>
      <c r="U234">
        <v>0</v>
      </c>
      <c r="V234" s="88">
        <v>0</v>
      </c>
      <c r="W234" s="72">
        <v>0</v>
      </c>
      <c r="X234" s="88">
        <v>0</v>
      </c>
    </row>
    <row r="235" spans="1:25" x14ac:dyDescent="0.2">
      <c r="A235" t="s">
        <v>61</v>
      </c>
      <c r="B235" t="s">
        <v>201</v>
      </c>
      <c r="C235" t="s">
        <v>585</v>
      </c>
      <c r="D235" t="s">
        <v>26</v>
      </c>
      <c r="E235">
        <v>1270</v>
      </c>
      <c r="F235" s="78">
        <f t="shared" si="7"/>
        <v>804</v>
      </c>
      <c r="H235" s="87">
        <f t="shared" si="8"/>
        <v>12430.03</v>
      </c>
      <c r="I235">
        <v>0</v>
      </c>
      <c r="J235" s="88">
        <v>0</v>
      </c>
      <c r="K235">
        <v>0</v>
      </c>
      <c r="L235" s="88">
        <v>0</v>
      </c>
      <c r="M235">
        <v>0</v>
      </c>
      <c r="N235" s="88">
        <v>0</v>
      </c>
      <c r="O235">
        <v>0</v>
      </c>
      <c r="P235" s="88">
        <v>0</v>
      </c>
      <c r="Q235">
        <v>485</v>
      </c>
      <c r="R235" s="88">
        <v>7498.21</v>
      </c>
      <c r="S235">
        <v>319</v>
      </c>
      <c r="T235" s="88">
        <v>4931.82</v>
      </c>
      <c r="U235">
        <v>0</v>
      </c>
      <c r="V235" s="88">
        <v>0</v>
      </c>
      <c r="W235">
        <v>804</v>
      </c>
      <c r="X235" s="88">
        <v>12430.03</v>
      </c>
    </row>
    <row r="236" spans="1:25" x14ac:dyDescent="0.2">
      <c r="A236" t="s">
        <v>61</v>
      </c>
      <c r="B236" t="s">
        <v>201</v>
      </c>
      <c r="C236" t="s">
        <v>586</v>
      </c>
      <c r="D236" t="s">
        <v>26</v>
      </c>
      <c r="E236">
        <v>1270</v>
      </c>
      <c r="F236" s="78">
        <f t="shared" si="7"/>
        <v>1092</v>
      </c>
      <c r="H236" s="87">
        <f t="shared" si="8"/>
        <v>16872.990000000002</v>
      </c>
      <c r="I236">
        <v>0</v>
      </c>
      <c r="J236" s="88">
        <v>0</v>
      </c>
      <c r="K236">
        <v>1</v>
      </c>
      <c r="L236" s="88">
        <v>15.45</v>
      </c>
      <c r="M236">
        <v>1</v>
      </c>
      <c r="N236" s="88">
        <v>15.45</v>
      </c>
      <c r="O236">
        <v>1005</v>
      </c>
      <c r="P236" s="88">
        <v>15528.72</v>
      </c>
      <c r="Q236">
        <v>86</v>
      </c>
      <c r="R236" s="88">
        <v>1328.82</v>
      </c>
      <c r="S236">
        <v>0</v>
      </c>
      <c r="T236" s="88">
        <v>0</v>
      </c>
      <c r="U236">
        <v>0</v>
      </c>
      <c r="V236" s="88">
        <v>0</v>
      </c>
      <c r="W236">
        <v>1091</v>
      </c>
      <c r="X236" s="88">
        <v>16857.54</v>
      </c>
      <c r="Y236" s="72"/>
    </row>
    <row r="237" spans="1:25" x14ac:dyDescent="0.2">
      <c r="A237" t="s">
        <v>61</v>
      </c>
      <c r="B237" t="s">
        <v>201</v>
      </c>
      <c r="C237" t="s">
        <v>587</v>
      </c>
      <c r="D237" t="s">
        <v>26</v>
      </c>
      <c r="E237">
        <v>1270</v>
      </c>
      <c r="F237" s="78">
        <f t="shared" si="7"/>
        <v>1241</v>
      </c>
      <c r="H237" s="87">
        <f t="shared" si="8"/>
        <v>19186.05</v>
      </c>
      <c r="I237">
        <v>0</v>
      </c>
      <c r="J237" s="88">
        <v>0</v>
      </c>
      <c r="K237" s="72">
        <v>5</v>
      </c>
      <c r="L237" s="88">
        <v>77.3</v>
      </c>
      <c r="M237" s="72">
        <v>5</v>
      </c>
      <c r="N237" s="88">
        <v>77.3</v>
      </c>
      <c r="O237">
        <v>0</v>
      </c>
      <c r="P237" s="88">
        <v>0</v>
      </c>
      <c r="Q237">
        <v>0</v>
      </c>
      <c r="R237" s="88">
        <v>0</v>
      </c>
      <c r="S237">
        <v>1236</v>
      </c>
      <c r="T237" s="88">
        <v>19108.75</v>
      </c>
      <c r="U237">
        <v>0</v>
      </c>
      <c r="V237" s="88">
        <v>0</v>
      </c>
      <c r="W237">
        <v>1236</v>
      </c>
      <c r="X237" s="88">
        <v>19108.75</v>
      </c>
    </row>
    <row r="238" spans="1:25" x14ac:dyDescent="0.2">
      <c r="A238" t="s">
        <v>61</v>
      </c>
      <c r="B238" t="s">
        <v>201</v>
      </c>
      <c r="C238" t="s">
        <v>588</v>
      </c>
      <c r="D238" t="s">
        <v>26</v>
      </c>
      <c r="E238">
        <v>1270</v>
      </c>
      <c r="F238" s="78">
        <f t="shared" si="7"/>
        <v>404</v>
      </c>
      <c r="H238" s="87">
        <f t="shared" si="8"/>
        <v>6245.93</v>
      </c>
      <c r="I238" s="72">
        <v>0</v>
      </c>
      <c r="J238" s="88">
        <v>0</v>
      </c>
      <c r="K238">
        <v>0</v>
      </c>
      <c r="L238" s="88">
        <v>0</v>
      </c>
      <c r="M238" s="72">
        <v>0</v>
      </c>
      <c r="N238" s="88">
        <v>0</v>
      </c>
      <c r="O238">
        <v>0</v>
      </c>
      <c r="P238" s="88">
        <v>0</v>
      </c>
      <c r="Q238">
        <v>404</v>
      </c>
      <c r="R238" s="88">
        <v>6245.93</v>
      </c>
      <c r="S238">
        <v>0</v>
      </c>
      <c r="T238" s="88">
        <v>0</v>
      </c>
      <c r="U238">
        <v>0</v>
      </c>
      <c r="V238" s="88">
        <v>0</v>
      </c>
      <c r="W238">
        <v>404</v>
      </c>
      <c r="X238" s="88">
        <v>6245.93</v>
      </c>
      <c r="Y238" s="72"/>
    </row>
    <row r="239" spans="1:25" x14ac:dyDescent="0.2">
      <c r="A239" t="s">
        <v>61</v>
      </c>
      <c r="B239" t="s">
        <v>201</v>
      </c>
      <c r="C239" t="s">
        <v>772</v>
      </c>
      <c r="D239" t="s">
        <v>26</v>
      </c>
      <c r="E239">
        <v>1270</v>
      </c>
      <c r="F239" s="78">
        <f t="shared" si="7"/>
        <v>18459</v>
      </c>
      <c r="H239" s="87">
        <f t="shared" si="8"/>
        <v>47440.08</v>
      </c>
      <c r="I239">
        <v>12840</v>
      </c>
      <c r="J239" s="88">
        <v>32999.11</v>
      </c>
      <c r="K239" s="72">
        <v>0</v>
      </c>
      <c r="L239" s="88">
        <v>0</v>
      </c>
      <c r="M239" s="72">
        <v>12840</v>
      </c>
      <c r="N239" s="88">
        <v>32999.11</v>
      </c>
      <c r="O239">
        <v>5619</v>
      </c>
      <c r="P239" s="88">
        <v>14440.97</v>
      </c>
      <c r="Q239">
        <v>0</v>
      </c>
      <c r="R239" s="88">
        <v>0</v>
      </c>
      <c r="S239">
        <v>0</v>
      </c>
      <c r="T239" s="88">
        <v>0</v>
      </c>
      <c r="U239">
        <v>0</v>
      </c>
      <c r="V239" s="88">
        <v>0</v>
      </c>
      <c r="W239">
        <v>5619</v>
      </c>
      <c r="X239" s="88">
        <v>14440.97</v>
      </c>
    </row>
    <row r="240" spans="1:25" x14ac:dyDescent="0.2">
      <c r="A240" t="s">
        <v>61</v>
      </c>
      <c r="B240" t="s">
        <v>201</v>
      </c>
      <c r="C240" t="s">
        <v>314</v>
      </c>
      <c r="D240" t="s">
        <v>26</v>
      </c>
      <c r="E240">
        <v>1270</v>
      </c>
      <c r="F240" s="78">
        <f t="shared" si="7"/>
        <v>2</v>
      </c>
      <c r="H240" s="87">
        <f t="shared" si="8"/>
        <v>6.08</v>
      </c>
      <c r="I240" s="72">
        <v>0</v>
      </c>
      <c r="J240" s="88">
        <v>0</v>
      </c>
      <c r="K240">
        <v>0</v>
      </c>
      <c r="L240" s="88">
        <v>0</v>
      </c>
      <c r="M240" s="72">
        <v>0</v>
      </c>
      <c r="N240" s="88">
        <v>0</v>
      </c>
      <c r="O240">
        <v>0</v>
      </c>
      <c r="P240" s="88">
        <v>0</v>
      </c>
      <c r="Q240">
        <v>0</v>
      </c>
      <c r="R240" s="88">
        <v>0</v>
      </c>
      <c r="S240">
        <v>0</v>
      </c>
      <c r="T240" s="88">
        <v>0</v>
      </c>
      <c r="U240">
        <v>2</v>
      </c>
      <c r="V240" s="88">
        <v>6.08</v>
      </c>
      <c r="W240">
        <v>2</v>
      </c>
      <c r="X240" s="88">
        <v>6.08</v>
      </c>
    </row>
    <row r="241" spans="1:25" x14ac:dyDescent="0.2">
      <c r="A241" t="s">
        <v>61</v>
      </c>
      <c r="B241" t="s">
        <v>201</v>
      </c>
      <c r="C241" t="s">
        <v>487</v>
      </c>
      <c r="D241" t="s">
        <v>26</v>
      </c>
      <c r="E241">
        <v>1270</v>
      </c>
      <c r="F241" s="78">
        <f t="shared" si="7"/>
        <v>27248</v>
      </c>
      <c r="H241" s="87">
        <f t="shared" si="8"/>
        <v>70028.03</v>
      </c>
      <c r="I241">
        <v>0</v>
      </c>
      <c r="J241" s="88">
        <v>0</v>
      </c>
      <c r="K241">
        <v>11000</v>
      </c>
      <c r="L241" s="88">
        <v>28270.27</v>
      </c>
      <c r="M241">
        <v>11000</v>
      </c>
      <c r="N241" s="88">
        <v>28270.27</v>
      </c>
      <c r="O241">
        <v>9000</v>
      </c>
      <c r="P241" s="88">
        <v>23130.22</v>
      </c>
      <c r="Q241" s="72">
        <v>7248</v>
      </c>
      <c r="R241" s="88">
        <v>18627.54</v>
      </c>
      <c r="S241">
        <v>0</v>
      </c>
      <c r="T241" s="88">
        <v>0</v>
      </c>
      <c r="U241">
        <v>0</v>
      </c>
      <c r="V241" s="88">
        <v>0</v>
      </c>
      <c r="W241" s="72">
        <v>16248</v>
      </c>
      <c r="X241" s="88">
        <v>41757.760000000002</v>
      </c>
    </row>
    <row r="242" spans="1:25" x14ac:dyDescent="0.2">
      <c r="A242" t="s">
        <v>61</v>
      </c>
      <c r="B242" t="s">
        <v>201</v>
      </c>
      <c r="C242" t="s">
        <v>488</v>
      </c>
      <c r="D242" t="s">
        <v>26</v>
      </c>
      <c r="E242">
        <v>1270</v>
      </c>
      <c r="F242" s="78">
        <f t="shared" si="7"/>
        <v>5873</v>
      </c>
      <c r="H242" s="87">
        <f t="shared" si="8"/>
        <v>15093.77</v>
      </c>
      <c r="I242">
        <v>2001</v>
      </c>
      <c r="J242" s="88">
        <v>5142.62</v>
      </c>
      <c r="K242">
        <v>2450</v>
      </c>
      <c r="L242" s="88">
        <v>6296.56</v>
      </c>
      <c r="M242">
        <v>4451</v>
      </c>
      <c r="N242" s="88">
        <v>11439.18</v>
      </c>
      <c r="O242">
        <v>560</v>
      </c>
      <c r="P242" s="88">
        <v>1439.21</v>
      </c>
      <c r="Q242" s="72">
        <v>862</v>
      </c>
      <c r="R242" s="88">
        <v>2215.38</v>
      </c>
      <c r="S242" s="72">
        <v>0</v>
      </c>
      <c r="T242" s="88">
        <v>0</v>
      </c>
      <c r="U242">
        <v>0</v>
      </c>
      <c r="V242" s="88">
        <v>0</v>
      </c>
      <c r="W242" s="72">
        <v>1422</v>
      </c>
      <c r="X242" s="88">
        <v>3654.59</v>
      </c>
    </row>
    <row r="243" spans="1:25" x14ac:dyDescent="0.2">
      <c r="A243" t="s">
        <v>61</v>
      </c>
      <c r="B243" t="s">
        <v>201</v>
      </c>
      <c r="C243" t="s">
        <v>315</v>
      </c>
      <c r="D243" t="s">
        <v>26</v>
      </c>
      <c r="E243">
        <v>1270</v>
      </c>
      <c r="F243" s="78">
        <f t="shared" si="7"/>
        <v>10</v>
      </c>
      <c r="H243" s="87">
        <f t="shared" si="8"/>
        <v>30.77</v>
      </c>
      <c r="I243">
        <v>0</v>
      </c>
      <c r="J243" s="88">
        <v>0</v>
      </c>
      <c r="K243">
        <v>0</v>
      </c>
      <c r="L243" s="88">
        <v>0</v>
      </c>
      <c r="M243">
        <v>0</v>
      </c>
      <c r="N243" s="88">
        <v>0</v>
      </c>
      <c r="O243">
        <v>0</v>
      </c>
      <c r="P243" s="88">
        <v>0</v>
      </c>
      <c r="Q243">
        <v>0</v>
      </c>
      <c r="R243" s="88">
        <v>0</v>
      </c>
      <c r="S243" s="72">
        <v>0</v>
      </c>
      <c r="T243" s="88">
        <v>0</v>
      </c>
      <c r="U243">
        <v>10</v>
      </c>
      <c r="V243" s="88">
        <v>30.77</v>
      </c>
      <c r="W243" s="72">
        <v>10</v>
      </c>
      <c r="X243" s="88">
        <v>30.77</v>
      </c>
    </row>
    <row r="244" spans="1:25" x14ac:dyDescent="0.2">
      <c r="A244" t="s">
        <v>61</v>
      </c>
      <c r="B244" t="s">
        <v>201</v>
      </c>
      <c r="C244" t="s">
        <v>773</v>
      </c>
      <c r="D244" t="s">
        <v>26</v>
      </c>
      <c r="E244">
        <v>1270</v>
      </c>
      <c r="F244" s="78">
        <f t="shared" si="7"/>
        <v>4768</v>
      </c>
      <c r="H244" s="87">
        <f t="shared" si="8"/>
        <v>12253.89</v>
      </c>
      <c r="I244">
        <v>2001</v>
      </c>
      <c r="J244" s="88">
        <v>5142.62</v>
      </c>
      <c r="K244">
        <v>17</v>
      </c>
      <c r="L244" s="88">
        <v>43.69</v>
      </c>
      <c r="M244">
        <v>2018</v>
      </c>
      <c r="N244" s="88">
        <v>5186.3100000000004</v>
      </c>
      <c r="O244">
        <v>2750</v>
      </c>
      <c r="P244" s="88">
        <v>7067.58</v>
      </c>
      <c r="Q244">
        <v>0</v>
      </c>
      <c r="R244" s="88">
        <v>0</v>
      </c>
      <c r="S244" s="72">
        <v>0</v>
      </c>
      <c r="T244" s="88">
        <v>0</v>
      </c>
      <c r="U244">
        <v>0</v>
      </c>
      <c r="V244" s="88">
        <v>0</v>
      </c>
      <c r="W244" s="72">
        <v>2750</v>
      </c>
      <c r="X244" s="88">
        <v>7067.58</v>
      </c>
    </row>
    <row r="245" spans="1:25" x14ac:dyDescent="0.2">
      <c r="A245" t="s">
        <v>61</v>
      </c>
      <c r="B245" t="s">
        <v>201</v>
      </c>
      <c r="C245" t="s">
        <v>674</v>
      </c>
      <c r="D245" t="s">
        <v>26</v>
      </c>
      <c r="E245">
        <v>1270</v>
      </c>
      <c r="F245" s="78">
        <f t="shared" si="7"/>
        <v>13766</v>
      </c>
      <c r="H245" s="87">
        <f t="shared" si="8"/>
        <v>35378.97</v>
      </c>
      <c r="I245">
        <v>0</v>
      </c>
      <c r="J245" s="88">
        <v>0</v>
      </c>
      <c r="K245">
        <v>0</v>
      </c>
      <c r="L245" s="88">
        <v>0</v>
      </c>
      <c r="M245">
        <v>0</v>
      </c>
      <c r="N245" s="88">
        <v>0</v>
      </c>
      <c r="O245">
        <v>0</v>
      </c>
      <c r="P245" s="88">
        <v>0</v>
      </c>
      <c r="Q245" s="72">
        <v>11010</v>
      </c>
      <c r="R245" s="88">
        <v>28295.98</v>
      </c>
      <c r="S245" s="72">
        <v>2756</v>
      </c>
      <c r="T245" s="88">
        <v>7082.99</v>
      </c>
      <c r="U245">
        <v>0</v>
      </c>
      <c r="V245" s="88">
        <v>0</v>
      </c>
      <c r="W245" s="72">
        <v>13766</v>
      </c>
      <c r="X245" s="88">
        <v>35378.97</v>
      </c>
    </row>
    <row r="246" spans="1:25" x14ac:dyDescent="0.2">
      <c r="A246" t="s">
        <v>61</v>
      </c>
      <c r="B246" t="s">
        <v>201</v>
      </c>
      <c r="C246" t="s">
        <v>316</v>
      </c>
      <c r="D246" t="s">
        <v>26</v>
      </c>
      <c r="E246">
        <v>1270</v>
      </c>
      <c r="F246" s="78">
        <f t="shared" si="7"/>
        <v>1</v>
      </c>
      <c r="H246" s="87">
        <f t="shared" si="8"/>
        <v>3.08</v>
      </c>
      <c r="I246">
        <v>0</v>
      </c>
      <c r="J246" s="88">
        <v>0</v>
      </c>
      <c r="K246" s="72">
        <v>0</v>
      </c>
      <c r="L246" s="88">
        <v>0</v>
      </c>
      <c r="M246" s="72">
        <v>0</v>
      </c>
      <c r="N246" s="88">
        <v>0</v>
      </c>
      <c r="O246" s="72">
        <v>0</v>
      </c>
      <c r="P246" s="88">
        <v>0</v>
      </c>
      <c r="Q246" s="72">
        <v>0</v>
      </c>
      <c r="R246" s="88">
        <v>0</v>
      </c>
      <c r="S246" s="72">
        <v>0</v>
      </c>
      <c r="T246" s="88">
        <v>0</v>
      </c>
      <c r="U246">
        <v>1</v>
      </c>
      <c r="V246" s="88">
        <v>3.08</v>
      </c>
      <c r="W246" s="72">
        <v>1</v>
      </c>
      <c r="X246" s="88">
        <v>3.08</v>
      </c>
    </row>
    <row r="247" spans="1:25" x14ac:dyDescent="0.2">
      <c r="A247" t="s">
        <v>61</v>
      </c>
      <c r="B247" t="s">
        <v>201</v>
      </c>
      <c r="C247" t="s">
        <v>888</v>
      </c>
      <c r="D247" t="s">
        <v>26</v>
      </c>
      <c r="E247">
        <v>1270</v>
      </c>
      <c r="F247" s="78">
        <f t="shared" si="7"/>
        <v>70</v>
      </c>
      <c r="H247" s="87">
        <f t="shared" si="8"/>
        <v>179.9</v>
      </c>
      <c r="I247">
        <v>70</v>
      </c>
      <c r="J247" s="88">
        <v>179.9</v>
      </c>
      <c r="K247">
        <v>0</v>
      </c>
      <c r="L247" s="88">
        <v>0</v>
      </c>
      <c r="M247">
        <v>70</v>
      </c>
      <c r="N247" s="88">
        <v>179.9</v>
      </c>
      <c r="O247">
        <v>0</v>
      </c>
      <c r="P247" s="88">
        <v>0</v>
      </c>
      <c r="Q247" s="72">
        <v>0</v>
      </c>
      <c r="R247" s="88">
        <v>0</v>
      </c>
      <c r="S247" s="72">
        <v>0</v>
      </c>
      <c r="T247" s="88">
        <v>0</v>
      </c>
      <c r="U247">
        <v>0</v>
      </c>
      <c r="V247" s="88">
        <v>0</v>
      </c>
      <c r="W247" s="72">
        <v>0</v>
      </c>
      <c r="X247" s="88">
        <v>0</v>
      </c>
    </row>
    <row r="248" spans="1:25" x14ac:dyDescent="0.2">
      <c r="A248" t="s">
        <v>61</v>
      </c>
      <c r="B248" t="s">
        <v>201</v>
      </c>
      <c r="C248" t="s">
        <v>362</v>
      </c>
      <c r="D248" t="s">
        <v>26</v>
      </c>
      <c r="E248">
        <v>1270</v>
      </c>
      <c r="F248" s="78">
        <f t="shared" si="7"/>
        <v>63</v>
      </c>
      <c r="H248" s="87">
        <f t="shared" si="8"/>
        <v>340.83</v>
      </c>
      <c r="I248">
        <v>0</v>
      </c>
      <c r="J248" s="88">
        <v>0</v>
      </c>
      <c r="K248">
        <v>0</v>
      </c>
      <c r="L248" s="88">
        <v>0</v>
      </c>
      <c r="M248">
        <v>0</v>
      </c>
      <c r="N248" s="88">
        <v>0</v>
      </c>
      <c r="O248">
        <v>0</v>
      </c>
      <c r="P248" s="88">
        <v>0</v>
      </c>
      <c r="Q248">
        <v>0</v>
      </c>
      <c r="R248" s="88">
        <v>0</v>
      </c>
      <c r="S248">
        <v>0</v>
      </c>
      <c r="T248" s="88">
        <v>0</v>
      </c>
      <c r="U248">
        <v>63</v>
      </c>
      <c r="V248" s="88">
        <v>340.83</v>
      </c>
      <c r="W248">
        <v>63</v>
      </c>
      <c r="X248" s="88">
        <v>340.83</v>
      </c>
      <c r="Y248" s="72"/>
    </row>
    <row r="249" spans="1:25" x14ac:dyDescent="0.2">
      <c r="A249" t="s">
        <v>61</v>
      </c>
      <c r="B249" t="s">
        <v>201</v>
      </c>
      <c r="C249" t="s">
        <v>363</v>
      </c>
      <c r="D249" t="s">
        <v>26</v>
      </c>
      <c r="E249">
        <v>1270</v>
      </c>
      <c r="F249" s="78">
        <f t="shared" si="7"/>
        <v>53</v>
      </c>
      <c r="H249" s="87">
        <f t="shared" si="8"/>
        <v>274.42</v>
      </c>
      <c r="I249" s="72">
        <v>0</v>
      </c>
      <c r="J249" s="88">
        <v>0</v>
      </c>
      <c r="K249">
        <v>0</v>
      </c>
      <c r="L249" s="88">
        <v>0</v>
      </c>
      <c r="M249" s="72">
        <v>0</v>
      </c>
      <c r="N249" s="88">
        <v>0</v>
      </c>
      <c r="O249">
        <v>0</v>
      </c>
      <c r="P249" s="88">
        <v>0</v>
      </c>
      <c r="Q249" s="72">
        <v>0</v>
      </c>
      <c r="R249" s="88">
        <v>0</v>
      </c>
      <c r="S249">
        <v>0</v>
      </c>
      <c r="T249" s="88">
        <v>0</v>
      </c>
      <c r="U249">
        <v>53</v>
      </c>
      <c r="V249" s="88">
        <v>274.42</v>
      </c>
      <c r="W249" s="72">
        <v>53</v>
      </c>
      <c r="X249" s="88">
        <v>274.42</v>
      </c>
    </row>
    <row r="250" spans="1:25" x14ac:dyDescent="0.2">
      <c r="A250" t="s">
        <v>61</v>
      </c>
      <c r="B250" t="s">
        <v>201</v>
      </c>
      <c r="C250" t="s">
        <v>196</v>
      </c>
      <c r="D250" t="s">
        <v>26</v>
      </c>
      <c r="E250">
        <v>1270</v>
      </c>
      <c r="F250" s="78">
        <f t="shared" si="7"/>
        <v>1</v>
      </c>
      <c r="H250" s="87">
        <f t="shared" si="8"/>
        <v>12.19</v>
      </c>
      <c r="I250">
        <v>0</v>
      </c>
      <c r="J250" s="88">
        <v>0</v>
      </c>
      <c r="K250">
        <v>0</v>
      </c>
      <c r="L250" s="88">
        <v>0</v>
      </c>
      <c r="M250">
        <v>0</v>
      </c>
      <c r="N250" s="88">
        <v>0</v>
      </c>
      <c r="O250">
        <v>0</v>
      </c>
      <c r="P250" s="88">
        <v>0</v>
      </c>
      <c r="Q250">
        <v>0</v>
      </c>
      <c r="R250" s="88">
        <v>0</v>
      </c>
      <c r="S250">
        <v>0</v>
      </c>
      <c r="T250" s="88">
        <v>0</v>
      </c>
      <c r="U250">
        <v>1</v>
      </c>
      <c r="V250" s="88">
        <v>12.19</v>
      </c>
      <c r="W250">
        <v>1</v>
      </c>
      <c r="X250" s="88">
        <v>12.19</v>
      </c>
    </row>
    <row r="251" spans="1:25" x14ac:dyDescent="0.2">
      <c r="A251" t="s">
        <v>61</v>
      </c>
      <c r="B251" t="s">
        <v>201</v>
      </c>
      <c r="C251" t="s">
        <v>211</v>
      </c>
      <c r="D251" t="s">
        <v>26</v>
      </c>
      <c r="E251">
        <v>1270</v>
      </c>
      <c r="F251" s="78">
        <f t="shared" si="7"/>
        <v>14</v>
      </c>
      <c r="H251" s="87">
        <f t="shared" si="8"/>
        <v>178.22</v>
      </c>
      <c r="I251">
        <v>0</v>
      </c>
      <c r="J251" s="88">
        <v>0</v>
      </c>
      <c r="K251">
        <v>0</v>
      </c>
      <c r="L251" s="88">
        <v>0</v>
      </c>
      <c r="M251">
        <v>0</v>
      </c>
      <c r="N251" s="88">
        <v>0</v>
      </c>
      <c r="O251">
        <v>0</v>
      </c>
      <c r="P251" s="88">
        <v>0</v>
      </c>
      <c r="Q251">
        <v>0</v>
      </c>
      <c r="R251" s="88">
        <v>0</v>
      </c>
      <c r="S251" s="72">
        <v>0</v>
      </c>
      <c r="T251" s="88">
        <v>0</v>
      </c>
      <c r="U251" s="73">
        <v>14</v>
      </c>
      <c r="V251" s="88">
        <v>178.22</v>
      </c>
      <c r="W251" s="72">
        <v>14</v>
      </c>
      <c r="X251" s="88">
        <v>178.22</v>
      </c>
    </row>
    <row r="252" spans="1:25" x14ac:dyDescent="0.2">
      <c r="A252" t="s">
        <v>61</v>
      </c>
      <c r="B252" t="s">
        <v>343</v>
      </c>
      <c r="C252" t="s">
        <v>344</v>
      </c>
      <c r="D252" t="s">
        <v>26</v>
      </c>
      <c r="E252">
        <v>1270</v>
      </c>
      <c r="F252" s="78">
        <f t="shared" si="7"/>
        <v>8</v>
      </c>
      <c r="H252" s="87">
        <f t="shared" si="8"/>
        <v>16.3</v>
      </c>
      <c r="I252">
        <v>0</v>
      </c>
      <c r="J252" s="88">
        <v>0</v>
      </c>
      <c r="K252">
        <v>0</v>
      </c>
      <c r="L252" s="88">
        <v>0</v>
      </c>
      <c r="M252">
        <v>0</v>
      </c>
      <c r="N252" s="88">
        <v>0</v>
      </c>
      <c r="O252">
        <v>0</v>
      </c>
      <c r="P252" s="88">
        <v>0</v>
      </c>
      <c r="Q252" s="72">
        <v>0</v>
      </c>
      <c r="R252" s="88">
        <v>0</v>
      </c>
      <c r="S252" s="72">
        <v>0</v>
      </c>
      <c r="T252" s="88">
        <v>0</v>
      </c>
      <c r="U252" s="73">
        <v>8</v>
      </c>
      <c r="V252" s="88">
        <v>16.3</v>
      </c>
      <c r="W252" s="72">
        <v>8</v>
      </c>
      <c r="X252" s="88">
        <v>16.3</v>
      </c>
      <c r="Y252" s="72"/>
    </row>
    <row r="253" spans="1:25" x14ac:dyDescent="0.2">
      <c r="A253" t="s">
        <v>61</v>
      </c>
      <c r="B253" t="s">
        <v>201</v>
      </c>
      <c r="C253" t="s">
        <v>653</v>
      </c>
      <c r="D253" t="s">
        <v>26</v>
      </c>
      <c r="E253">
        <v>1270</v>
      </c>
      <c r="F253" s="78">
        <f t="shared" si="7"/>
        <v>30576</v>
      </c>
      <c r="H253" s="87">
        <f t="shared" si="8"/>
        <v>64821.759999999995</v>
      </c>
      <c r="I253">
        <v>0</v>
      </c>
      <c r="J253" s="88">
        <v>0</v>
      </c>
      <c r="K253">
        <v>7</v>
      </c>
      <c r="L253" s="88">
        <v>14.84</v>
      </c>
      <c r="M253">
        <v>7</v>
      </c>
      <c r="N253" s="88">
        <v>14.84</v>
      </c>
      <c r="O253">
        <v>1</v>
      </c>
      <c r="P253" s="88">
        <v>2.12</v>
      </c>
      <c r="Q253" s="72">
        <v>0</v>
      </c>
      <c r="R253" s="88">
        <v>0</v>
      </c>
      <c r="S253" s="72">
        <v>30568</v>
      </c>
      <c r="T253" s="88">
        <v>64804.800000000003</v>
      </c>
      <c r="U253" s="73">
        <v>0</v>
      </c>
      <c r="V253" s="88">
        <v>0</v>
      </c>
      <c r="W253" s="72">
        <v>30569</v>
      </c>
      <c r="X253" s="88">
        <v>64806.92</v>
      </c>
    </row>
    <row r="254" spans="1:25" x14ac:dyDescent="0.2">
      <c r="A254" t="s">
        <v>61</v>
      </c>
      <c r="B254" t="s">
        <v>201</v>
      </c>
      <c r="C254" t="s">
        <v>862</v>
      </c>
      <c r="D254" t="s">
        <v>26</v>
      </c>
      <c r="E254">
        <v>1270</v>
      </c>
      <c r="F254" s="78">
        <f t="shared" si="7"/>
        <v>201</v>
      </c>
      <c r="H254" s="87">
        <f t="shared" si="8"/>
        <v>4488.32</v>
      </c>
      <c r="I254">
        <v>201</v>
      </c>
      <c r="J254" s="88">
        <v>4488.32</v>
      </c>
      <c r="K254">
        <v>0</v>
      </c>
      <c r="L254" s="88">
        <v>0</v>
      </c>
      <c r="M254">
        <v>201</v>
      </c>
      <c r="N254" s="88">
        <v>4488.32</v>
      </c>
      <c r="O254">
        <v>0</v>
      </c>
      <c r="P254" s="88">
        <v>0</v>
      </c>
      <c r="Q254">
        <v>0</v>
      </c>
      <c r="R254" s="88">
        <v>0</v>
      </c>
      <c r="S254" s="72">
        <v>0</v>
      </c>
      <c r="T254" s="88">
        <v>0</v>
      </c>
      <c r="U254" s="73">
        <v>0</v>
      </c>
      <c r="V254" s="88">
        <v>0</v>
      </c>
      <c r="W254" s="72">
        <v>0</v>
      </c>
      <c r="X254" s="88">
        <v>0</v>
      </c>
    </row>
    <row r="255" spans="1:25" x14ac:dyDescent="0.2">
      <c r="A255" t="s">
        <v>61</v>
      </c>
      <c r="B255" t="s">
        <v>201</v>
      </c>
      <c r="C255" t="s">
        <v>197</v>
      </c>
      <c r="D255" t="s">
        <v>26</v>
      </c>
      <c r="E255">
        <v>1270</v>
      </c>
      <c r="F255" s="78">
        <f t="shared" si="7"/>
        <v>1</v>
      </c>
      <c r="H255" s="87">
        <f t="shared" si="8"/>
        <v>22.04</v>
      </c>
      <c r="I255">
        <v>1</v>
      </c>
      <c r="J255" s="88">
        <v>22.04</v>
      </c>
      <c r="K255">
        <v>0</v>
      </c>
      <c r="L255" s="88">
        <v>0</v>
      </c>
      <c r="M255">
        <v>1</v>
      </c>
      <c r="N255" s="88">
        <v>22.04</v>
      </c>
      <c r="O255">
        <v>0</v>
      </c>
      <c r="P255" s="88">
        <v>0</v>
      </c>
      <c r="Q255" s="72">
        <v>0</v>
      </c>
      <c r="R255" s="88">
        <v>0</v>
      </c>
      <c r="S255">
        <v>0</v>
      </c>
      <c r="T255" s="88">
        <v>0</v>
      </c>
      <c r="U255">
        <v>0</v>
      </c>
      <c r="V255" s="88">
        <v>0</v>
      </c>
      <c r="W255" s="72">
        <v>0</v>
      </c>
      <c r="X255" s="88">
        <v>0</v>
      </c>
      <c r="Y255" s="72"/>
    </row>
    <row r="256" spans="1:25" x14ac:dyDescent="0.2">
      <c r="A256" t="s">
        <v>61</v>
      </c>
      <c r="B256" t="s">
        <v>201</v>
      </c>
      <c r="C256" t="s">
        <v>712</v>
      </c>
      <c r="D256" t="s">
        <v>26</v>
      </c>
      <c r="E256">
        <v>1270</v>
      </c>
      <c r="F256" s="78">
        <f t="shared" si="7"/>
        <v>171</v>
      </c>
      <c r="H256" s="87">
        <f t="shared" si="8"/>
        <v>4772.8100000000004</v>
      </c>
      <c r="I256">
        <v>100</v>
      </c>
      <c r="J256" s="88">
        <v>2791.12</v>
      </c>
      <c r="K256">
        <v>71</v>
      </c>
      <c r="L256" s="88">
        <v>1981.69</v>
      </c>
      <c r="M256">
        <v>171</v>
      </c>
      <c r="N256" s="88">
        <v>4772.8100000000004</v>
      </c>
      <c r="O256">
        <v>0</v>
      </c>
      <c r="P256" s="88">
        <v>0</v>
      </c>
      <c r="Q256" s="72">
        <v>0</v>
      </c>
      <c r="R256" s="88">
        <v>0</v>
      </c>
      <c r="S256">
        <v>0</v>
      </c>
      <c r="T256" s="88">
        <v>0</v>
      </c>
      <c r="U256" s="73">
        <v>0</v>
      </c>
      <c r="V256" s="88">
        <v>0</v>
      </c>
      <c r="W256" s="72">
        <v>0</v>
      </c>
      <c r="X256" s="88">
        <v>0</v>
      </c>
      <c r="Y256" s="72"/>
    </row>
    <row r="257" spans="1:25" x14ac:dyDescent="0.2">
      <c r="A257" t="s">
        <v>61</v>
      </c>
      <c r="B257" t="s">
        <v>201</v>
      </c>
      <c r="C257" t="s">
        <v>713</v>
      </c>
      <c r="D257" t="s">
        <v>26</v>
      </c>
      <c r="E257">
        <v>1270</v>
      </c>
      <c r="F257" s="78">
        <f t="shared" si="7"/>
        <v>258</v>
      </c>
      <c r="H257" s="87">
        <f t="shared" si="8"/>
        <v>7200.38</v>
      </c>
      <c r="I257">
        <v>100</v>
      </c>
      <c r="J257" s="88">
        <v>2790.84</v>
      </c>
      <c r="K257">
        <v>100</v>
      </c>
      <c r="L257" s="88">
        <v>2790.84</v>
      </c>
      <c r="M257">
        <v>200</v>
      </c>
      <c r="N257" s="88">
        <v>5581.68</v>
      </c>
      <c r="O257">
        <v>0</v>
      </c>
      <c r="P257" s="88">
        <v>0</v>
      </c>
      <c r="Q257" s="72">
        <v>58</v>
      </c>
      <c r="R257" s="88">
        <v>1618.7</v>
      </c>
      <c r="S257" s="72">
        <v>0</v>
      </c>
      <c r="T257" s="88">
        <v>0</v>
      </c>
      <c r="U257">
        <v>0</v>
      </c>
      <c r="V257" s="88">
        <v>0</v>
      </c>
      <c r="W257" s="72">
        <v>58</v>
      </c>
      <c r="X257" s="88">
        <v>1618.7</v>
      </c>
      <c r="Y257" s="72"/>
    </row>
    <row r="258" spans="1:25" x14ac:dyDescent="0.2">
      <c r="A258" t="s">
        <v>61</v>
      </c>
      <c r="B258" t="s">
        <v>201</v>
      </c>
      <c r="C258" t="s">
        <v>714</v>
      </c>
      <c r="D258" t="s">
        <v>26</v>
      </c>
      <c r="E258">
        <v>1270</v>
      </c>
      <c r="F258" s="78">
        <f t="shared" ref="F258:F321" si="9">M258+W258</f>
        <v>498</v>
      </c>
      <c r="H258" s="87">
        <f t="shared" ref="H258:H321" si="10">N258+X258</f>
        <v>13913.66</v>
      </c>
      <c r="I258">
        <v>350</v>
      </c>
      <c r="J258" s="88">
        <v>9778.68</v>
      </c>
      <c r="K258">
        <v>0</v>
      </c>
      <c r="L258" s="88">
        <v>0</v>
      </c>
      <c r="M258">
        <v>350</v>
      </c>
      <c r="N258" s="88">
        <v>9778.68</v>
      </c>
      <c r="O258">
        <v>0</v>
      </c>
      <c r="P258" s="88">
        <v>0</v>
      </c>
      <c r="Q258" s="72">
        <v>148</v>
      </c>
      <c r="R258" s="88">
        <v>4134.9799999999996</v>
      </c>
      <c r="S258" s="72">
        <v>0</v>
      </c>
      <c r="T258" s="88">
        <v>0</v>
      </c>
      <c r="U258" s="73">
        <v>0</v>
      </c>
      <c r="V258" s="88">
        <v>0</v>
      </c>
      <c r="W258" s="72">
        <v>148</v>
      </c>
      <c r="X258" s="88">
        <v>4134.9799999999996</v>
      </c>
      <c r="Y258" s="72"/>
    </row>
    <row r="259" spans="1:25" x14ac:dyDescent="0.2">
      <c r="A259" t="s">
        <v>61</v>
      </c>
      <c r="B259" t="s">
        <v>201</v>
      </c>
      <c r="C259" t="s">
        <v>715</v>
      </c>
      <c r="D259" t="s">
        <v>26</v>
      </c>
      <c r="E259">
        <v>1270</v>
      </c>
      <c r="F259" s="78">
        <f t="shared" si="9"/>
        <v>220</v>
      </c>
      <c r="H259" s="87">
        <f t="shared" si="10"/>
        <v>6163.66</v>
      </c>
      <c r="I259">
        <v>200</v>
      </c>
      <c r="J259" s="88">
        <v>5603.33</v>
      </c>
      <c r="K259">
        <v>20</v>
      </c>
      <c r="L259" s="88">
        <v>560.33000000000004</v>
      </c>
      <c r="M259">
        <v>220</v>
      </c>
      <c r="N259" s="88">
        <v>6163.66</v>
      </c>
      <c r="O259">
        <v>0</v>
      </c>
      <c r="P259" s="88">
        <v>0</v>
      </c>
      <c r="Q259" s="72">
        <v>0</v>
      </c>
      <c r="R259" s="88">
        <v>0</v>
      </c>
      <c r="S259" s="72">
        <v>0</v>
      </c>
      <c r="T259" s="88">
        <v>0</v>
      </c>
      <c r="U259" s="73">
        <v>0</v>
      </c>
      <c r="V259" s="88">
        <v>0</v>
      </c>
      <c r="W259" s="72">
        <v>0</v>
      </c>
      <c r="X259" s="88">
        <v>0</v>
      </c>
      <c r="Y259" s="72"/>
    </row>
    <row r="260" spans="1:25" x14ac:dyDescent="0.2">
      <c r="A260" t="s">
        <v>61</v>
      </c>
      <c r="B260" t="s">
        <v>201</v>
      </c>
      <c r="C260" t="s">
        <v>735</v>
      </c>
      <c r="D260" t="s">
        <v>26</v>
      </c>
      <c r="E260">
        <v>1270</v>
      </c>
      <c r="F260" s="78">
        <f t="shared" si="9"/>
        <v>4404</v>
      </c>
      <c r="H260" s="87">
        <f t="shared" si="10"/>
        <v>6605.77</v>
      </c>
      <c r="I260">
        <v>0</v>
      </c>
      <c r="J260" s="88">
        <v>0</v>
      </c>
      <c r="K260">
        <v>0</v>
      </c>
      <c r="L260" s="88">
        <v>0</v>
      </c>
      <c r="M260">
        <v>0</v>
      </c>
      <c r="N260" s="88">
        <v>0</v>
      </c>
      <c r="O260">
        <v>2700</v>
      </c>
      <c r="P260" s="88">
        <v>4049.86</v>
      </c>
      <c r="Q260" s="72">
        <v>1704</v>
      </c>
      <c r="R260" s="88">
        <v>2555.91</v>
      </c>
      <c r="S260" s="72">
        <v>0</v>
      </c>
      <c r="T260" s="88">
        <v>0</v>
      </c>
      <c r="U260" s="73">
        <v>0</v>
      </c>
      <c r="V260" s="88">
        <v>0</v>
      </c>
      <c r="W260" s="72">
        <v>4404</v>
      </c>
      <c r="X260" s="88">
        <v>6605.77</v>
      </c>
      <c r="Y260" s="72"/>
    </row>
    <row r="261" spans="1:25" x14ac:dyDescent="0.2">
      <c r="A261" t="s">
        <v>61</v>
      </c>
      <c r="B261" t="s">
        <v>201</v>
      </c>
      <c r="C261" t="s">
        <v>395</v>
      </c>
      <c r="D261" t="s">
        <v>26</v>
      </c>
      <c r="E261">
        <v>1270</v>
      </c>
      <c r="F261" s="78">
        <f t="shared" si="9"/>
        <v>1</v>
      </c>
      <c r="H261" s="87">
        <f t="shared" si="10"/>
        <v>11.67</v>
      </c>
      <c r="I261">
        <v>0</v>
      </c>
      <c r="J261" s="88">
        <v>0</v>
      </c>
      <c r="K261">
        <v>0</v>
      </c>
      <c r="L261" s="88">
        <v>0</v>
      </c>
      <c r="M261">
        <v>0</v>
      </c>
      <c r="N261" s="88">
        <v>0</v>
      </c>
      <c r="O261">
        <v>0</v>
      </c>
      <c r="P261" s="88">
        <v>0</v>
      </c>
      <c r="Q261" s="72">
        <v>0</v>
      </c>
      <c r="R261" s="88">
        <v>0</v>
      </c>
      <c r="S261" s="72">
        <v>0</v>
      </c>
      <c r="T261" s="88">
        <v>0</v>
      </c>
      <c r="U261">
        <v>1</v>
      </c>
      <c r="V261" s="88">
        <v>11.67</v>
      </c>
      <c r="W261" s="72">
        <v>1</v>
      </c>
      <c r="X261" s="88">
        <v>11.67</v>
      </c>
    </row>
    <row r="262" spans="1:25" x14ac:dyDescent="0.2">
      <c r="A262" t="s">
        <v>61</v>
      </c>
      <c r="B262" t="s">
        <v>201</v>
      </c>
      <c r="C262" t="s">
        <v>364</v>
      </c>
      <c r="D262" t="s">
        <v>26</v>
      </c>
      <c r="E262">
        <v>1270</v>
      </c>
      <c r="F262" s="78">
        <f t="shared" si="9"/>
        <v>1</v>
      </c>
      <c r="H262" s="87">
        <f t="shared" si="10"/>
        <v>15.28</v>
      </c>
      <c r="I262">
        <v>0</v>
      </c>
      <c r="J262" s="88">
        <v>0</v>
      </c>
      <c r="K262">
        <v>0</v>
      </c>
      <c r="L262" s="88">
        <v>0</v>
      </c>
      <c r="M262">
        <v>0</v>
      </c>
      <c r="N262" s="88">
        <v>0</v>
      </c>
      <c r="O262">
        <v>0</v>
      </c>
      <c r="P262" s="88">
        <v>0</v>
      </c>
      <c r="Q262" s="72">
        <v>0</v>
      </c>
      <c r="R262" s="88">
        <v>0</v>
      </c>
      <c r="S262" s="72">
        <v>0</v>
      </c>
      <c r="T262" s="88">
        <v>0</v>
      </c>
      <c r="U262" s="73">
        <v>1</v>
      </c>
      <c r="V262" s="88">
        <v>15.28</v>
      </c>
      <c r="W262" s="72">
        <v>1</v>
      </c>
      <c r="X262" s="88">
        <v>15.28</v>
      </c>
    </row>
    <row r="263" spans="1:25" x14ac:dyDescent="0.2">
      <c r="A263" t="s">
        <v>61</v>
      </c>
      <c r="B263" t="s">
        <v>201</v>
      </c>
      <c r="C263" t="s">
        <v>212</v>
      </c>
      <c r="D263" t="s">
        <v>26</v>
      </c>
      <c r="E263">
        <v>1270</v>
      </c>
      <c r="F263" s="78">
        <f t="shared" si="9"/>
        <v>5525</v>
      </c>
      <c r="H263" s="87">
        <f t="shared" si="10"/>
        <v>29115.81</v>
      </c>
      <c r="I263">
        <v>4500</v>
      </c>
      <c r="J263" s="88">
        <v>23714.23</v>
      </c>
      <c r="K263">
        <v>1025</v>
      </c>
      <c r="L263" s="88">
        <v>5401.58</v>
      </c>
      <c r="M263">
        <v>5525</v>
      </c>
      <c r="N263" s="88">
        <v>29115.81</v>
      </c>
      <c r="O263">
        <v>0</v>
      </c>
      <c r="P263" s="88">
        <v>0</v>
      </c>
      <c r="Q263">
        <v>0</v>
      </c>
      <c r="R263" s="88">
        <v>0</v>
      </c>
      <c r="S263">
        <v>0</v>
      </c>
      <c r="T263" s="88">
        <v>0</v>
      </c>
      <c r="U263">
        <v>0</v>
      </c>
      <c r="V263" s="88">
        <v>0</v>
      </c>
      <c r="W263">
        <v>0</v>
      </c>
      <c r="X263" s="88">
        <v>0</v>
      </c>
    </row>
    <row r="264" spans="1:25" x14ac:dyDescent="0.2">
      <c r="A264" t="s">
        <v>61</v>
      </c>
      <c r="B264" t="s">
        <v>201</v>
      </c>
      <c r="C264" t="s">
        <v>265</v>
      </c>
      <c r="D264" t="s">
        <v>26</v>
      </c>
      <c r="E264">
        <v>1270</v>
      </c>
      <c r="F264" s="78">
        <f t="shared" si="9"/>
        <v>4673</v>
      </c>
      <c r="H264" s="87">
        <f t="shared" si="10"/>
        <v>24625.919999999998</v>
      </c>
      <c r="I264">
        <v>4673</v>
      </c>
      <c r="J264" s="88">
        <v>24625.919999999998</v>
      </c>
      <c r="K264">
        <v>0</v>
      </c>
      <c r="L264" s="88">
        <v>0</v>
      </c>
      <c r="M264">
        <v>4673</v>
      </c>
      <c r="N264" s="88">
        <v>24625.919999999998</v>
      </c>
      <c r="O264">
        <v>0</v>
      </c>
      <c r="P264" s="88">
        <v>0</v>
      </c>
      <c r="Q264">
        <v>0</v>
      </c>
      <c r="R264" s="88">
        <v>0</v>
      </c>
      <c r="S264">
        <v>0</v>
      </c>
      <c r="T264" s="88">
        <v>0</v>
      </c>
      <c r="U264">
        <v>0</v>
      </c>
      <c r="V264" s="88">
        <v>0</v>
      </c>
      <c r="W264">
        <v>0</v>
      </c>
      <c r="X264" s="88">
        <v>0</v>
      </c>
    </row>
    <row r="265" spans="1:25" x14ac:dyDescent="0.2">
      <c r="A265" t="s">
        <v>61</v>
      </c>
      <c r="B265" t="s">
        <v>201</v>
      </c>
      <c r="C265" t="s">
        <v>719</v>
      </c>
      <c r="D265" t="s">
        <v>26</v>
      </c>
      <c r="E265">
        <v>1270</v>
      </c>
      <c r="F265" s="78">
        <f t="shared" si="9"/>
        <v>1413</v>
      </c>
      <c r="H265" s="87">
        <f t="shared" si="10"/>
        <v>7446.28</v>
      </c>
      <c r="I265" s="72">
        <v>1410</v>
      </c>
      <c r="J265" s="88">
        <v>7430.47</v>
      </c>
      <c r="K265">
        <v>3</v>
      </c>
      <c r="L265" s="88">
        <v>15.81</v>
      </c>
      <c r="M265" s="72">
        <v>1413</v>
      </c>
      <c r="N265" s="88">
        <v>7446.28</v>
      </c>
      <c r="O265">
        <v>0</v>
      </c>
      <c r="P265" s="88">
        <v>0</v>
      </c>
      <c r="Q265">
        <v>0</v>
      </c>
      <c r="R265" s="88">
        <v>0</v>
      </c>
      <c r="S265">
        <v>0</v>
      </c>
      <c r="T265" s="88">
        <v>0</v>
      </c>
      <c r="U265">
        <v>0</v>
      </c>
      <c r="V265" s="88">
        <v>0</v>
      </c>
      <c r="W265">
        <v>0</v>
      </c>
      <c r="X265" s="88">
        <v>0</v>
      </c>
    </row>
    <row r="266" spans="1:25" x14ac:dyDescent="0.2">
      <c r="A266" t="s">
        <v>61</v>
      </c>
      <c r="B266" t="s">
        <v>201</v>
      </c>
      <c r="C266" t="s">
        <v>213</v>
      </c>
      <c r="D266" t="s">
        <v>26</v>
      </c>
      <c r="E266">
        <v>1270</v>
      </c>
      <c r="F266" s="78">
        <f t="shared" si="9"/>
        <v>4039</v>
      </c>
      <c r="H266" s="87">
        <f t="shared" si="10"/>
        <v>21284.639999999999</v>
      </c>
      <c r="I266">
        <v>4000</v>
      </c>
      <c r="J266" s="88">
        <v>21079.119999999999</v>
      </c>
      <c r="K266">
        <v>39</v>
      </c>
      <c r="L266" s="88">
        <v>205.52</v>
      </c>
      <c r="M266">
        <v>4039</v>
      </c>
      <c r="N266" s="88">
        <v>21284.639999999999</v>
      </c>
      <c r="O266">
        <v>0</v>
      </c>
      <c r="P266" s="88">
        <v>0</v>
      </c>
      <c r="Q266">
        <v>0</v>
      </c>
      <c r="R266" s="88">
        <v>0</v>
      </c>
      <c r="S266">
        <v>0</v>
      </c>
      <c r="T266" s="88">
        <v>0</v>
      </c>
      <c r="U266" s="73">
        <v>0</v>
      </c>
      <c r="V266" s="88">
        <v>0</v>
      </c>
      <c r="W266">
        <v>0</v>
      </c>
      <c r="X266" s="88">
        <v>0</v>
      </c>
    </row>
    <row r="267" spans="1:25" x14ac:dyDescent="0.2">
      <c r="A267" t="s">
        <v>61</v>
      </c>
      <c r="B267" t="s">
        <v>201</v>
      </c>
      <c r="C267" t="s">
        <v>625</v>
      </c>
      <c r="D267" t="s">
        <v>26</v>
      </c>
      <c r="E267">
        <v>1270</v>
      </c>
      <c r="F267" s="78">
        <f t="shared" si="9"/>
        <v>8488</v>
      </c>
      <c r="H267" s="87">
        <f t="shared" si="10"/>
        <v>44730.310000000005</v>
      </c>
      <c r="I267">
        <v>0</v>
      </c>
      <c r="J267" s="88">
        <v>0</v>
      </c>
      <c r="K267">
        <v>20</v>
      </c>
      <c r="L267" s="88">
        <v>105.4</v>
      </c>
      <c r="M267">
        <v>20</v>
      </c>
      <c r="N267" s="88">
        <v>105.4</v>
      </c>
      <c r="O267">
        <v>3420</v>
      </c>
      <c r="P267" s="88">
        <v>18022.810000000001</v>
      </c>
      <c r="Q267">
        <v>5048</v>
      </c>
      <c r="R267" s="88">
        <v>26602.1</v>
      </c>
      <c r="S267">
        <v>0</v>
      </c>
      <c r="T267" s="88">
        <v>0</v>
      </c>
      <c r="U267">
        <v>0</v>
      </c>
      <c r="V267" s="88">
        <v>0</v>
      </c>
      <c r="W267">
        <v>8468</v>
      </c>
      <c r="X267" s="88">
        <v>44624.91</v>
      </c>
      <c r="Y267" s="72"/>
    </row>
    <row r="268" spans="1:25" x14ac:dyDescent="0.2">
      <c r="A268" t="s">
        <v>58</v>
      </c>
      <c r="B268" t="s">
        <v>166</v>
      </c>
      <c r="C268" t="s">
        <v>822</v>
      </c>
      <c r="D268" t="s">
        <v>32</v>
      </c>
      <c r="E268">
        <v>1296</v>
      </c>
      <c r="F268" s="78">
        <f t="shared" si="9"/>
        <v>179</v>
      </c>
      <c r="H268" s="87">
        <f t="shared" si="10"/>
        <v>785.78</v>
      </c>
      <c r="I268">
        <v>179</v>
      </c>
      <c r="J268" s="88">
        <v>785.78</v>
      </c>
      <c r="K268">
        <v>0</v>
      </c>
      <c r="L268" s="88">
        <v>0</v>
      </c>
      <c r="M268">
        <v>179</v>
      </c>
      <c r="N268" s="88">
        <v>785.78</v>
      </c>
      <c r="O268">
        <v>0</v>
      </c>
      <c r="P268" s="88">
        <v>0</v>
      </c>
      <c r="Q268">
        <v>0</v>
      </c>
      <c r="R268" s="88">
        <v>0</v>
      </c>
      <c r="S268">
        <v>0</v>
      </c>
      <c r="T268" s="88">
        <v>0</v>
      </c>
      <c r="U268">
        <v>0</v>
      </c>
      <c r="V268" s="88">
        <v>0</v>
      </c>
      <c r="W268">
        <v>0</v>
      </c>
      <c r="X268" s="88">
        <v>0</v>
      </c>
      <c r="Y268" s="72"/>
    </row>
    <row r="269" spans="1:25" x14ac:dyDescent="0.2">
      <c r="A269" t="s">
        <v>58</v>
      </c>
      <c r="B269" t="s">
        <v>198</v>
      </c>
      <c r="C269" t="s">
        <v>226</v>
      </c>
      <c r="D269" t="s">
        <v>32</v>
      </c>
      <c r="E269">
        <v>1296</v>
      </c>
      <c r="F269" s="78">
        <f t="shared" si="9"/>
        <v>1</v>
      </c>
      <c r="H269" s="87">
        <f t="shared" si="10"/>
        <v>3.19</v>
      </c>
      <c r="I269">
        <v>0</v>
      </c>
      <c r="J269" s="88">
        <v>0</v>
      </c>
      <c r="K269">
        <v>1</v>
      </c>
      <c r="L269" s="88">
        <v>3.19</v>
      </c>
      <c r="M269">
        <v>1</v>
      </c>
      <c r="N269" s="88">
        <v>3.19</v>
      </c>
      <c r="O269">
        <v>0</v>
      </c>
      <c r="P269" s="88">
        <v>0</v>
      </c>
      <c r="Q269">
        <v>0</v>
      </c>
      <c r="R269" s="88">
        <v>0</v>
      </c>
      <c r="S269" s="72">
        <v>0</v>
      </c>
      <c r="T269" s="88">
        <v>0</v>
      </c>
      <c r="U269">
        <v>0</v>
      </c>
      <c r="V269" s="88">
        <v>0</v>
      </c>
      <c r="W269" s="72">
        <v>0</v>
      </c>
      <c r="X269" s="88">
        <v>0</v>
      </c>
      <c r="Y269" s="72"/>
    </row>
    <row r="270" spans="1:25" x14ac:dyDescent="0.2">
      <c r="A270" t="s">
        <v>58</v>
      </c>
      <c r="B270" t="s">
        <v>198</v>
      </c>
      <c r="C270" t="s">
        <v>637</v>
      </c>
      <c r="D270" t="s">
        <v>32</v>
      </c>
      <c r="E270">
        <v>1296</v>
      </c>
      <c r="F270" s="78">
        <f t="shared" si="9"/>
        <v>183</v>
      </c>
      <c r="H270" s="87">
        <f t="shared" si="10"/>
        <v>689.51</v>
      </c>
      <c r="I270">
        <v>0</v>
      </c>
      <c r="J270" s="88">
        <v>0</v>
      </c>
      <c r="K270">
        <v>0</v>
      </c>
      <c r="L270" s="88">
        <v>0</v>
      </c>
      <c r="M270">
        <v>0</v>
      </c>
      <c r="N270" s="88">
        <v>0</v>
      </c>
      <c r="O270">
        <v>0</v>
      </c>
      <c r="P270" s="88">
        <v>0</v>
      </c>
      <c r="Q270">
        <v>183</v>
      </c>
      <c r="R270" s="88">
        <v>689.51</v>
      </c>
      <c r="S270" s="72">
        <v>0</v>
      </c>
      <c r="T270" s="88">
        <v>0</v>
      </c>
      <c r="U270">
        <v>0</v>
      </c>
      <c r="V270" s="88">
        <v>0</v>
      </c>
      <c r="W270" s="72">
        <v>183</v>
      </c>
      <c r="X270" s="88">
        <v>689.51</v>
      </c>
      <c r="Y270" s="72"/>
    </row>
    <row r="271" spans="1:25" x14ac:dyDescent="0.2">
      <c r="A271" t="s">
        <v>58</v>
      </c>
      <c r="B271" t="s">
        <v>198</v>
      </c>
      <c r="C271" t="s">
        <v>229</v>
      </c>
      <c r="D271" t="s">
        <v>32</v>
      </c>
      <c r="E271">
        <v>1296</v>
      </c>
      <c r="F271" s="78">
        <f t="shared" si="9"/>
        <v>20</v>
      </c>
      <c r="H271" s="87">
        <f t="shared" si="10"/>
        <v>47.16</v>
      </c>
      <c r="I271">
        <v>0</v>
      </c>
      <c r="J271" s="88">
        <v>0</v>
      </c>
      <c r="K271">
        <v>0</v>
      </c>
      <c r="L271" s="88">
        <v>0</v>
      </c>
      <c r="M271">
        <v>0</v>
      </c>
      <c r="N271" s="88">
        <v>0</v>
      </c>
      <c r="O271">
        <v>0</v>
      </c>
      <c r="P271" s="88">
        <v>0</v>
      </c>
      <c r="Q271">
        <v>0</v>
      </c>
      <c r="R271" s="88">
        <v>0</v>
      </c>
      <c r="S271">
        <v>0</v>
      </c>
      <c r="T271" s="88">
        <v>0</v>
      </c>
      <c r="U271">
        <v>20</v>
      </c>
      <c r="V271" s="88">
        <v>47.16</v>
      </c>
      <c r="W271">
        <v>20</v>
      </c>
      <c r="X271" s="88">
        <v>47.16</v>
      </c>
    </row>
    <row r="272" spans="1:25" x14ac:dyDescent="0.2">
      <c r="A272" t="s">
        <v>58</v>
      </c>
      <c r="B272" t="s">
        <v>198</v>
      </c>
      <c r="C272" t="s">
        <v>489</v>
      </c>
      <c r="D272" t="s">
        <v>32</v>
      </c>
      <c r="E272">
        <v>1296</v>
      </c>
      <c r="F272" s="78">
        <f t="shared" si="9"/>
        <v>10</v>
      </c>
      <c r="H272" s="87">
        <f t="shared" si="10"/>
        <v>56.4</v>
      </c>
      <c r="I272" s="72">
        <v>0</v>
      </c>
      <c r="J272" s="88">
        <v>0</v>
      </c>
      <c r="K272">
        <v>0</v>
      </c>
      <c r="L272" s="88">
        <v>0</v>
      </c>
      <c r="M272" s="72">
        <v>0</v>
      </c>
      <c r="N272" s="88">
        <v>0</v>
      </c>
      <c r="O272" s="72">
        <v>0</v>
      </c>
      <c r="P272" s="88">
        <v>0</v>
      </c>
      <c r="Q272">
        <v>0</v>
      </c>
      <c r="R272" s="88">
        <v>0</v>
      </c>
      <c r="S272">
        <v>0</v>
      </c>
      <c r="T272" s="88">
        <v>0</v>
      </c>
      <c r="U272">
        <v>10</v>
      </c>
      <c r="V272" s="88">
        <v>56.4</v>
      </c>
      <c r="W272" s="72">
        <v>10</v>
      </c>
      <c r="X272" s="88">
        <v>56.4</v>
      </c>
      <c r="Y272" s="72"/>
    </row>
    <row r="273" spans="1:25" x14ac:dyDescent="0.2">
      <c r="A273" t="s">
        <v>58</v>
      </c>
      <c r="B273" t="s">
        <v>165</v>
      </c>
      <c r="C273" t="s">
        <v>406</v>
      </c>
      <c r="D273" t="s">
        <v>32</v>
      </c>
      <c r="E273">
        <v>1296</v>
      </c>
      <c r="F273" s="78">
        <f t="shared" si="9"/>
        <v>9722</v>
      </c>
      <c r="H273" s="87">
        <f t="shared" si="10"/>
        <v>456538.69</v>
      </c>
      <c r="I273">
        <v>4941</v>
      </c>
      <c r="J273" s="88">
        <v>232026.1</v>
      </c>
      <c r="K273">
        <v>3156</v>
      </c>
      <c r="L273" s="88">
        <v>148203.66</v>
      </c>
      <c r="M273">
        <v>8097</v>
      </c>
      <c r="N273" s="88">
        <v>380229.76</v>
      </c>
      <c r="O273" s="72">
        <v>1101</v>
      </c>
      <c r="P273" s="88">
        <v>51702.22</v>
      </c>
      <c r="Q273">
        <v>524</v>
      </c>
      <c r="R273" s="88">
        <v>24606.71</v>
      </c>
      <c r="S273">
        <v>0</v>
      </c>
      <c r="T273" s="88">
        <v>0</v>
      </c>
      <c r="U273">
        <v>0</v>
      </c>
      <c r="V273" s="88">
        <v>0</v>
      </c>
      <c r="W273" s="72">
        <v>1625</v>
      </c>
      <c r="X273" s="88">
        <v>76308.929999999993</v>
      </c>
      <c r="Y273" s="72"/>
    </row>
    <row r="274" spans="1:25" x14ac:dyDescent="0.2">
      <c r="A274" t="s">
        <v>58</v>
      </c>
      <c r="B274" t="s">
        <v>165</v>
      </c>
      <c r="C274" t="s">
        <v>398</v>
      </c>
      <c r="D274" t="s">
        <v>32</v>
      </c>
      <c r="E274">
        <v>1296</v>
      </c>
      <c r="F274" s="78">
        <f t="shared" si="9"/>
        <v>6854</v>
      </c>
      <c r="H274" s="87">
        <f t="shared" si="10"/>
        <v>386588.12</v>
      </c>
      <c r="I274">
        <v>2349</v>
      </c>
      <c r="J274" s="88">
        <v>132491.32</v>
      </c>
      <c r="K274">
        <v>4410</v>
      </c>
      <c r="L274" s="88">
        <v>248738.5</v>
      </c>
      <c r="M274">
        <v>6759</v>
      </c>
      <c r="N274" s="88">
        <v>381229.82</v>
      </c>
      <c r="O274">
        <v>95</v>
      </c>
      <c r="P274" s="88">
        <v>5358.3</v>
      </c>
      <c r="Q274">
        <v>0</v>
      </c>
      <c r="R274" s="88">
        <v>0</v>
      </c>
      <c r="S274">
        <v>0</v>
      </c>
      <c r="T274" s="88">
        <v>0</v>
      </c>
      <c r="U274">
        <v>0</v>
      </c>
      <c r="V274" s="88">
        <v>0</v>
      </c>
      <c r="W274">
        <v>95</v>
      </c>
      <c r="X274" s="88">
        <v>5358.3</v>
      </c>
      <c r="Y274" s="72"/>
    </row>
    <row r="275" spans="1:25" x14ac:dyDescent="0.2">
      <c r="A275" t="s">
        <v>58</v>
      </c>
      <c r="B275" t="s">
        <v>165</v>
      </c>
      <c r="C275" t="s">
        <v>459</v>
      </c>
      <c r="D275" t="s">
        <v>32</v>
      </c>
      <c r="E275">
        <v>1296</v>
      </c>
      <c r="F275" s="78">
        <f t="shared" si="9"/>
        <v>135</v>
      </c>
      <c r="H275" s="87">
        <f t="shared" si="10"/>
        <v>2409.5</v>
      </c>
      <c r="I275">
        <v>0</v>
      </c>
      <c r="J275" s="88">
        <v>0</v>
      </c>
      <c r="K275">
        <v>0</v>
      </c>
      <c r="L275" s="88">
        <v>0</v>
      </c>
      <c r="M275">
        <v>0</v>
      </c>
      <c r="N275" s="88">
        <v>0</v>
      </c>
      <c r="O275">
        <v>0</v>
      </c>
      <c r="P275" s="88">
        <v>0</v>
      </c>
      <c r="Q275" s="72">
        <v>0</v>
      </c>
      <c r="R275" s="88">
        <v>0</v>
      </c>
      <c r="S275">
        <v>135</v>
      </c>
      <c r="T275" s="88">
        <v>2409.5</v>
      </c>
      <c r="U275">
        <v>0</v>
      </c>
      <c r="V275" s="88">
        <v>0</v>
      </c>
      <c r="W275" s="72">
        <v>135</v>
      </c>
      <c r="X275" s="88">
        <v>2409.5</v>
      </c>
      <c r="Y275" s="72"/>
    </row>
    <row r="276" spans="1:25" x14ac:dyDescent="0.2">
      <c r="A276" t="s">
        <v>58</v>
      </c>
      <c r="B276" t="s">
        <v>165</v>
      </c>
      <c r="C276" t="s">
        <v>405</v>
      </c>
      <c r="D276" t="s">
        <v>32</v>
      </c>
      <c r="E276">
        <v>1296</v>
      </c>
      <c r="F276" s="78">
        <f t="shared" si="9"/>
        <v>18737</v>
      </c>
      <c r="H276" s="87">
        <f t="shared" si="10"/>
        <v>699813.94000000006</v>
      </c>
      <c r="I276">
        <v>14949</v>
      </c>
      <c r="J276" s="88">
        <v>558334.77</v>
      </c>
      <c r="K276">
        <v>3138</v>
      </c>
      <c r="L276" s="88">
        <v>117202.12</v>
      </c>
      <c r="M276">
        <v>18087</v>
      </c>
      <c r="N276" s="88">
        <v>675536.89</v>
      </c>
      <c r="O276">
        <v>650</v>
      </c>
      <c r="P276" s="88">
        <v>24277.05</v>
      </c>
      <c r="Q276">
        <v>0</v>
      </c>
      <c r="R276" s="88">
        <v>0</v>
      </c>
      <c r="S276">
        <v>0</v>
      </c>
      <c r="T276" s="88">
        <v>0</v>
      </c>
      <c r="U276">
        <v>0</v>
      </c>
      <c r="V276" s="88">
        <v>0</v>
      </c>
      <c r="W276">
        <v>650</v>
      </c>
      <c r="X276" s="88">
        <v>24277.05</v>
      </c>
    </row>
    <row r="277" spans="1:25" x14ac:dyDescent="0.2">
      <c r="A277" t="s">
        <v>58</v>
      </c>
      <c r="B277" t="s">
        <v>165</v>
      </c>
      <c r="C277" t="s">
        <v>504</v>
      </c>
      <c r="D277" t="s">
        <v>32</v>
      </c>
      <c r="E277">
        <v>1296</v>
      </c>
      <c r="F277" s="78">
        <f t="shared" si="9"/>
        <v>118</v>
      </c>
      <c r="H277" s="87">
        <f t="shared" si="10"/>
        <v>1.18</v>
      </c>
      <c r="I277">
        <v>0</v>
      </c>
      <c r="J277" s="88">
        <v>0</v>
      </c>
      <c r="K277">
        <v>0</v>
      </c>
      <c r="L277" s="88">
        <v>0</v>
      </c>
      <c r="M277">
        <v>0</v>
      </c>
      <c r="N277" s="88">
        <v>0</v>
      </c>
      <c r="O277">
        <v>0</v>
      </c>
      <c r="P277" s="88">
        <v>0</v>
      </c>
      <c r="Q277">
        <v>0</v>
      </c>
      <c r="R277" s="88">
        <v>0</v>
      </c>
      <c r="S277" s="72">
        <v>0</v>
      </c>
      <c r="T277" s="88">
        <v>0</v>
      </c>
      <c r="U277">
        <v>118</v>
      </c>
      <c r="V277" s="88">
        <v>1.18</v>
      </c>
      <c r="W277" s="72">
        <v>118</v>
      </c>
      <c r="X277" s="88">
        <v>1.18</v>
      </c>
    </row>
    <row r="278" spans="1:25" x14ac:dyDescent="0.2">
      <c r="A278" t="s">
        <v>58</v>
      </c>
      <c r="B278" t="s">
        <v>165</v>
      </c>
      <c r="C278" t="s">
        <v>644</v>
      </c>
      <c r="D278" t="s">
        <v>32</v>
      </c>
      <c r="E278">
        <v>1296</v>
      </c>
      <c r="F278" s="78">
        <f t="shared" si="9"/>
        <v>257</v>
      </c>
      <c r="H278" s="87">
        <f t="shared" si="10"/>
        <v>8072.37</v>
      </c>
      <c r="I278">
        <v>257</v>
      </c>
      <c r="J278" s="88">
        <v>8072.37</v>
      </c>
      <c r="K278">
        <v>0</v>
      </c>
      <c r="L278" s="88">
        <v>0</v>
      </c>
      <c r="M278">
        <v>257</v>
      </c>
      <c r="N278" s="88">
        <v>8072.37</v>
      </c>
      <c r="O278">
        <v>0</v>
      </c>
      <c r="P278" s="88">
        <v>0</v>
      </c>
      <c r="Q278">
        <v>0</v>
      </c>
      <c r="R278" s="88">
        <v>0</v>
      </c>
      <c r="S278">
        <v>0</v>
      </c>
      <c r="T278" s="88">
        <v>0</v>
      </c>
      <c r="U278">
        <v>0</v>
      </c>
      <c r="V278" s="88">
        <v>0</v>
      </c>
      <c r="W278">
        <v>0</v>
      </c>
      <c r="X278" s="88">
        <v>0</v>
      </c>
    </row>
    <row r="279" spans="1:25" x14ac:dyDescent="0.2">
      <c r="A279" t="s">
        <v>58</v>
      </c>
      <c r="B279" t="s">
        <v>165</v>
      </c>
      <c r="C279" t="s">
        <v>680</v>
      </c>
      <c r="D279" t="s">
        <v>32</v>
      </c>
      <c r="E279">
        <v>1296</v>
      </c>
      <c r="F279" s="78">
        <f t="shared" si="9"/>
        <v>9275</v>
      </c>
      <c r="H279" s="87">
        <f t="shared" si="10"/>
        <v>174374.11</v>
      </c>
      <c r="I279">
        <v>9275</v>
      </c>
      <c r="J279" s="88">
        <v>174374.11</v>
      </c>
      <c r="K279">
        <v>0</v>
      </c>
      <c r="L279" s="88">
        <v>0</v>
      </c>
      <c r="M279">
        <v>9275</v>
      </c>
      <c r="N279" s="88">
        <v>174374.11</v>
      </c>
      <c r="O279">
        <v>0</v>
      </c>
      <c r="P279" s="88">
        <v>0</v>
      </c>
      <c r="Q279">
        <v>0</v>
      </c>
      <c r="R279" s="88">
        <v>0</v>
      </c>
      <c r="S279" s="72">
        <v>0</v>
      </c>
      <c r="T279" s="88">
        <v>0</v>
      </c>
      <c r="U279">
        <v>0</v>
      </c>
      <c r="V279" s="88">
        <v>0</v>
      </c>
      <c r="W279" s="72">
        <v>0</v>
      </c>
      <c r="X279" s="88">
        <v>0</v>
      </c>
    </row>
    <row r="280" spans="1:25" x14ac:dyDescent="0.2">
      <c r="A280" t="s">
        <v>58</v>
      </c>
      <c r="B280" t="s">
        <v>165</v>
      </c>
      <c r="C280" t="s">
        <v>823</v>
      </c>
      <c r="D280" t="s">
        <v>32</v>
      </c>
      <c r="E280">
        <v>1296</v>
      </c>
      <c r="F280" s="78">
        <f t="shared" si="9"/>
        <v>1488</v>
      </c>
      <c r="H280" s="87">
        <f t="shared" si="10"/>
        <v>26843.52</v>
      </c>
      <c r="I280">
        <v>1299</v>
      </c>
      <c r="J280" s="88">
        <v>23433.96</v>
      </c>
      <c r="K280">
        <v>189</v>
      </c>
      <c r="L280" s="88">
        <v>3409.56</v>
      </c>
      <c r="M280">
        <v>1488</v>
      </c>
      <c r="N280" s="88">
        <v>26843.52</v>
      </c>
      <c r="O280">
        <v>0</v>
      </c>
      <c r="P280" s="88">
        <v>0</v>
      </c>
      <c r="Q280">
        <v>0</v>
      </c>
      <c r="R280" s="88">
        <v>0</v>
      </c>
      <c r="S280">
        <v>0</v>
      </c>
      <c r="T280" s="88">
        <v>0</v>
      </c>
      <c r="U280">
        <v>0</v>
      </c>
      <c r="V280" s="88">
        <v>0</v>
      </c>
      <c r="W280">
        <v>0</v>
      </c>
      <c r="X280" s="88">
        <v>0</v>
      </c>
    </row>
    <row r="281" spans="1:25" x14ac:dyDescent="0.2">
      <c r="A281" t="s">
        <v>58</v>
      </c>
      <c r="B281" t="s">
        <v>164</v>
      </c>
      <c r="C281" t="s">
        <v>744</v>
      </c>
      <c r="D281" t="s">
        <v>32</v>
      </c>
      <c r="E281">
        <v>1296</v>
      </c>
      <c r="F281" s="78">
        <f t="shared" si="9"/>
        <v>5</v>
      </c>
      <c r="H281" s="87">
        <f t="shared" si="10"/>
        <v>238.26</v>
      </c>
      <c r="I281">
        <v>0</v>
      </c>
      <c r="J281" s="88">
        <v>0</v>
      </c>
      <c r="K281">
        <v>0</v>
      </c>
      <c r="L281" s="88">
        <v>0</v>
      </c>
      <c r="M281">
        <v>0</v>
      </c>
      <c r="N281" s="88">
        <v>0</v>
      </c>
      <c r="O281">
        <v>0</v>
      </c>
      <c r="P281" s="88">
        <v>0</v>
      </c>
      <c r="Q281">
        <v>0</v>
      </c>
      <c r="R281" s="88">
        <v>0</v>
      </c>
      <c r="S281" s="72">
        <v>5</v>
      </c>
      <c r="T281" s="88">
        <v>238.26</v>
      </c>
      <c r="U281">
        <v>0</v>
      </c>
      <c r="V281" s="88">
        <v>0</v>
      </c>
      <c r="W281" s="72">
        <v>5</v>
      </c>
      <c r="X281" s="88">
        <v>238.26</v>
      </c>
    </row>
    <row r="282" spans="1:25" x14ac:dyDescent="0.2">
      <c r="A282" t="s">
        <v>58</v>
      </c>
      <c r="B282" t="s">
        <v>165</v>
      </c>
      <c r="C282" t="s">
        <v>444</v>
      </c>
      <c r="D282" t="s">
        <v>32</v>
      </c>
      <c r="E282">
        <v>1296</v>
      </c>
      <c r="F282" s="78">
        <f t="shared" si="9"/>
        <v>10341</v>
      </c>
      <c r="H282" s="87">
        <f t="shared" si="10"/>
        <v>296030.40999999997</v>
      </c>
      <c r="I282">
        <v>10341</v>
      </c>
      <c r="J282" s="88">
        <v>296030.40999999997</v>
      </c>
      <c r="K282">
        <v>0</v>
      </c>
      <c r="L282" s="88">
        <v>0</v>
      </c>
      <c r="M282">
        <v>10341</v>
      </c>
      <c r="N282" s="88">
        <v>296030.40999999997</v>
      </c>
      <c r="O282">
        <v>0</v>
      </c>
      <c r="P282" s="88">
        <v>0</v>
      </c>
      <c r="Q282">
        <v>0</v>
      </c>
      <c r="R282" s="88">
        <v>0</v>
      </c>
      <c r="S282">
        <v>0</v>
      </c>
      <c r="T282" s="88">
        <v>0</v>
      </c>
      <c r="U282">
        <v>0</v>
      </c>
      <c r="V282" s="88">
        <v>0</v>
      </c>
      <c r="W282">
        <v>0</v>
      </c>
      <c r="X282" s="88">
        <v>0</v>
      </c>
    </row>
    <row r="283" spans="1:25" x14ac:dyDescent="0.2">
      <c r="A283" t="s">
        <v>58</v>
      </c>
      <c r="B283" t="s">
        <v>165</v>
      </c>
      <c r="C283" t="s">
        <v>423</v>
      </c>
      <c r="D283" t="s">
        <v>32</v>
      </c>
      <c r="E283">
        <v>1296</v>
      </c>
      <c r="F283" s="78">
        <f t="shared" si="9"/>
        <v>3</v>
      </c>
      <c r="H283" s="87">
        <f t="shared" si="10"/>
        <v>95.25</v>
      </c>
      <c r="I283">
        <v>0</v>
      </c>
      <c r="J283" s="88">
        <v>0</v>
      </c>
      <c r="K283">
        <v>0</v>
      </c>
      <c r="L283" s="88">
        <v>0</v>
      </c>
      <c r="M283">
        <v>0</v>
      </c>
      <c r="N283" s="88">
        <v>0</v>
      </c>
      <c r="O283">
        <v>0</v>
      </c>
      <c r="P283" s="88">
        <v>0</v>
      </c>
      <c r="Q283">
        <v>3</v>
      </c>
      <c r="R283" s="88">
        <v>95.25</v>
      </c>
      <c r="S283">
        <v>0</v>
      </c>
      <c r="T283" s="88">
        <v>0</v>
      </c>
      <c r="U283">
        <v>0</v>
      </c>
      <c r="V283" s="88">
        <v>0</v>
      </c>
      <c r="W283">
        <v>3</v>
      </c>
      <c r="X283" s="88">
        <v>95.25</v>
      </c>
    </row>
    <row r="284" spans="1:25" x14ac:dyDescent="0.2">
      <c r="A284" t="s">
        <v>58</v>
      </c>
      <c r="B284" t="s">
        <v>165</v>
      </c>
      <c r="C284" t="s">
        <v>59</v>
      </c>
      <c r="D284" t="s">
        <v>32</v>
      </c>
      <c r="E284">
        <v>1296</v>
      </c>
      <c r="F284" s="78">
        <f t="shared" si="9"/>
        <v>16677</v>
      </c>
      <c r="H284" s="87">
        <f t="shared" si="10"/>
        <v>494958.23</v>
      </c>
      <c r="I284">
        <v>12318</v>
      </c>
      <c r="J284" s="88">
        <v>365587.06</v>
      </c>
      <c r="K284">
        <v>4359</v>
      </c>
      <c r="L284" s="88">
        <v>129371.17</v>
      </c>
      <c r="M284">
        <v>16677</v>
      </c>
      <c r="N284" s="88">
        <v>494958.23</v>
      </c>
      <c r="O284">
        <v>0</v>
      </c>
      <c r="P284" s="88">
        <v>0</v>
      </c>
      <c r="Q284">
        <v>0</v>
      </c>
      <c r="R284" s="88">
        <v>0</v>
      </c>
      <c r="S284" s="72">
        <v>0</v>
      </c>
      <c r="T284" s="88">
        <v>0</v>
      </c>
      <c r="U284">
        <v>0</v>
      </c>
      <c r="V284" s="88">
        <v>0</v>
      </c>
      <c r="W284" s="72">
        <v>0</v>
      </c>
      <c r="X284" s="88">
        <v>0</v>
      </c>
    </row>
    <row r="285" spans="1:25" x14ac:dyDescent="0.2">
      <c r="A285" t="s">
        <v>58</v>
      </c>
      <c r="B285" t="s">
        <v>165</v>
      </c>
      <c r="C285" t="s">
        <v>375</v>
      </c>
      <c r="D285" t="s">
        <v>32</v>
      </c>
      <c r="E285">
        <v>1296</v>
      </c>
      <c r="F285" s="78">
        <f t="shared" si="9"/>
        <v>232</v>
      </c>
      <c r="H285" s="87">
        <f t="shared" si="10"/>
        <v>2.1800000000000002</v>
      </c>
      <c r="I285" s="72">
        <v>0</v>
      </c>
      <c r="J285" s="88">
        <v>0</v>
      </c>
      <c r="K285">
        <v>0</v>
      </c>
      <c r="L285" s="88">
        <v>0</v>
      </c>
      <c r="M285" s="72">
        <v>0</v>
      </c>
      <c r="N285" s="88">
        <v>0</v>
      </c>
      <c r="O285">
        <v>0</v>
      </c>
      <c r="P285" s="88">
        <v>0</v>
      </c>
      <c r="Q285">
        <v>0</v>
      </c>
      <c r="R285" s="88">
        <v>0</v>
      </c>
      <c r="S285">
        <v>0</v>
      </c>
      <c r="T285" s="88">
        <v>0</v>
      </c>
      <c r="U285">
        <v>232</v>
      </c>
      <c r="V285" s="88">
        <v>2.1800000000000002</v>
      </c>
      <c r="W285">
        <v>232</v>
      </c>
      <c r="X285" s="88">
        <v>2.1800000000000002</v>
      </c>
    </row>
    <row r="286" spans="1:25" x14ac:dyDescent="0.2">
      <c r="A286" t="s">
        <v>58</v>
      </c>
      <c r="B286" t="s">
        <v>165</v>
      </c>
      <c r="C286" t="s">
        <v>327</v>
      </c>
      <c r="D286" t="s">
        <v>32</v>
      </c>
      <c r="E286">
        <v>1296</v>
      </c>
      <c r="F286" s="78">
        <f t="shared" si="9"/>
        <v>663</v>
      </c>
      <c r="H286" s="87">
        <f t="shared" si="10"/>
        <v>26082.42</v>
      </c>
      <c r="I286">
        <v>663</v>
      </c>
      <c r="J286" s="88">
        <v>26082.42</v>
      </c>
      <c r="K286">
        <v>0</v>
      </c>
      <c r="L286" s="88">
        <v>0</v>
      </c>
      <c r="M286">
        <v>663</v>
      </c>
      <c r="N286" s="88">
        <v>26082.42</v>
      </c>
      <c r="O286">
        <v>0</v>
      </c>
      <c r="P286" s="88">
        <v>0</v>
      </c>
      <c r="Q286">
        <v>0</v>
      </c>
      <c r="R286" s="88">
        <v>0</v>
      </c>
      <c r="S286" s="72">
        <v>0</v>
      </c>
      <c r="T286" s="88">
        <v>0</v>
      </c>
      <c r="U286">
        <v>0</v>
      </c>
      <c r="V286" s="88">
        <v>0</v>
      </c>
      <c r="W286" s="72">
        <v>0</v>
      </c>
      <c r="X286" s="88">
        <v>0</v>
      </c>
    </row>
    <row r="287" spans="1:25" x14ac:dyDescent="0.2">
      <c r="A287" t="s">
        <v>58</v>
      </c>
      <c r="B287" t="s">
        <v>165</v>
      </c>
      <c r="C287" t="s">
        <v>411</v>
      </c>
      <c r="D287" t="s">
        <v>32</v>
      </c>
      <c r="E287">
        <v>1296</v>
      </c>
      <c r="F287" s="78">
        <f t="shared" si="9"/>
        <v>2</v>
      </c>
      <c r="H287" s="87">
        <f t="shared" si="10"/>
        <v>0.02</v>
      </c>
      <c r="I287">
        <v>0</v>
      </c>
      <c r="J287" s="88">
        <v>0</v>
      </c>
      <c r="K287">
        <v>0</v>
      </c>
      <c r="L287" s="88">
        <v>0</v>
      </c>
      <c r="M287">
        <v>0</v>
      </c>
      <c r="N287" s="88">
        <v>0</v>
      </c>
      <c r="O287">
        <v>0</v>
      </c>
      <c r="P287" s="88">
        <v>0</v>
      </c>
      <c r="Q287">
        <v>0</v>
      </c>
      <c r="R287" s="88">
        <v>0</v>
      </c>
      <c r="S287">
        <v>0</v>
      </c>
      <c r="T287" s="88">
        <v>0</v>
      </c>
      <c r="U287">
        <v>2</v>
      </c>
      <c r="V287" s="88">
        <v>0.02</v>
      </c>
      <c r="W287">
        <v>2</v>
      </c>
      <c r="X287" s="88">
        <v>0.02</v>
      </c>
      <c r="Y287" s="72"/>
    </row>
    <row r="288" spans="1:25" x14ac:dyDescent="0.2">
      <c r="A288" t="s">
        <v>58</v>
      </c>
      <c r="B288" t="s">
        <v>165</v>
      </c>
      <c r="C288" t="s">
        <v>660</v>
      </c>
      <c r="D288" t="s">
        <v>32</v>
      </c>
      <c r="E288">
        <v>1296</v>
      </c>
      <c r="F288" s="78">
        <f t="shared" si="9"/>
        <v>1468</v>
      </c>
      <c r="H288" s="87">
        <f t="shared" si="10"/>
        <v>66091.58</v>
      </c>
      <c r="I288">
        <v>786</v>
      </c>
      <c r="J288" s="88">
        <v>35386.910000000003</v>
      </c>
      <c r="K288">
        <v>672</v>
      </c>
      <c r="L288" s="88">
        <v>30254.46</v>
      </c>
      <c r="M288">
        <v>1458</v>
      </c>
      <c r="N288" s="88">
        <v>65641.37</v>
      </c>
      <c r="O288">
        <v>10</v>
      </c>
      <c r="P288" s="88">
        <v>450.21</v>
      </c>
      <c r="Q288">
        <v>0</v>
      </c>
      <c r="R288" s="88">
        <v>0</v>
      </c>
      <c r="S288">
        <v>0</v>
      </c>
      <c r="T288" s="88">
        <v>0</v>
      </c>
      <c r="U288">
        <v>0</v>
      </c>
      <c r="V288" s="88">
        <v>0</v>
      </c>
      <c r="W288">
        <v>10</v>
      </c>
      <c r="X288" s="88">
        <v>450.21</v>
      </c>
      <c r="Y288" s="72"/>
    </row>
    <row r="289" spans="1:25" x14ac:dyDescent="0.2">
      <c r="A289" t="s">
        <v>58</v>
      </c>
      <c r="B289" t="s">
        <v>165</v>
      </c>
      <c r="C289" t="s">
        <v>538</v>
      </c>
      <c r="D289" t="s">
        <v>32</v>
      </c>
      <c r="E289">
        <v>1296</v>
      </c>
      <c r="F289" s="78">
        <f t="shared" si="9"/>
        <v>12467</v>
      </c>
      <c r="H289" s="87">
        <f t="shared" si="10"/>
        <v>504416.23</v>
      </c>
      <c r="I289" s="72">
        <v>12467</v>
      </c>
      <c r="J289" s="88">
        <v>504416.23</v>
      </c>
      <c r="K289">
        <v>0</v>
      </c>
      <c r="L289" s="88">
        <v>0</v>
      </c>
      <c r="M289" s="72">
        <v>12467</v>
      </c>
      <c r="N289" s="88">
        <v>504416.23</v>
      </c>
      <c r="O289">
        <v>0</v>
      </c>
      <c r="P289" s="88">
        <v>0</v>
      </c>
      <c r="Q289">
        <v>0</v>
      </c>
      <c r="R289" s="88">
        <v>0</v>
      </c>
      <c r="S289">
        <v>0</v>
      </c>
      <c r="T289" s="88">
        <v>0</v>
      </c>
      <c r="U289">
        <v>0</v>
      </c>
      <c r="V289" s="88">
        <v>0</v>
      </c>
      <c r="W289">
        <v>0</v>
      </c>
      <c r="X289" s="88">
        <v>0</v>
      </c>
    </row>
    <row r="290" spans="1:25" x14ac:dyDescent="0.2">
      <c r="A290" t="s">
        <v>58</v>
      </c>
      <c r="B290" t="s">
        <v>165</v>
      </c>
      <c r="C290" t="s">
        <v>539</v>
      </c>
      <c r="D290" t="s">
        <v>32</v>
      </c>
      <c r="E290">
        <v>1296</v>
      </c>
      <c r="F290" s="78">
        <f t="shared" si="9"/>
        <v>57</v>
      </c>
      <c r="H290" s="87">
        <f t="shared" si="10"/>
        <v>0.56999999999999995</v>
      </c>
      <c r="I290" s="72">
        <v>0</v>
      </c>
      <c r="J290" s="88">
        <v>0</v>
      </c>
      <c r="K290">
        <v>57</v>
      </c>
      <c r="L290" s="88">
        <v>0.56999999999999995</v>
      </c>
      <c r="M290" s="72">
        <v>57</v>
      </c>
      <c r="N290" s="88">
        <v>0.56999999999999995</v>
      </c>
      <c r="O290">
        <v>0</v>
      </c>
      <c r="P290" s="88">
        <v>0</v>
      </c>
      <c r="Q290">
        <v>0</v>
      </c>
      <c r="R290" s="88">
        <v>0</v>
      </c>
      <c r="S290">
        <v>0</v>
      </c>
      <c r="T290" s="88">
        <v>0</v>
      </c>
      <c r="U290">
        <v>0</v>
      </c>
      <c r="V290" s="88">
        <v>0</v>
      </c>
      <c r="W290">
        <v>0</v>
      </c>
      <c r="X290" s="88">
        <v>0</v>
      </c>
    </row>
    <row r="291" spans="1:25" x14ac:dyDescent="0.2">
      <c r="A291" t="s">
        <v>58</v>
      </c>
      <c r="B291" t="s">
        <v>165</v>
      </c>
      <c r="C291" t="s">
        <v>543</v>
      </c>
      <c r="D291" t="s">
        <v>32</v>
      </c>
      <c r="E291">
        <v>1296</v>
      </c>
      <c r="F291" s="78">
        <f t="shared" si="9"/>
        <v>71</v>
      </c>
      <c r="H291" s="87">
        <f t="shared" si="10"/>
        <v>0.71</v>
      </c>
      <c r="I291" s="72">
        <v>0</v>
      </c>
      <c r="J291" s="88">
        <v>0</v>
      </c>
      <c r="K291">
        <v>71</v>
      </c>
      <c r="L291" s="88">
        <v>0.71</v>
      </c>
      <c r="M291" s="72">
        <v>71</v>
      </c>
      <c r="N291" s="88">
        <v>0.71</v>
      </c>
      <c r="O291">
        <v>0</v>
      </c>
      <c r="P291" s="88">
        <v>0</v>
      </c>
      <c r="Q291">
        <v>0</v>
      </c>
      <c r="R291" s="88">
        <v>0</v>
      </c>
      <c r="S291">
        <v>0</v>
      </c>
      <c r="T291" s="88">
        <v>0</v>
      </c>
      <c r="U291">
        <v>0</v>
      </c>
      <c r="V291" s="88">
        <v>0</v>
      </c>
      <c r="W291">
        <v>0</v>
      </c>
      <c r="X291" s="88">
        <v>0</v>
      </c>
      <c r="Y291" s="72"/>
    </row>
    <row r="292" spans="1:25" x14ac:dyDescent="0.2">
      <c r="A292" t="s">
        <v>58</v>
      </c>
      <c r="B292" t="s">
        <v>165</v>
      </c>
      <c r="C292" t="s">
        <v>540</v>
      </c>
      <c r="D292" t="s">
        <v>32</v>
      </c>
      <c r="E292">
        <v>1296</v>
      </c>
      <c r="F292" s="78">
        <f t="shared" si="9"/>
        <v>6294</v>
      </c>
      <c r="H292" s="87">
        <f t="shared" si="10"/>
        <v>424582.61000000004</v>
      </c>
      <c r="I292" s="72">
        <v>1728</v>
      </c>
      <c r="J292" s="88">
        <v>116567.96</v>
      </c>
      <c r="K292" s="72">
        <v>0</v>
      </c>
      <c r="L292" s="88">
        <v>0</v>
      </c>
      <c r="M292" s="72">
        <v>1728</v>
      </c>
      <c r="N292" s="88">
        <v>116567.96</v>
      </c>
      <c r="O292" s="72">
        <v>1440</v>
      </c>
      <c r="P292" s="88">
        <v>97139.97</v>
      </c>
      <c r="Q292">
        <v>3126</v>
      </c>
      <c r="R292" s="88">
        <v>210874.68</v>
      </c>
      <c r="S292">
        <v>0</v>
      </c>
      <c r="T292" s="88">
        <v>0</v>
      </c>
      <c r="U292">
        <v>0</v>
      </c>
      <c r="V292" s="88">
        <v>0</v>
      </c>
      <c r="W292" s="72">
        <v>4566</v>
      </c>
      <c r="X292" s="88">
        <v>308014.65000000002</v>
      </c>
    </row>
    <row r="293" spans="1:25" x14ac:dyDescent="0.2">
      <c r="A293" t="s">
        <v>58</v>
      </c>
      <c r="B293" t="s">
        <v>165</v>
      </c>
      <c r="C293" t="s">
        <v>879</v>
      </c>
      <c r="D293" t="s">
        <v>32</v>
      </c>
      <c r="E293">
        <v>1296</v>
      </c>
      <c r="F293" s="78">
        <f t="shared" si="9"/>
        <v>1</v>
      </c>
      <c r="H293" s="87">
        <f t="shared" si="10"/>
        <v>54.18</v>
      </c>
      <c r="I293" s="72">
        <v>1</v>
      </c>
      <c r="J293" s="88">
        <v>54.18</v>
      </c>
      <c r="K293">
        <v>0</v>
      </c>
      <c r="L293" s="88">
        <v>0</v>
      </c>
      <c r="M293" s="72">
        <v>1</v>
      </c>
      <c r="N293" s="88">
        <v>54.18</v>
      </c>
      <c r="O293">
        <v>0</v>
      </c>
      <c r="P293" s="88">
        <v>0</v>
      </c>
      <c r="Q293">
        <v>0</v>
      </c>
      <c r="R293" s="88">
        <v>0</v>
      </c>
      <c r="S293">
        <v>0</v>
      </c>
      <c r="T293" s="88">
        <v>0</v>
      </c>
      <c r="U293">
        <v>0</v>
      </c>
      <c r="V293" s="88">
        <v>0</v>
      </c>
      <c r="W293">
        <v>0</v>
      </c>
      <c r="X293" s="88">
        <v>0</v>
      </c>
      <c r="Y293" s="72"/>
    </row>
    <row r="294" spans="1:25" x14ac:dyDescent="0.2">
      <c r="A294" t="s">
        <v>58</v>
      </c>
      <c r="B294" t="s">
        <v>165</v>
      </c>
      <c r="C294" t="s">
        <v>544</v>
      </c>
      <c r="D294" t="s">
        <v>32</v>
      </c>
      <c r="E294">
        <v>1296</v>
      </c>
      <c r="F294" s="78">
        <f t="shared" si="9"/>
        <v>11</v>
      </c>
      <c r="H294" s="87">
        <f t="shared" si="10"/>
        <v>0.11</v>
      </c>
      <c r="I294" s="72">
        <v>0</v>
      </c>
      <c r="J294" s="88">
        <v>0</v>
      </c>
      <c r="K294" s="72">
        <v>0</v>
      </c>
      <c r="L294" s="88">
        <v>0</v>
      </c>
      <c r="M294" s="72">
        <v>0</v>
      </c>
      <c r="N294" s="88">
        <v>0</v>
      </c>
      <c r="O294" s="72">
        <v>0</v>
      </c>
      <c r="P294" s="88">
        <v>0</v>
      </c>
      <c r="Q294">
        <v>0</v>
      </c>
      <c r="R294" s="88">
        <v>0</v>
      </c>
      <c r="S294">
        <v>11</v>
      </c>
      <c r="T294" s="88">
        <v>0.11</v>
      </c>
      <c r="U294">
        <v>0</v>
      </c>
      <c r="V294" s="88">
        <v>0</v>
      </c>
      <c r="W294" s="72">
        <v>11</v>
      </c>
      <c r="X294" s="88">
        <v>0.11</v>
      </c>
      <c r="Y294" s="72"/>
    </row>
    <row r="295" spans="1:25" x14ac:dyDescent="0.2">
      <c r="A295" t="s">
        <v>58</v>
      </c>
      <c r="B295" t="s">
        <v>165</v>
      </c>
      <c r="C295" t="s">
        <v>399</v>
      </c>
      <c r="D295" t="s">
        <v>32</v>
      </c>
      <c r="E295">
        <v>1296</v>
      </c>
      <c r="F295" s="78">
        <f t="shared" si="9"/>
        <v>3</v>
      </c>
      <c r="H295" s="87">
        <f t="shared" si="10"/>
        <v>198.9</v>
      </c>
      <c r="I295" s="72">
        <v>0</v>
      </c>
      <c r="J295" s="88">
        <v>0</v>
      </c>
      <c r="K295">
        <v>0</v>
      </c>
      <c r="L295" s="88">
        <v>0</v>
      </c>
      <c r="M295" s="72">
        <v>0</v>
      </c>
      <c r="N295" s="88">
        <v>0</v>
      </c>
      <c r="O295">
        <v>0</v>
      </c>
      <c r="P295" s="88">
        <v>0</v>
      </c>
      <c r="Q295">
        <v>0</v>
      </c>
      <c r="R295" s="88">
        <v>0</v>
      </c>
      <c r="S295">
        <v>0</v>
      </c>
      <c r="T295" s="88">
        <v>0</v>
      </c>
      <c r="U295">
        <v>3</v>
      </c>
      <c r="V295" s="88">
        <v>198.9</v>
      </c>
      <c r="W295">
        <v>3</v>
      </c>
      <c r="X295" s="88">
        <v>198.9</v>
      </c>
      <c r="Y295" s="72"/>
    </row>
    <row r="296" spans="1:25" x14ac:dyDescent="0.2">
      <c r="A296" t="s">
        <v>58</v>
      </c>
      <c r="B296" t="s">
        <v>165</v>
      </c>
      <c r="C296" t="s">
        <v>129</v>
      </c>
      <c r="D296" t="s">
        <v>32</v>
      </c>
      <c r="E296">
        <v>1296</v>
      </c>
      <c r="F296" s="78">
        <f t="shared" si="9"/>
        <v>7495</v>
      </c>
      <c r="H296" s="87">
        <f t="shared" si="10"/>
        <v>527797.9</v>
      </c>
      <c r="I296" s="72">
        <v>2499</v>
      </c>
      <c r="J296" s="88">
        <v>175979.58</v>
      </c>
      <c r="K296">
        <v>0</v>
      </c>
      <c r="L296" s="88">
        <v>0</v>
      </c>
      <c r="M296" s="72">
        <v>2499</v>
      </c>
      <c r="N296" s="88">
        <v>175979.58</v>
      </c>
      <c r="O296">
        <v>4032</v>
      </c>
      <c r="P296" s="88">
        <v>283933.44</v>
      </c>
      <c r="Q296">
        <v>964</v>
      </c>
      <c r="R296" s="88">
        <v>67884.88</v>
      </c>
      <c r="S296">
        <v>0</v>
      </c>
      <c r="T296" s="88">
        <v>0</v>
      </c>
      <c r="U296">
        <v>0</v>
      </c>
      <c r="V296" s="88">
        <v>0</v>
      </c>
      <c r="W296">
        <v>4996</v>
      </c>
      <c r="X296" s="88">
        <v>351818.32</v>
      </c>
      <c r="Y296" s="72"/>
    </row>
    <row r="297" spans="1:25" x14ac:dyDescent="0.2">
      <c r="A297" t="s">
        <v>58</v>
      </c>
      <c r="B297" t="s">
        <v>32</v>
      </c>
      <c r="C297" t="s">
        <v>828</v>
      </c>
      <c r="D297" t="s">
        <v>32</v>
      </c>
      <c r="E297">
        <v>1296</v>
      </c>
      <c r="F297" s="78">
        <f t="shared" si="9"/>
        <v>58368</v>
      </c>
      <c r="H297" s="87">
        <f t="shared" si="10"/>
        <v>1808043.02</v>
      </c>
      <c r="I297" s="72">
        <v>27315</v>
      </c>
      <c r="J297" s="88">
        <v>846126.16</v>
      </c>
      <c r="K297">
        <v>31053</v>
      </c>
      <c r="L297" s="88">
        <v>961916.86</v>
      </c>
      <c r="M297" s="72">
        <v>58368</v>
      </c>
      <c r="N297" s="88">
        <v>1808043.02</v>
      </c>
      <c r="O297">
        <v>0</v>
      </c>
      <c r="P297" s="88">
        <v>0</v>
      </c>
      <c r="Q297">
        <v>0</v>
      </c>
      <c r="R297" s="88">
        <v>0</v>
      </c>
      <c r="S297">
        <v>0</v>
      </c>
      <c r="T297" s="88">
        <v>0</v>
      </c>
      <c r="U297">
        <v>0</v>
      </c>
      <c r="V297" s="88">
        <v>0</v>
      </c>
      <c r="W297">
        <v>0</v>
      </c>
      <c r="X297" s="88">
        <v>0</v>
      </c>
      <c r="Y297" s="72"/>
    </row>
    <row r="298" spans="1:25" x14ac:dyDescent="0.2">
      <c r="A298" t="s">
        <v>58</v>
      </c>
      <c r="B298" t="s">
        <v>32</v>
      </c>
      <c r="C298" t="s">
        <v>880</v>
      </c>
      <c r="D298" t="s">
        <v>32</v>
      </c>
      <c r="E298">
        <v>1296</v>
      </c>
      <c r="F298" s="78">
        <f t="shared" si="9"/>
        <v>1</v>
      </c>
      <c r="H298" s="87">
        <f t="shared" si="10"/>
        <v>31.21</v>
      </c>
      <c r="I298">
        <v>1</v>
      </c>
      <c r="J298" s="88">
        <v>31.21</v>
      </c>
      <c r="K298">
        <v>0</v>
      </c>
      <c r="L298" s="88">
        <v>0</v>
      </c>
      <c r="M298">
        <v>1</v>
      </c>
      <c r="N298" s="88">
        <v>31.21</v>
      </c>
      <c r="O298">
        <v>0</v>
      </c>
      <c r="P298" s="88">
        <v>0</v>
      </c>
      <c r="Q298">
        <v>0</v>
      </c>
      <c r="R298" s="88">
        <v>0</v>
      </c>
      <c r="S298">
        <v>0</v>
      </c>
      <c r="T298" s="88">
        <v>0</v>
      </c>
      <c r="U298">
        <v>0</v>
      </c>
      <c r="V298" s="88">
        <v>0</v>
      </c>
      <c r="W298">
        <v>0</v>
      </c>
      <c r="X298" s="88">
        <v>0</v>
      </c>
      <c r="Y298" s="72"/>
    </row>
    <row r="299" spans="1:25" x14ac:dyDescent="0.2">
      <c r="A299" t="s">
        <v>58</v>
      </c>
      <c r="B299" t="s">
        <v>32</v>
      </c>
      <c r="C299" t="s">
        <v>800</v>
      </c>
      <c r="D299" t="s">
        <v>32</v>
      </c>
      <c r="E299">
        <v>1296</v>
      </c>
      <c r="F299" s="78">
        <f t="shared" si="9"/>
        <v>51</v>
      </c>
      <c r="H299" s="87">
        <f t="shared" si="10"/>
        <v>0.54</v>
      </c>
      <c r="I299">
        <v>0</v>
      </c>
      <c r="J299" s="88">
        <v>0</v>
      </c>
      <c r="K299">
        <v>0</v>
      </c>
      <c r="L299" s="88">
        <v>0</v>
      </c>
      <c r="M299">
        <v>0</v>
      </c>
      <c r="N299" s="88">
        <v>0</v>
      </c>
      <c r="O299">
        <v>51</v>
      </c>
      <c r="P299" s="88">
        <v>0.54</v>
      </c>
      <c r="Q299">
        <v>0</v>
      </c>
      <c r="R299" s="88">
        <v>0</v>
      </c>
      <c r="S299" s="72">
        <v>0</v>
      </c>
      <c r="T299" s="88">
        <v>0</v>
      </c>
      <c r="U299">
        <v>0</v>
      </c>
      <c r="V299" s="88">
        <v>0</v>
      </c>
      <c r="W299" s="72">
        <v>51</v>
      </c>
      <c r="X299" s="88">
        <v>0.54</v>
      </c>
      <c r="Y299" s="72"/>
    </row>
    <row r="300" spans="1:25" x14ac:dyDescent="0.2">
      <c r="A300" t="s">
        <v>58</v>
      </c>
      <c r="B300" t="s">
        <v>32</v>
      </c>
      <c r="C300" t="s">
        <v>838</v>
      </c>
      <c r="D300" t="s">
        <v>32</v>
      </c>
      <c r="E300">
        <v>1296</v>
      </c>
      <c r="F300" s="78">
        <f t="shared" si="9"/>
        <v>45</v>
      </c>
      <c r="H300" s="87">
        <f t="shared" si="10"/>
        <v>0.47</v>
      </c>
      <c r="I300">
        <v>0</v>
      </c>
      <c r="J300" s="88">
        <v>0</v>
      </c>
      <c r="K300">
        <v>45</v>
      </c>
      <c r="L300" s="88">
        <v>0.47</v>
      </c>
      <c r="M300">
        <v>45</v>
      </c>
      <c r="N300" s="88">
        <v>0.47</v>
      </c>
      <c r="O300">
        <v>0</v>
      </c>
      <c r="P300" s="88">
        <v>0</v>
      </c>
      <c r="Q300">
        <v>0</v>
      </c>
      <c r="R300" s="88">
        <v>0</v>
      </c>
      <c r="S300">
        <v>0</v>
      </c>
      <c r="T300" s="88">
        <v>0</v>
      </c>
      <c r="U300">
        <v>0</v>
      </c>
      <c r="V300" s="88">
        <v>0</v>
      </c>
      <c r="W300">
        <v>0</v>
      </c>
      <c r="X300" s="88">
        <v>0</v>
      </c>
      <c r="Y300" s="72"/>
    </row>
    <row r="301" spans="1:25" x14ac:dyDescent="0.2">
      <c r="A301" t="s">
        <v>58</v>
      </c>
      <c r="B301" t="s">
        <v>32</v>
      </c>
      <c r="C301" t="s">
        <v>829</v>
      </c>
      <c r="D301" t="s">
        <v>32</v>
      </c>
      <c r="E301">
        <v>1296</v>
      </c>
      <c r="F301" s="78">
        <f t="shared" si="9"/>
        <v>19200</v>
      </c>
      <c r="H301" s="87">
        <f t="shared" si="10"/>
        <v>1125407.8</v>
      </c>
      <c r="I301" s="72">
        <v>19200</v>
      </c>
      <c r="J301" s="88">
        <v>1125407.8</v>
      </c>
      <c r="K301">
        <v>0</v>
      </c>
      <c r="L301" s="88">
        <v>0</v>
      </c>
      <c r="M301" s="72">
        <v>19200</v>
      </c>
      <c r="N301" s="88">
        <v>1125407.8</v>
      </c>
      <c r="O301">
        <v>0</v>
      </c>
      <c r="P301" s="88">
        <v>0</v>
      </c>
      <c r="Q301">
        <v>0</v>
      </c>
      <c r="R301" s="88">
        <v>0</v>
      </c>
      <c r="S301">
        <v>0</v>
      </c>
      <c r="T301" s="88">
        <v>0</v>
      </c>
      <c r="U301">
        <v>0</v>
      </c>
      <c r="V301" s="88">
        <v>0</v>
      </c>
      <c r="W301">
        <v>0</v>
      </c>
      <c r="X301" s="88">
        <v>0</v>
      </c>
      <c r="Y301" s="72"/>
    </row>
    <row r="302" spans="1:25" x14ac:dyDescent="0.2">
      <c r="A302" t="s">
        <v>58</v>
      </c>
      <c r="B302" t="s">
        <v>32</v>
      </c>
      <c r="C302" t="s">
        <v>801</v>
      </c>
      <c r="D302" t="s">
        <v>32</v>
      </c>
      <c r="E302">
        <v>1296</v>
      </c>
      <c r="F302" s="78">
        <f t="shared" si="9"/>
        <v>51</v>
      </c>
      <c r="H302" s="87">
        <f t="shared" si="10"/>
        <v>0.54</v>
      </c>
      <c r="I302">
        <v>0</v>
      </c>
      <c r="J302" s="88">
        <v>0</v>
      </c>
      <c r="K302">
        <v>0</v>
      </c>
      <c r="L302" s="88">
        <v>0</v>
      </c>
      <c r="M302">
        <v>0</v>
      </c>
      <c r="N302" s="88">
        <v>0</v>
      </c>
      <c r="O302">
        <v>51</v>
      </c>
      <c r="P302" s="88">
        <v>0.54</v>
      </c>
      <c r="Q302">
        <v>0</v>
      </c>
      <c r="R302" s="88">
        <v>0</v>
      </c>
      <c r="S302">
        <v>0</v>
      </c>
      <c r="T302" s="88">
        <v>0</v>
      </c>
      <c r="U302">
        <v>0</v>
      </c>
      <c r="V302" s="88">
        <v>0</v>
      </c>
      <c r="W302">
        <v>51</v>
      </c>
      <c r="X302" s="88">
        <v>0.54</v>
      </c>
      <c r="Y302" s="72"/>
    </row>
    <row r="303" spans="1:25" x14ac:dyDescent="0.2">
      <c r="A303" t="s">
        <v>58</v>
      </c>
      <c r="B303" t="s">
        <v>166</v>
      </c>
      <c r="C303" t="s">
        <v>141</v>
      </c>
      <c r="D303" t="s">
        <v>32</v>
      </c>
      <c r="E303">
        <v>1296</v>
      </c>
      <c r="F303" s="78">
        <f t="shared" si="9"/>
        <v>1811</v>
      </c>
      <c r="H303" s="87">
        <f t="shared" si="10"/>
        <v>107427.13</v>
      </c>
      <c r="I303" s="72">
        <v>1248</v>
      </c>
      <c r="J303" s="88">
        <v>74030.41</v>
      </c>
      <c r="K303">
        <v>0</v>
      </c>
      <c r="L303" s="88">
        <v>0</v>
      </c>
      <c r="M303" s="72">
        <v>1248</v>
      </c>
      <c r="N303" s="88">
        <v>74030.41</v>
      </c>
      <c r="O303">
        <v>563</v>
      </c>
      <c r="P303" s="88">
        <v>33396.720000000001</v>
      </c>
      <c r="Q303">
        <v>0</v>
      </c>
      <c r="R303" s="88">
        <v>0</v>
      </c>
      <c r="S303">
        <v>0</v>
      </c>
      <c r="T303" s="88">
        <v>0</v>
      </c>
      <c r="U303">
        <v>0</v>
      </c>
      <c r="V303" s="88">
        <v>0</v>
      </c>
      <c r="W303">
        <v>563</v>
      </c>
      <c r="X303" s="88">
        <v>33396.720000000001</v>
      </c>
      <c r="Y303" s="72"/>
    </row>
    <row r="304" spans="1:25" x14ac:dyDescent="0.2">
      <c r="A304" t="s">
        <v>58</v>
      </c>
      <c r="B304" t="s">
        <v>166</v>
      </c>
      <c r="C304" t="s">
        <v>573</v>
      </c>
      <c r="D304" t="s">
        <v>32</v>
      </c>
      <c r="E304">
        <v>1296</v>
      </c>
      <c r="F304" s="78">
        <f t="shared" si="9"/>
        <v>165</v>
      </c>
      <c r="H304" s="87">
        <f t="shared" si="10"/>
        <v>1.65</v>
      </c>
      <c r="I304">
        <v>102</v>
      </c>
      <c r="J304" s="88">
        <v>1.02</v>
      </c>
      <c r="K304">
        <v>0</v>
      </c>
      <c r="L304" s="88">
        <v>0</v>
      </c>
      <c r="M304">
        <v>102</v>
      </c>
      <c r="N304" s="88">
        <v>1.02</v>
      </c>
      <c r="O304">
        <v>0</v>
      </c>
      <c r="P304" s="88">
        <v>0</v>
      </c>
      <c r="Q304">
        <v>0</v>
      </c>
      <c r="R304" s="88">
        <v>0</v>
      </c>
      <c r="S304">
        <v>0</v>
      </c>
      <c r="T304" s="88">
        <v>0</v>
      </c>
      <c r="U304">
        <v>63</v>
      </c>
      <c r="V304" s="88">
        <v>0.63</v>
      </c>
      <c r="W304">
        <v>63</v>
      </c>
      <c r="X304" s="88">
        <v>0.63</v>
      </c>
      <c r="Y304" s="72"/>
    </row>
    <row r="305" spans="1:25" x14ac:dyDescent="0.2">
      <c r="A305" t="s">
        <v>58</v>
      </c>
      <c r="B305" t="s">
        <v>166</v>
      </c>
      <c r="C305" t="s">
        <v>138</v>
      </c>
      <c r="D305" t="s">
        <v>32</v>
      </c>
      <c r="E305">
        <v>1296</v>
      </c>
      <c r="F305" s="78">
        <f t="shared" si="9"/>
        <v>1854</v>
      </c>
      <c r="H305" s="87">
        <f t="shared" si="10"/>
        <v>157697.07999999999</v>
      </c>
      <c r="I305">
        <v>1483</v>
      </c>
      <c r="J305" s="88">
        <v>126140.66</v>
      </c>
      <c r="K305">
        <v>371</v>
      </c>
      <c r="L305" s="88">
        <v>31556.42</v>
      </c>
      <c r="M305">
        <v>1854</v>
      </c>
      <c r="N305" s="88">
        <v>157697.07999999999</v>
      </c>
      <c r="O305">
        <v>0</v>
      </c>
      <c r="P305" s="88">
        <v>0</v>
      </c>
      <c r="Q305">
        <v>0</v>
      </c>
      <c r="R305" s="88">
        <v>0</v>
      </c>
      <c r="S305">
        <v>0</v>
      </c>
      <c r="T305" s="88">
        <v>0</v>
      </c>
      <c r="U305">
        <v>0</v>
      </c>
      <c r="V305" s="88">
        <v>0</v>
      </c>
      <c r="W305">
        <v>0</v>
      </c>
      <c r="X305" s="88">
        <v>0</v>
      </c>
      <c r="Y305" s="72"/>
    </row>
    <row r="306" spans="1:25" x14ac:dyDescent="0.2">
      <c r="A306" t="s">
        <v>58</v>
      </c>
      <c r="B306" t="s">
        <v>166</v>
      </c>
      <c r="C306" t="s">
        <v>264</v>
      </c>
      <c r="D306" t="s">
        <v>32</v>
      </c>
      <c r="E306">
        <v>1296</v>
      </c>
      <c r="F306" s="78">
        <f t="shared" si="9"/>
        <v>73</v>
      </c>
      <c r="H306" s="87">
        <f t="shared" si="10"/>
        <v>0.72</v>
      </c>
      <c r="I306">
        <v>0</v>
      </c>
      <c r="J306" s="88">
        <v>0</v>
      </c>
      <c r="K306">
        <v>0</v>
      </c>
      <c r="L306" s="88">
        <v>0</v>
      </c>
      <c r="M306">
        <v>0</v>
      </c>
      <c r="N306" s="88">
        <v>0</v>
      </c>
      <c r="O306">
        <v>0</v>
      </c>
      <c r="P306" s="88">
        <v>0</v>
      </c>
      <c r="Q306">
        <v>0</v>
      </c>
      <c r="R306" s="88">
        <v>0</v>
      </c>
      <c r="S306" s="72">
        <v>21</v>
      </c>
      <c r="T306" s="88">
        <v>0.21</v>
      </c>
      <c r="U306" s="73">
        <v>52</v>
      </c>
      <c r="V306" s="88">
        <v>0.51</v>
      </c>
      <c r="W306" s="72">
        <v>73</v>
      </c>
      <c r="X306" s="88">
        <v>0.72</v>
      </c>
      <c r="Y306" s="72"/>
    </row>
    <row r="307" spans="1:25" x14ac:dyDescent="0.2">
      <c r="A307" t="s">
        <v>58</v>
      </c>
      <c r="B307" t="s">
        <v>164</v>
      </c>
      <c r="C307" t="s">
        <v>258</v>
      </c>
      <c r="D307" t="s">
        <v>32</v>
      </c>
      <c r="E307">
        <v>1296</v>
      </c>
      <c r="F307" s="78">
        <f t="shared" si="9"/>
        <v>660</v>
      </c>
      <c r="H307" s="87">
        <f t="shared" si="10"/>
        <v>52820.08</v>
      </c>
      <c r="I307">
        <v>639</v>
      </c>
      <c r="J307" s="88">
        <v>51139.44</v>
      </c>
      <c r="K307">
        <v>21</v>
      </c>
      <c r="L307" s="88">
        <v>1680.64</v>
      </c>
      <c r="M307">
        <v>660</v>
      </c>
      <c r="N307" s="88">
        <v>52820.08</v>
      </c>
      <c r="O307">
        <v>0</v>
      </c>
      <c r="P307" s="88">
        <v>0</v>
      </c>
      <c r="Q307">
        <v>0</v>
      </c>
      <c r="R307" s="88">
        <v>0</v>
      </c>
      <c r="S307">
        <v>0</v>
      </c>
      <c r="T307" s="88">
        <v>0</v>
      </c>
      <c r="U307">
        <v>0</v>
      </c>
      <c r="V307" s="88">
        <v>0</v>
      </c>
      <c r="W307">
        <v>0</v>
      </c>
      <c r="X307" s="88">
        <v>0</v>
      </c>
    </row>
    <row r="308" spans="1:25" x14ac:dyDescent="0.2">
      <c r="A308" t="s">
        <v>58</v>
      </c>
      <c r="B308" t="s">
        <v>166</v>
      </c>
      <c r="C308" t="s">
        <v>251</v>
      </c>
      <c r="D308" t="s">
        <v>32</v>
      </c>
      <c r="E308">
        <v>1296</v>
      </c>
      <c r="F308" s="78">
        <f t="shared" si="9"/>
        <v>122</v>
      </c>
      <c r="H308" s="87">
        <f t="shared" si="10"/>
        <v>1.22</v>
      </c>
      <c r="I308">
        <v>0</v>
      </c>
      <c r="J308" s="88">
        <v>0</v>
      </c>
      <c r="K308">
        <v>0</v>
      </c>
      <c r="L308" s="88">
        <v>0</v>
      </c>
      <c r="M308">
        <v>0</v>
      </c>
      <c r="N308" s="88">
        <v>0</v>
      </c>
      <c r="O308" s="72">
        <v>0</v>
      </c>
      <c r="P308" s="88">
        <v>0</v>
      </c>
      <c r="Q308">
        <v>0</v>
      </c>
      <c r="R308" s="88">
        <v>0</v>
      </c>
      <c r="S308">
        <v>0</v>
      </c>
      <c r="T308" s="88">
        <v>0</v>
      </c>
      <c r="U308">
        <v>122</v>
      </c>
      <c r="V308" s="88">
        <v>1.22</v>
      </c>
      <c r="W308" s="72">
        <v>122</v>
      </c>
      <c r="X308" s="88">
        <v>1.22</v>
      </c>
    </row>
    <row r="309" spans="1:25" x14ac:dyDescent="0.2">
      <c r="A309" t="s">
        <v>58</v>
      </c>
      <c r="B309" t="s">
        <v>164</v>
      </c>
      <c r="C309" t="s">
        <v>621</v>
      </c>
      <c r="D309" t="s">
        <v>32</v>
      </c>
      <c r="E309">
        <v>1296</v>
      </c>
      <c r="F309" s="78">
        <f t="shared" si="9"/>
        <v>1208</v>
      </c>
      <c r="H309" s="87">
        <f t="shared" si="10"/>
        <v>123530.09</v>
      </c>
      <c r="I309" s="72">
        <v>345</v>
      </c>
      <c r="J309" s="88">
        <v>35279.699999999997</v>
      </c>
      <c r="K309">
        <v>0</v>
      </c>
      <c r="L309" s="88">
        <v>0</v>
      </c>
      <c r="M309" s="72">
        <v>345</v>
      </c>
      <c r="N309" s="88">
        <v>35279.699999999997</v>
      </c>
      <c r="O309">
        <v>863</v>
      </c>
      <c r="P309" s="88">
        <v>88250.39</v>
      </c>
      <c r="Q309">
        <v>0</v>
      </c>
      <c r="R309" s="88">
        <v>0</v>
      </c>
      <c r="S309">
        <v>0</v>
      </c>
      <c r="T309" s="88">
        <v>0</v>
      </c>
      <c r="U309">
        <v>0</v>
      </c>
      <c r="V309" s="88">
        <v>0</v>
      </c>
      <c r="W309">
        <v>863</v>
      </c>
      <c r="X309" s="88">
        <v>88250.39</v>
      </c>
      <c r="Y309" s="72"/>
    </row>
    <row r="310" spans="1:25" x14ac:dyDescent="0.2">
      <c r="A310" t="s">
        <v>58</v>
      </c>
      <c r="B310" t="s">
        <v>165</v>
      </c>
      <c r="C310" t="s">
        <v>675</v>
      </c>
      <c r="D310" t="s">
        <v>32</v>
      </c>
      <c r="E310">
        <v>1296</v>
      </c>
      <c r="F310" s="78">
        <f t="shared" si="9"/>
        <v>231</v>
      </c>
      <c r="H310" s="87">
        <f t="shared" si="10"/>
        <v>2215.1999999999998</v>
      </c>
      <c r="I310" s="72">
        <v>231</v>
      </c>
      <c r="J310" s="88">
        <v>2215.1999999999998</v>
      </c>
      <c r="K310">
        <v>0</v>
      </c>
      <c r="L310" s="88">
        <v>0</v>
      </c>
      <c r="M310" s="72">
        <v>231</v>
      </c>
      <c r="N310" s="88">
        <v>2215.1999999999998</v>
      </c>
      <c r="O310">
        <v>0</v>
      </c>
      <c r="P310" s="88">
        <v>0</v>
      </c>
      <c r="Q310">
        <v>0</v>
      </c>
      <c r="R310" s="88">
        <v>0</v>
      </c>
      <c r="S310">
        <v>0</v>
      </c>
      <c r="T310" s="88">
        <v>0</v>
      </c>
      <c r="U310">
        <v>0</v>
      </c>
      <c r="V310" s="88">
        <v>0</v>
      </c>
      <c r="W310">
        <v>0</v>
      </c>
      <c r="X310" s="88">
        <v>0</v>
      </c>
    </row>
    <row r="311" spans="1:25" x14ac:dyDescent="0.2">
      <c r="A311" t="s">
        <v>58</v>
      </c>
      <c r="B311" t="s">
        <v>165</v>
      </c>
      <c r="C311" t="s">
        <v>515</v>
      </c>
      <c r="D311" t="s">
        <v>32</v>
      </c>
      <c r="E311">
        <v>1296</v>
      </c>
      <c r="F311" s="78">
        <f t="shared" si="9"/>
        <v>3296</v>
      </c>
      <c r="H311" s="87">
        <f t="shared" si="10"/>
        <v>49869.15</v>
      </c>
      <c r="I311" s="72">
        <v>2342</v>
      </c>
      <c r="J311" s="88">
        <v>35434.94</v>
      </c>
      <c r="K311">
        <v>954</v>
      </c>
      <c r="L311" s="88">
        <v>14434.21</v>
      </c>
      <c r="M311" s="72">
        <v>3296</v>
      </c>
      <c r="N311" s="88">
        <v>49869.15</v>
      </c>
      <c r="O311">
        <v>0</v>
      </c>
      <c r="P311" s="88">
        <v>0</v>
      </c>
      <c r="Q311">
        <v>0</v>
      </c>
      <c r="R311" s="88">
        <v>0</v>
      </c>
      <c r="S311">
        <v>0</v>
      </c>
      <c r="T311" s="88">
        <v>0</v>
      </c>
      <c r="U311">
        <v>0</v>
      </c>
      <c r="V311" s="88">
        <v>0</v>
      </c>
      <c r="W311">
        <v>0</v>
      </c>
      <c r="X311" s="88">
        <v>0</v>
      </c>
      <c r="Y311" s="72"/>
    </row>
    <row r="312" spans="1:25" x14ac:dyDescent="0.2">
      <c r="A312" t="s">
        <v>58</v>
      </c>
      <c r="B312" t="s">
        <v>165</v>
      </c>
      <c r="C312" t="s">
        <v>802</v>
      </c>
      <c r="D312" t="s">
        <v>32</v>
      </c>
      <c r="E312">
        <v>1296</v>
      </c>
      <c r="F312" s="78">
        <f t="shared" si="9"/>
        <v>30</v>
      </c>
      <c r="H312" s="87">
        <f t="shared" si="10"/>
        <v>414.6</v>
      </c>
      <c r="I312" s="72">
        <v>0</v>
      </c>
      <c r="J312" s="88">
        <v>0</v>
      </c>
      <c r="K312" s="72">
        <v>0</v>
      </c>
      <c r="L312" s="88">
        <v>0</v>
      </c>
      <c r="M312" s="72">
        <v>0</v>
      </c>
      <c r="N312" s="88">
        <v>0</v>
      </c>
      <c r="O312" s="72">
        <v>30</v>
      </c>
      <c r="P312" s="88">
        <v>414.6</v>
      </c>
      <c r="Q312">
        <v>0</v>
      </c>
      <c r="R312" s="88">
        <v>0</v>
      </c>
      <c r="S312">
        <v>0</v>
      </c>
      <c r="T312" s="88">
        <v>0</v>
      </c>
      <c r="U312">
        <v>0</v>
      </c>
      <c r="V312" s="88">
        <v>0</v>
      </c>
      <c r="W312" s="72">
        <v>30</v>
      </c>
      <c r="X312" s="88">
        <v>414.6</v>
      </c>
    </row>
    <row r="313" spans="1:25" x14ac:dyDescent="0.2">
      <c r="A313" t="s">
        <v>58</v>
      </c>
      <c r="B313" t="s">
        <v>32</v>
      </c>
      <c r="C313" t="s">
        <v>889</v>
      </c>
      <c r="D313" t="s">
        <v>32</v>
      </c>
      <c r="E313">
        <v>1296</v>
      </c>
      <c r="F313" s="78">
        <f t="shared" si="9"/>
        <v>80</v>
      </c>
      <c r="H313" s="87">
        <f t="shared" si="10"/>
        <v>1629.55</v>
      </c>
      <c r="I313">
        <v>80</v>
      </c>
      <c r="J313" s="88">
        <v>1629.55</v>
      </c>
      <c r="K313">
        <v>0</v>
      </c>
      <c r="L313" s="88">
        <v>0</v>
      </c>
      <c r="M313">
        <v>80</v>
      </c>
      <c r="N313" s="88">
        <v>1629.55</v>
      </c>
      <c r="O313">
        <v>0</v>
      </c>
      <c r="P313" s="88">
        <v>0</v>
      </c>
      <c r="Q313">
        <v>0</v>
      </c>
      <c r="R313" s="88">
        <v>0</v>
      </c>
      <c r="S313">
        <v>0</v>
      </c>
      <c r="T313" s="88">
        <v>0</v>
      </c>
      <c r="U313">
        <v>0</v>
      </c>
      <c r="V313" s="88">
        <v>0</v>
      </c>
      <c r="W313">
        <v>0</v>
      </c>
      <c r="X313" s="88">
        <v>0</v>
      </c>
      <c r="Y313" s="72"/>
    </row>
    <row r="314" spans="1:25" x14ac:dyDescent="0.2">
      <c r="A314" t="s">
        <v>58</v>
      </c>
      <c r="B314" t="s">
        <v>165</v>
      </c>
      <c r="C314" t="s">
        <v>616</v>
      </c>
      <c r="D314" t="s">
        <v>32</v>
      </c>
      <c r="E314">
        <v>1296</v>
      </c>
      <c r="F314" s="78">
        <f t="shared" si="9"/>
        <v>201</v>
      </c>
      <c r="H314" s="87">
        <f t="shared" si="10"/>
        <v>4498.38</v>
      </c>
      <c r="I314">
        <v>201</v>
      </c>
      <c r="J314" s="88">
        <v>4498.38</v>
      </c>
      <c r="K314">
        <v>0</v>
      </c>
      <c r="L314" s="88">
        <v>0</v>
      </c>
      <c r="M314">
        <v>201</v>
      </c>
      <c r="N314" s="88">
        <v>4498.38</v>
      </c>
      <c r="O314">
        <v>0</v>
      </c>
      <c r="P314" s="88">
        <v>0</v>
      </c>
      <c r="Q314">
        <v>0</v>
      </c>
      <c r="R314" s="88">
        <v>0</v>
      </c>
      <c r="S314">
        <v>0</v>
      </c>
      <c r="T314" s="88">
        <v>0</v>
      </c>
      <c r="U314">
        <v>0</v>
      </c>
      <c r="V314" s="88">
        <v>0</v>
      </c>
      <c r="W314">
        <v>0</v>
      </c>
      <c r="X314" s="88">
        <v>0</v>
      </c>
      <c r="Y314" s="72"/>
    </row>
    <row r="315" spans="1:25" x14ac:dyDescent="0.2">
      <c r="A315" t="s">
        <v>58</v>
      </c>
      <c r="B315" t="s">
        <v>165</v>
      </c>
      <c r="C315" t="s">
        <v>131</v>
      </c>
      <c r="D315" t="s">
        <v>32</v>
      </c>
      <c r="E315">
        <v>1296</v>
      </c>
      <c r="F315" s="78">
        <f t="shared" si="9"/>
        <v>659</v>
      </c>
      <c r="H315" s="87">
        <f t="shared" si="10"/>
        <v>13463.37</v>
      </c>
      <c r="I315">
        <v>590</v>
      </c>
      <c r="J315" s="88">
        <v>12053.7</v>
      </c>
      <c r="K315">
        <v>69</v>
      </c>
      <c r="L315" s="88">
        <v>1409.67</v>
      </c>
      <c r="M315">
        <v>659</v>
      </c>
      <c r="N315" s="88">
        <v>13463.37</v>
      </c>
      <c r="O315">
        <v>0</v>
      </c>
      <c r="P315" s="88">
        <v>0</v>
      </c>
      <c r="Q315">
        <v>0</v>
      </c>
      <c r="R315" s="88">
        <v>0</v>
      </c>
      <c r="S315">
        <v>0</v>
      </c>
      <c r="T315" s="88">
        <v>0</v>
      </c>
      <c r="U315">
        <v>0</v>
      </c>
      <c r="V315" s="88">
        <v>0</v>
      </c>
      <c r="W315">
        <v>0</v>
      </c>
      <c r="X315" s="88">
        <v>0</v>
      </c>
    </row>
    <row r="316" spans="1:25" x14ac:dyDescent="0.2">
      <c r="A316" t="s">
        <v>58</v>
      </c>
      <c r="B316" t="s">
        <v>166</v>
      </c>
      <c r="C316" t="s">
        <v>142</v>
      </c>
      <c r="D316" t="s">
        <v>32</v>
      </c>
      <c r="E316">
        <v>1296</v>
      </c>
      <c r="F316" s="78">
        <f t="shared" si="9"/>
        <v>5532</v>
      </c>
      <c r="H316" s="87">
        <f t="shared" si="10"/>
        <v>159321.59999999998</v>
      </c>
      <c r="I316">
        <v>1204</v>
      </c>
      <c r="J316" s="88">
        <v>34675.199999999997</v>
      </c>
      <c r="K316">
        <v>1100</v>
      </c>
      <c r="L316" s="88">
        <v>31680</v>
      </c>
      <c r="M316">
        <v>2304</v>
      </c>
      <c r="N316" s="88">
        <v>66355.199999999997</v>
      </c>
      <c r="O316">
        <v>1201</v>
      </c>
      <c r="P316" s="88">
        <v>34588.800000000003</v>
      </c>
      <c r="Q316">
        <v>2027</v>
      </c>
      <c r="R316" s="88">
        <v>58377.599999999999</v>
      </c>
      <c r="S316">
        <v>0</v>
      </c>
      <c r="T316" s="88">
        <v>0</v>
      </c>
      <c r="U316">
        <v>0</v>
      </c>
      <c r="V316" s="88">
        <v>0</v>
      </c>
      <c r="W316">
        <v>3228</v>
      </c>
      <c r="X316" s="88">
        <v>92966.399999999994</v>
      </c>
      <c r="Y316" s="72"/>
    </row>
    <row r="317" spans="1:25" x14ac:dyDescent="0.2">
      <c r="A317" t="s">
        <v>58</v>
      </c>
      <c r="B317" t="s">
        <v>164</v>
      </c>
      <c r="C317" t="s">
        <v>691</v>
      </c>
      <c r="D317" t="s">
        <v>32</v>
      </c>
      <c r="E317">
        <v>1296</v>
      </c>
      <c r="F317" s="78">
        <f t="shared" si="9"/>
        <v>2271</v>
      </c>
      <c r="H317" s="87">
        <f t="shared" si="10"/>
        <v>33247.440000000002</v>
      </c>
      <c r="I317">
        <v>0</v>
      </c>
      <c r="J317" s="88">
        <v>0</v>
      </c>
      <c r="K317">
        <v>0</v>
      </c>
      <c r="L317" s="88">
        <v>0</v>
      </c>
      <c r="M317">
        <v>0</v>
      </c>
      <c r="N317" s="88">
        <v>0</v>
      </c>
      <c r="O317">
        <v>0</v>
      </c>
      <c r="P317" s="88">
        <v>0</v>
      </c>
      <c r="Q317">
        <v>1446</v>
      </c>
      <c r="R317" s="88">
        <v>21169.439999999999</v>
      </c>
      <c r="S317" s="72">
        <v>825</v>
      </c>
      <c r="T317" s="88">
        <v>12078</v>
      </c>
      <c r="U317">
        <v>0</v>
      </c>
      <c r="V317" s="88">
        <v>0</v>
      </c>
      <c r="W317" s="72">
        <v>2271</v>
      </c>
      <c r="X317" s="88">
        <v>33247.440000000002</v>
      </c>
      <c r="Y317" s="72"/>
    </row>
    <row r="318" spans="1:25" x14ac:dyDescent="0.2">
      <c r="A318" t="s">
        <v>58</v>
      </c>
      <c r="B318" t="s">
        <v>164</v>
      </c>
      <c r="C318" t="s">
        <v>692</v>
      </c>
      <c r="D318" t="s">
        <v>32</v>
      </c>
      <c r="E318">
        <v>1296</v>
      </c>
      <c r="F318" s="78">
        <f t="shared" si="9"/>
        <v>2154</v>
      </c>
      <c r="H318" s="87">
        <f t="shared" si="10"/>
        <v>47495.7</v>
      </c>
      <c r="I318">
        <v>0</v>
      </c>
      <c r="J318" s="88">
        <v>0</v>
      </c>
      <c r="K318">
        <v>0</v>
      </c>
      <c r="L318" s="88">
        <v>0</v>
      </c>
      <c r="M318">
        <v>0</v>
      </c>
      <c r="N318" s="88">
        <v>0</v>
      </c>
      <c r="O318">
        <v>0</v>
      </c>
      <c r="P318" s="88">
        <v>0</v>
      </c>
      <c r="Q318">
        <v>1422</v>
      </c>
      <c r="R318" s="88">
        <v>31355.1</v>
      </c>
      <c r="S318">
        <v>732</v>
      </c>
      <c r="T318" s="88">
        <v>16140.6</v>
      </c>
      <c r="U318">
        <v>0</v>
      </c>
      <c r="V318" s="88">
        <v>0</v>
      </c>
      <c r="W318">
        <v>2154</v>
      </c>
      <c r="X318" s="88">
        <v>47495.7</v>
      </c>
      <c r="Y318" s="72"/>
    </row>
    <row r="319" spans="1:25" x14ac:dyDescent="0.2">
      <c r="A319" t="s">
        <v>58</v>
      </c>
      <c r="B319" t="s">
        <v>164</v>
      </c>
      <c r="C319" t="s">
        <v>668</v>
      </c>
      <c r="D319" t="s">
        <v>32</v>
      </c>
      <c r="E319">
        <v>1296</v>
      </c>
      <c r="F319" s="78">
        <f t="shared" si="9"/>
        <v>2934</v>
      </c>
      <c r="H319" s="87">
        <f t="shared" si="10"/>
        <v>45740.5</v>
      </c>
      <c r="I319" s="72">
        <v>0</v>
      </c>
      <c r="J319" s="88">
        <v>0</v>
      </c>
      <c r="K319">
        <v>0</v>
      </c>
      <c r="L319" s="88">
        <v>0</v>
      </c>
      <c r="M319" s="72">
        <v>0</v>
      </c>
      <c r="N319" s="88">
        <v>0</v>
      </c>
      <c r="O319">
        <v>0</v>
      </c>
      <c r="P319" s="88">
        <v>0</v>
      </c>
      <c r="Q319">
        <v>1425</v>
      </c>
      <c r="R319" s="88">
        <v>22215.48</v>
      </c>
      <c r="S319">
        <v>1509</v>
      </c>
      <c r="T319" s="88">
        <v>23525.02</v>
      </c>
      <c r="U319">
        <v>0</v>
      </c>
      <c r="V319" s="88">
        <v>0</v>
      </c>
      <c r="W319">
        <v>2934</v>
      </c>
      <c r="X319" s="88">
        <v>45740.5</v>
      </c>
      <c r="Y319" s="72"/>
    </row>
    <row r="320" spans="1:25" x14ac:dyDescent="0.2">
      <c r="A320" t="s">
        <v>58</v>
      </c>
      <c r="B320" t="s">
        <v>164</v>
      </c>
      <c r="C320" t="s">
        <v>183</v>
      </c>
      <c r="D320" t="s">
        <v>32</v>
      </c>
      <c r="E320">
        <v>1296</v>
      </c>
      <c r="F320" s="78">
        <f t="shared" si="9"/>
        <v>2392</v>
      </c>
      <c r="H320" s="87">
        <f t="shared" si="10"/>
        <v>56594.720000000001</v>
      </c>
      <c r="I320" s="72">
        <v>2392</v>
      </c>
      <c r="J320" s="88">
        <v>56594.720000000001</v>
      </c>
      <c r="K320">
        <v>0</v>
      </c>
      <c r="L320" s="88">
        <v>0</v>
      </c>
      <c r="M320" s="72">
        <v>2392</v>
      </c>
      <c r="N320" s="88">
        <v>56594.720000000001</v>
      </c>
      <c r="O320">
        <v>0</v>
      </c>
      <c r="P320" s="88">
        <v>0</v>
      </c>
      <c r="Q320">
        <v>0</v>
      </c>
      <c r="R320" s="88">
        <v>0</v>
      </c>
      <c r="S320">
        <v>0</v>
      </c>
      <c r="T320" s="88">
        <v>0</v>
      </c>
      <c r="U320">
        <v>0</v>
      </c>
      <c r="V320" s="88">
        <v>0</v>
      </c>
      <c r="W320">
        <v>0</v>
      </c>
      <c r="X320" s="88">
        <v>0</v>
      </c>
      <c r="Y320" s="72"/>
    </row>
    <row r="321" spans="1:25" x14ac:dyDescent="0.2">
      <c r="A321" t="s">
        <v>58</v>
      </c>
      <c r="B321" t="s">
        <v>166</v>
      </c>
      <c r="C321" t="s">
        <v>146</v>
      </c>
      <c r="D321" t="s">
        <v>32</v>
      </c>
      <c r="E321">
        <v>1296</v>
      </c>
      <c r="F321" s="78">
        <f t="shared" si="9"/>
        <v>327</v>
      </c>
      <c r="H321" s="87">
        <f t="shared" si="10"/>
        <v>2.76</v>
      </c>
      <c r="I321" s="72">
        <v>0</v>
      </c>
      <c r="J321" s="88">
        <v>0</v>
      </c>
      <c r="K321">
        <v>0</v>
      </c>
      <c r="L321" s="88">
        <v>0</v>
      </c>
      <c r="M321" s="72">
        <v>0</v>
      </c>
      <c r="N321" s="88">
        <v>0</v>
      </c>
      <c r="O321">
        <v>0</v>
      </c>
      <c r="P321" s="88">
        <v>0</v>
      </c>
      <c r="Q321">
        <v>0</v>
      </c>
      <c r="R321" s="88">
        <v>0</v>
      </c>
      <c r="S321">
        <v>51</v>
      </c>
      <c r="T321" s="88">
        <v>0.43</v>
      </c>
      <c r="U321">
        <v>276</v>
      </c>
      <c r="V321" s="88">
        <v>2.33</v>
      </c>
      <c r="W321">
        <v>327</v>
      </c>
      <c r="X321" s="88">
        <v>2.76</v>
      </c>
    </row>
    <row r="322" spans="1:25" x14ac:dyDescent="0.2">
      <c r="A322" t="s">
        <v>58</v>
      </c>
      <c r="B322" t="s">
        <v>165</v>
      </c>
      <c r="C322" t="s">
        <v>388</v>
      </c>
      <c r="D322" t="s">
        <v>32</v>
      </c>
      <c r="E322">
        <v>1296</v>
      </c>
      <c r="F322" s="78">
        <f t="shared" ref="F322:F385" si="11">M322+W322</f>
        <v>2501</v>
      </c>
      <c r="H322" s="87">
        <f t="shared" ref="H322:H385" si="12">N322+X322</f>
        <v>35838.839999999997</v>
      </c>
      <c r="I322" s="72">
        <v>0</v>
      </c>
      <c r="J322" s="88">
        <v>0</v>
      </c>
      <c r="K322">
        <v>600</v>
      </c>
      <c r="L322" s="88">
        <v>8597.89</v>
      </c>
      <c r="M322" s="72">
        <v>600</v>
      </c>
      <c r="N322" s="88">
        <v>8597.89</v>
      </c>
      <c r="O322">
        <v>0</v>
      </c>
      <c r="P322" s="88">
        <v>0</v>
      </c>
      <c r="Q322">
        <v>1901</v>
      </c>
      <c r="R322" s="88">
        <v>27240.95</v>
      </c>
      <c r="S322">
        <v>0</v>
      </c>
      <c r="T322" s="88">
        <v>0</v>
      </c>
      <c r="U322">
        <v>0</v>
      </c>
      <c r="V322" s="88">
        <v>0</v>
      </c>
      <c r="W322">
        <v>1901</v>
      </c>
      <c r="X322" s="88">
        <v>27240.95</v>
      </c>
      <c r="Y322" s="72"/>
    </row>
    <row r="323" spans="1:25" x14ac:dyDescent="0.2">
      <c r="A323" t="s">
        <v>58</v>
      </c>
      <c r="B323" t="s">
        <v>165</v>
      </c>
      <c r="C323" t="s">
        <v>389</v>
      </c>
      <c r="D323" t="s">
        <v>32</v>
      </c>
      <c r="E323">
        <v>1296</v>
      </c>
      <c r="F323" s="78">
        <f t="shared" si="11"/>
        <v>3521</v>
      </c>
      <c r="H323" s="87">
        <f t="shared" si="12"/>
        <v>77639.92</v>
      </c>
      <c r="I323" s="72">
        <v>3521</v>
      </c>
      <c r="J323" s="88">
        <v>77639.92</v>
      </c>
      <c r="K323">
        <v>0</v>
      </c>
      <c r="L323" s="88">
        <v>0</v>
      </c>
      <c r="M323" s="72">
        <v>3521</v>
      </c>
      <c r="N323" s="88">
        <v>77639.92</v>
      </c>
      <c r="O323">
        <v>0</v>
      </c>
      <c r="P323" s="88">
        <v>0</v>
      </c>
      <c r="Q323">
        <v>0</v>
      </c>
      <c r="R323" s="88">
        <v>0</v>
      </c>
      <c r="S323">
        <v>0</v>
      </c>
      <c r="T323" s="88">
        <v>0</v>
      </c>
      <c r="U323">
        <v>0</v>
      </c>
      <c r="V323" s="88">
        <v>0</v>
      </c>
      <c r="W323">
        <v>0</v>
      </c>
      <c r="X323" s="88">
        <v>0</v>
      </c>
      <c r="Y323" s="72"/>
    </row>
    <row r="324" spans="1:25" x14ac:dyDescent="0.2">
      <c r="A324" t="s">
        <v>58</v>
      </c>
      <c r="B324" t="s">
        <v>165</v>
      </c>
      <c r="C324" t="s">
        <v>445</v>
      </c>
      <c r="D324" t="s">
        <v>32</v>
      </c>
      <c r="E324">
        <v>1296</v>
      </c>
      <c r="F324" s="78">
        <f t="shared" si="11"/>
        <v>1044</v>
      </c>
      <c r="H324" s="87">
        <f t="shared" si="12"/>
        <v>10.44</v>
      </c>
      <c r="I324" s="72">
        <v>0</v>
      </c>
      <c r="J324" s="88">
        <v>0</v>
      </c>
      <c r="K324" s="72">
        <v>0</v>
      </c>
      <c r="L324" s="88">
        <v>0</v>
      </c>
      <c r="M324" s="72">
        <v>0</v>
      </c>
      <c r="N324" s="88">
        <v>0</v>
      </c>
      <c r="O324">
        <v>0</v>
      </c>
      <c r="P324" s="88">
        <v>0</v>
      </c>
      <c r="Q324">
        <v>0</v>
      </c>
      <c r="R324" s="88">
        <v>0</v>
      </c>
      <c r="S324">
        <v>0</v>
      </c>
      <c r="T324" s="88">
        <v>0</v>
      </c>
      <c r="U324">
        <v>1044</v>
      </c>
      <c r="V324" s="88">
        <v>10.44</v>
      </c>
      <c r="W324">
        <v>1044</v>
      </c>
      <c r="X324" s="88">
        <v>10.44</v>
      </c>
    </row>
    <row r="325" spans="1:25" x14ac:dyDescent="0.2">
      <c r="A325" t="s">
        <v>58</v>
      </c>
      <c r="B325" t="s">
        <v>165</v>
      </c>
      <c r="C325" t="s">
        <v>390</v>
      </c>
      <c r="D325" t="s">
        <v>32</v>
      </c>
      <c r="E325">
        <v>1296</v>
      </c>
      <c r="F325" s="78">
        <f t="shared" si="11"/>
        <v>2009</v>
      </c>
      <c r="H325" s="87">
        <f t="shared" si="12"/>
        <v>48636.56</v>
      </c>
      <c r="I325" s="72">
        <v>1983</v>
      </c>
      <c r="J325" s="88">
        <v>48007.12</v>
      </c>
      <c r="K325">
        <v>26</v>
      </c>
      <c r="L325" s="88">
        <v>629.44000000000005</v>
      </c>
      <c r="M325" s="72">
        <v>2009</v>
      </c>
      <c r="N325" s="88">
        <v>48636.56</v>
      </c>
      <c r="O325">
        <v>0</v>
      </c>
      <c r="P325" s="88">
        <v>0</v>
      </c>
      <c r="Q325">
        <v>0</v>
      </c>
      <c r="R325" s="88">
        <v>0</v>
      </c>
      <c r="S325">
        <v>0</v>
      </c>
      <c r="T325" s="88">
        <v>0</v>
      </c>
      <c r="U325">
        <v>0</v>
      </c>
      <c r="V325" s="88">
        <v>0</v>
      </c>
      <c r="W325">
        <v>0</v>
      </c>
      <c r="X325" s="88">
        <v>0</v>
      </c>
    </row>
    <row r="326" spans="1:25" x14ac:dyDescent="0.2">
      <c r="A326" t="s">
        <v>58</v>
      </c>
      <c r="B326" t="s">
        <v>165</v>
      </c>
      <c r="C326" t="s">
        <v>412</v>
      </c>
      <c r="D326" t="s">
        <v>32</v>
      </c>
      <c r="E326">
        <v>1296</v>
      </c>
      <c r="F326" s="78">
        <f t="shared" si="11"/>
        <v>35</v>
      </c>
      <c r="H326" s="87">
        <f t="shared" si="12"/>
        <v>0.35</v>
      </c>
      <c r="I326" s="72">
        <v>0</v>
      </c>
      <c r="J326" s="88">
        <v>0</v>
      </c>
      <c r="K326" s="72">
        <v>0</v>
      </c>
      <c r="L326" s="88">
        <v>0</v>
      </c>
      <c r="M326" s="72">
        <v>0</v>
      </c>
      <c r="N326" s="88">
        <v>0</v>
      </c>
      <c r="O326">
        <v>0</v>
      </c>
      <c r="P326" s="88">
        <v>0</v>
      </c>
      <c r="Q326">
        <v>0</v>
      </c>
      <c r="R326" s="88">
        <v>0</v>
      </c>
      <c r="S326">
        <v>0</v>
      </c>
      <c r="T326" s="88">
        <v>0</v>
      </c>
      <c r="U326">
        <v>35</v>
      </c>
      <c r="V326" s="88">
        <v>0.35</v>
      </c>
      <c r="W326">
        <v>35</v>
      </c>
      <c r="X326" s="88">
        <v>0.35</v>
      </c>
    </row>
    <row r="327" spans="1:25" x14ac:dyDescent="0.2">
      <c r="A327" t="s">
        <v>58</v>
      </c>
      <c r="B327" t="s">
        <v>164</v>
      </c>
      <c r="C327" t="s">
        <v>188</v>
      </c>
      <c r="D327" t="s">
        <v>32</v>
      </c>
      <c r="E327">
        <v>1296</v>
      </c>
      <c r="F327" s="78">
        <f t="shared" si="11"/>
        <v>2</v>
      </c>
      <c r="H327" s="87">
        <f t="shared" si="12"/>
        <v>33.24</v>
      </c>
      <c r="I327" s="72">
        <v>0</v>
      </c>
      <c r="J327" s="88">
        <v>0</v>
      </c>
      <c r="K327">
        <v>0</v>
      </c>
      <c r="L327" s="88">
        <v>0</v>
      </c>
      <c r="M327" s="72">
        <v>0</v>
      </c>
      <c r="N327" s="88">
        <v>0</v>
      </c>
      <c r="O327">
        <v>0</v>
      </c>
      <c r="P327" s="88">
        <v>0</v>
      </c>
      <c r="Q327">
        <v>0</v>
      </c>
      <c r="R327" s="88">
        <v>0</v>
      </c>
      <c r="S327">
        <v>2</v>
      </c>
      <c r="T327" s="88">
        <v>33.24</v>
      </c>
      <c r="U327">
        <v>0</v>
      </c>
      <c r="V327" s="88">
        <v>0</v>
      </c>
      <c r="W327">
        <v>2</v>
      </c>
      <c r="X327" s="88">
        <v>33.24</v>
      </c>
    </row>
    <row r="328" spans="1:25" x14ac:dyDescent="0.2">
      <c r="A328" t="s">
        <v>58</v>
      </c>
      <c r="B328" t="s">
        <v>166</v>
      </c>
      <c r="C328" t="s">
        <v>236</v>
      </c>
      <c r="D328" t="s">
        <v>32</v>
      </c>
      <c r="E328">
        <v>1296</v>
      </c>
      <c r="F328" s="78">
        <f t="shared" si="11"/>
        <v>33</v>
      </c>
      <c r="H328" s="87">
        <f t="shared" si="12"/>
        <v>0.33</v>
      </c>
      <c r="I328" s="72">
        <v>0</v>
      </c>
      <c r="J328" s="88">
        <v>0</v>
      </c>
      <c r="K328">
        <v>0</v>
      </c>
      <c r="L328" s="88">
        <v>0</v>
      </c>
      <c r="M328" s="72">
        <v>0</v>
      </c>
      <c r="N328" s="88">
        <v>0</v>
      </c>
      <c r="O328">
        <v>0</v>
      </c>
      <c r="P328" s="88">
        <v>0</v>
      </c>
      <c r="Q328">
        <v>0</v>
      </c>
      <c r="R328" s="88">
        <v>0</v>
      </c>
      <c r="S328">
        <v>0</v>
      </c>
      <c r="T328" s="88">
        <v>0</v>
      </c>
      <c r="U328">
        <v>33</v>
      </c>
      <c r="V328" s="88">
        <v>0.33</v>
      </c>
      <c r="W328">
        <v>33</v>
      </c>
      <c r="X328" s="88">
        <v>0.33</v>
      </c>
      <c r="Y328" s="72"/>
    </row>
    <row r="329" spans="1:25" x14ac:dyDescent="0.2">
      <c r="A329" t="s">
        <v>58</v>
      </c>
      <c r="B329" t="s">
        <v>164</v>
      </c>
      <c r="C329" t="s">
        <v>189</v>
      </c>
      <c r="D329" t="s">
        <v>32</v>
      </c>
      <c r="E329">
        <v>1296</v>
      </c>
      <c r="F329" s="78">
        <f t="shared" si="11"/>
        <v>7</v>
      </c>
      <c r="H329" s="87">
        <f t="shared" si="12"/>
        <v>276.02999999999997</v>
      </c>
      <c r="I329" s="72">
        <v>0</v>
      </c>
      <c r="J329" s="88">
        <v>0</v>
      </c>
      <c r="K329">
        <v>0</v>
      </c>
      <c r="L329" s="88">
        <v>0</v>
      </c>
      <c r="M329" s="72">
        <v>0</v>
      </c>
      <c r="N329" s="88">
        <v>0</v>
      </c>
      <c r="O329">
        <v>0</v>
      </c>
      <c r="P329" s="88">
        <v>0</v>
      </c>
      <c r="Q329">
        <v>0</v>
      </c>
      <c r="R329" s="88">
        <v>0</v>
      </c>
      <c r="S329">
        <v>7</v>
      </c>
      <c r="T329" s="88">
        <v>276.02999999999997</v>
      </c>
      <c r="U329">
        <v>0</v>
      </c>
      <c r="V329" s="88">
        <v>0</v>
      </c>
      <c r="W329">
        <v>7</v>
      </c>
      <c r="X329" s="88">
        <v>276.02999999999997</v>
      </c>
    </row>
    <row r="330" spans="1:25" x14ac:dyDescent="0.2">
      <c r="A330" t="s">
        <v>58</v>
      </c>
      <c r="B330" t="s">
        <v>166</v>
      </c>
      <c r="C330" t="s">
        <v>147</v>
      </c>
      <c r="D330" t="s">
        <v>32</v>
      </c>
      <c r="E330">
        <v>1296</v>
      </c>
      <c r="F330" s="78">
        <f t="shared" si="11"/>
        <v>35</v>
      </c>
      <c r="H330" s="87">
        <f t="shared" si="12"/>
        <v>0.35</v>
      </c>
      <c r="I330" s="72">
        <v>0</v>
      </c>
      <c r="J330" s="88">
        <v>0</v>
      </c>
      <c r="K330">
        <v>0</v>
      </c>
      <c r="L330" s="88">
        <v>0</v>
      </c>
      <c r="M330" s="72">
        <v>0</v>
      </c>
      <c r="N330" s="88">
        <v>0</v>
      </c>
      <c r="O330">
        <v>0</v>
      </c>
      <c r="P330" s="88">
        <v>0</v>
      </c>
      <c r="Q330">
        <v>0</v>
      </c>
      <c r="R330" s="88">
        <v>0</v>
      </c>
      <c r="S330">
        <v>0</v>
      </c>
      <c r="T330" s="88">
        <v>0</v>
      </c>
      <c r="U330">
        <v>35</v>
      </c>
      <c r="V330" s="88">
        <v>0.35</v>
      </c>
      <c r="W330">
        <v>35</v>
      </c>
      <c r="X330" s="88">
        <v>0.35</v>
      </c>
    </row>
    <row r="331" spans="1:25" x14ac:dyDescent="0.2">
      <c r="A331" t="s">
        <v>58</v>
      </c>
      <c r="B331" t="s">
        <v>165</v>
      </c>
      <c r="C331" t="s">
        <v>663</v>
      </c>
      <c r="D331" t="s">
        <v>32</v>
      </c>
      <c r="E331">
        <v>1296</v>
      </c>
      <c r="F331" s="78">
        <f t="shared" si="11"/>
        <v>1865</v>
      </c>
      <c r="H331" s="87">
        <f t="shared" si="12"/>
        <v>30605.02</v>
      </c>
      <c r="I331">
        <v>1865</v>
      </c>
      <c r="J331" s="88">
        <v>30605.02</v>
      </c>
      <c r="K331">
        <v>0</v>
      </c>
      <c r="L331" s="88">
        <v>0</v>
      </c>
      <c r="M331">
        <v>1865</v>
      </c>
      <c r="N331" s="88">
        <v>30605.02</v>
      </c>
      <c r="O331">
        <v>0</v>
      </c>
      <c r="P331" s="88">
        <v>0</v>
      </c>
      <c r="Q331">
        <v>0</v>
      </c>
      <c r="R331" s="88">
        <v>0</v>
      </c>
      <c r="S331" s="72">
        <v>0</v>
      </c>
      <c r="T331" s="88">
        <v>0</v>
      </c>
      <c r="U331">
        <v>0</v>
      </c>
      <c r="V331" s="88">
        <v>0</v>
      </c>
      <c r="W331" s="72">
        <v>0</v>
      </c>
      <c r="X331" s="88">
        <v>0</v>
      </c>
    </row>
    <row r="332" spans="1:25" x14ac:dyDescent="0.2">
      <c r="A332" t="s">
        <v>58</v>
      </c>
      <c r="B332" t="s">
        <v>165</v>
      </c>
      <c r="C332" t="s">
        <v>638</v>
      </c>
      <c r="D332" t="s">
        <v>32</v>
      </c>
      <c r="E332">
        <v>1296</v>
      </c>
      <c r="F332" s="78">
        <f t="shared" si="11"/>
        <v>951</v>
      </c>
      <c r="H332" s="87">
        <f t="shared" si="12"/>
        <v>26028.11</v>
      </c>
      <c r="I332" s="72">
        <v>1</v>
      </c>
      <c r="J332" s="88">
        <v>27.37</v>
      </c>
      <c r="K332">
        <v>0</v>
      </c>
      <c r="L332" s="88">
        <v>0</v>
      </c>
      <c r="M332" s="72">
        <v>1</v>
      </c>
      <c r="N332" s="88">
        <v>27.37</v>
      </c>
      <c r="O332">
        <v>0</v>
      </c>
      <c r="P332" s="88">
        <v>0</v>
      </c>
      <c r="Q332">
        <v>950</v>
      </c>
      <c r="R332" s="88">
        <v>26000.74</v>
      </c>
      <c r="S332">
        <v>0</v>
      </c>
      <c r="T332" s="88">
        <v>0</v>
      </c>
      <c r="U332">
        <v>0</v>
      </c>
      <c r="V332" s="88">
        <v>0</v>
      </c>
      <c r="W332">
        <v>950</v>
      </c>
      <c r="X332" s="88">
        <v>26000.74</v>
      </c>
    </row>
    <row r="333" spans="1:25" x14ac:dyDescent="0.2">
      <c r="A333" t="s">
        <v>58</v>
      </c>
      <c r="B333" t="s">
        <v>165</v>
      </c>
      <c r="C333" t="s">
        <v>608</v>
      </c>
      <c r="D333" t="s">
        <v>32</v>
      </c>
      <c r="E333">
        <v>1296</v>
      </c>
      <c r="F333" s="78">
        <f t="shared" si="11"/>
        <v>2090</v>
      </c>
      <c r="H333" s="87">
        <f t="shared" si="12"/>
        <v>80091.77</v>
      </c>
      <c r="I333" s="72">
        <v>649</v>
      </c>
      <c r="J333" s="88">
        <v>24870.59</v>
      </c>
      <c r="K333" s="72">
        <v>450</v>
      </c>
      <c r="L333" s="88">
        <v>17244.63</v>
      </c>
      <c r="M333" s="72">
        <v>1099</v>
      </c>
      <c r="N333" s="88">
        <v>42115.22</v>
      </c>
      <c r="O333">
        <v>241</v>
      </c>
      <c r="P333" s="88">
        <v>9235.4599999999991</v>
      </c>
      <c r="Q333">
        <v>750</v>
      </c>
      <c r="R333" s="88">
        <v>28741.09</v>
      </c>
      <c r="S333">
        <v>0</v>
      </c>
      <c r="T333" s="88">
        <v>0</v>
      </c>
      <c r="U333">
        <v>0</v>
      </c>
      <c r="V333" s="88">
        <v>0</v>
      </c>
      <c r="W333">
        <v>991</v>
      </c>
      <c r="X333" s="88">
        <v>37976.550000000003</v>
      </c>
    </row>
    <row r="334" spans="1:25" x14ac:dyDescent="0.2">
      <c r="A334" t="s">
        <v>58</v>
      </c>
      <c r="B334" t="s">
        <v>165</v>
      </c>
      <c r="C334" t="s">
        <v>639</v>
      </c>
      <c r="D334" t="s">
        <v>32</v>
      </c>
      <c r="E334">
        <v>1296</v>
      </c>
      <c r="F334" s="78">
        <f t="shared" si="11"/>
        <v>1446</v>
      </c>
      <c r="H334" s="87">
        <f t="shared" si="12"/>
        <v>31651.74</v>
      </c>
      <c r="I334" s="72">
        <v>1257</v>
      </c>
      <c r="J334" s="88">
        <v>27514.7</v>
      </c>
      <c r="K334" s="72">
        <v>189</v>
      </c>
      <c r="L334" s="88">
        <v>4137.04</v>
      </c>
      <c r="M334" s="72">
        <v>1446</v>
      </c>
      <c r="N334" s="88">
        <v>31651.74</v>
      </c>
      <c r="O334">
        <v>0</v>
      </c>
      <c r="P334" s="88">
        <v>0</v>
      </c>
      <c r="Q334">
        <v>0</v>
      </c>
      <c r="R334" s="88">
        <v>0</v>
      </c>
      <c r="S334">
        <v>0</v>
      </c>
      <c r="T334" s="88">
        <v>0</v>
      </c>
      <c r="U334">
        <v>0</v>
      </c>
      <c r="V334" s="88">
        <v>0</v>
      </c>
      <c r="W334">
        <v>0</v>
      </c>
      <c r="X334" s="88">
        <v>0</v>
      </c>
    </row>
    <row r="335" spans="1:25" x14ac:dyDescent="0.2">
      <c r="A335" t="s">
        <v>58</v>
      </c>
      <c r="B335" t="s">
        <v>165</v>
      </c>
      <c r="C335" t="s">
        <v>560</v>
      </c>
      <c r="D335" t="s">
        <v>32</v>
      </c>
      <c r="E335">
        <v>1296</v>
      </c>
      <c r="F335" s="78">
        <f t="shared" si="11"/>
        <v>7305</v>
      </c>
      <c r="H335" s="87">
        <f t="shared" si="12"/>
        <v>174000.18</v>
      </c>
      <c r="I335" s="72">
        <v>7305</v>
      </c>
      <c r="J335" s="88">
        <v>174000.18</v>
      </c>
      <c r="K335" s="72">
        <v>0</v>
      </c>
      <c r="L335" s="88">
        <v>0</v>
      </c>
      <c r="M335" s="72">
        <v>7305</v>
      </c>
      <c r="N335" s="88">
        <v>174000.18</v>
      </c>
      <c r="O335">
        <v>0</v>
      </c>
      <c r="P335" s="88">
        <v>0</v>
      </c>
      <c r="Q335">
        <v>0</v>
      </c>
      <c r="R335" s="88">
        <v>0</v>
      </c>
      <c r="S335">
        <v>0</v>
      </c>
      <c r="T335" s="88">
        <v>0</v>
      </c>
      <c r="U335">
        <v>0</v>
      </c>
      <c r="V335" s="88">
        <v>0</v>
      </c>
      <c r="W335">
        <v>0</v>
      </c>
      <c r="X335" s="88">
        <v>0</v>
      </c>
    </row>
    <row r="336" spans="1:25" x14ac:dyDescent="0.2">
      <c r="A336" t="s">
        <v>58</v>
      </c>
      <c r="B336" t="s">
        <v>165</v>
      </c>
      <c r="C336" t="s">
        <v>545</v>
      </c>
      <c r="D336" t="s">
        <v>32</v>
      </c>
      <c r="E336">
        <v>1296</v>
      </c>
      <c r="F336" s="78">
        <f t="shared" si="11"/>
        <v>279</v>
      </c>
      <c r="H336" s="87">
        <f t="shared" si="12"/>
        <v>2.79</v>
      </c>
      <c r="I336">
        <v>0</v>
      </c>
      <c r="J336" s="88">
        <v>0</v>
      </c>
      <c r="K336">
        <v>102</v>
      </c>
      <c r="L336" s="88">
        <v>1.02</v>
      </c>
      <c r="M336">
        <v>102</v>
      </c>
      <c r="N336" s="88">
        <v>1.02</v>
      </c>
      <c r="O336">
        <v>0</v>
      </c>
      <c r="P336" s="88">
        <v>0</v>
      </c>
      <c r="Q336">
        <v>3</v>
      </c>
      <c r="R336" s="88">
        <v>0.03</v>
      </c>
      <c r="S336" s="72">
        <v>174</v>
      </c>
      <c r="T336" s="88">
        <v>1.74</v>
      </c>
      <c r="U336">
        <v>0</v>
      </c>
      <c r="V336" s="88">
        <v>0</v>
      </c>
      <c r="W336" s="72">
        <v>177</v>
      </c>
      <c r="X336" s="88">
        <v>1.77</v>
      </c>
    </row>
    <row r="337" spans="1:25" x14ac:dyDescent="0.2">
      <c r="A337" t="s">
        <v>58</v>
      </c>
      <c r="B337" t="s">
        <v>165</v>
      </c>
      <c r="C337" t="s">
        <v>561</v>
      </c>
      <c r="D337" t="s">
        <v>32</v>
      </c>
      <c r="E337">
        <v>1296</v>
      </c>
      <c r="F337" s="78">
        <f t="shared" si="11"/>
        <v>3223</v>
      </c>
      <c r="H337" s="87">
        <f t="shared" si="12"/>
        <v>107499.97</v>
      </c>
      <c r="I337" s="72">
        <v>3223</v>
      </c>
      <c r="J337" s="88">
        <v>107499.97</v>
      </c>
      <c r="K337">
        <v>0</v>
      </c>
      <c r="L337" s="88">
        <v>0</v>
      </c>
      <c r="M337" s="72">
        <v>3223</v>
      </c>
      <c r="N337" s="88">
        <v>107499.97</v>
      </c>
      <c r="O337">
        <v>0</v>
      </c>
      <c r="P337" s="88">
        <v>0</v>
      </c>
      <c r="Q337">
        <v>0</v>
      </c>
      <c r="R337" s="88">
        <v>0</v>
      </c>
      <c r="S337">
        <v>0</v>
      </c>
      <c r="T337" s="88">
        <v>0</v>
      </c>
      <c r="U337">
        <v>0</v>
      </c>
      <c r="V337" s="88">
        <v>0</v>
      </c>
      <c r="W337">
        <v>0</v>
      </c>
      <c r="X337" s="88">
        <v>0</v>
      </c>
    </row>
    <row r="338" spans="1:25" x14ac:dyDescent="0.2">
      <c r="A338" t="s">
        <v>58</v>
      </c>
      <c r="B338" t="s">
        <v>165</v>
      </c>
      <c r="C338" t="s">
        <v>546</v>
      </c>
      <c r="D338" t="s">
        <v>32</v>
      </c>
      <c r="E338">
        <v>1296</v>
      </c>
      <c r="F338" s="78">
        <f t="shared" si="11"/>
        <v>383</v>
      </c>
      <c r="H338" s="87">
        <f t="shared" si="12"/>
        <v>2.5099999999999998</v>
      </c>
      <c r="I338" s="72">
        <v>0</v>
      </c>
      <c r="J338" s="88">
        <v>0</v>
      </c>
      <c r="K338">
        <v>0</v>
      </c>
      <c r="L338" s="88">
        <v>0</v>
      </c>
      <c r="M338" s="72">
        <v>0</v>
      </c>
      <c r="N338" s="88">
        <v>0</v>
      </c>
      <c r="O338">
        <v>0</v>
      </c>
      <c r="P338" s="88">
        <v>0</v>
      </c>
      <c r="Q338">
        <v>0</v>
      </c>
      <c r="R338" s="88">
        <v>0</v>
      </c>
      <c r="S338">
        <v>0</v>
      </c>
      <c r="T338" s="88">
        <v>0</v>
      </c>
      <c r="U338">
        <v>383</v>
      </c>
      <c r="V338" s="88">
        <v>2.5099999999999998</v>
      </c>
      <c r="W338">
        <v>383</v>
      </c>
      <c r="X338" s="88">
        <v>2.5099999999999998</v>
      </c>
    </row>
    <row r="339" spans="1:25" x14ac:dyDescent="0.2">
      <c r="A339" t="s">
        <v>58</v>
      </c>
      <c r="B339" t="s">
        <v>165</v>
      </c>
      <c r="C339" t="s">
        <v>661</v>
      </c>
      <c r="D339" t="s">
        <v>32</v>
      </c>
      <c r="E339">
        <v>1296</v>
      </c>
      <c r="F339" s="78">
        <f t="shared" si="11"/>
        <v>467</v>
      </c>
      <c r="H339" s="87">
        <f t="shared" si="12"/>
        <v>28658.55</v>
      </c>
      <c r="I339" s="72">
        <v>467</v>
      </c>
      <c r="J339" s="88">
        <v>28658.55</v>
      </c>
      <c r="K339">
        <v>0</v>
      </c>
      <c r="L339" s="88">
        <v>0</v>
      </c>
      <c r="M339" s="72">
        <v>467</v>
      </c>
      <c r="N339" s="88">
        <v>28658.55</v>
      </c>
      <c r="O339">
        <v>0</v>
      </c>
      <c r="P339" s="88">
        <v>0</v>
      </c>
      <c r="Q339">
        <v>0</v>
      </c>
      <c r="R339" s="88">
        <v>0</v>
      </c>
      <c r="S339">
        <v>0</v>
      </c>
      <c r="T339" s="88">
        <v>0</v>
      </c>
      <c r="U339">
        <v>0</v>
      </c>
      <c r="V339" s="88">
        <v>0</v>
      </c>
      <c r="W339">
        <v>0</v>
      </c>
      <c r="X339" s="88">
        <v>0</v>
      </c>
    </row>
    <row r="340" spans="1:25" x14ac:dyDescent="0.2">
      <c r="A340" t="s">
        <v>58</v>
      </c>
      <c r="B340" t="s">
        <v>165</v>
      </c>
      <c r="C340" t="s">
        <v>584</v>
      </c>
      <c r="D340" t="s">
        <v>32</v>
      </c>
      <c r="E340">
        <v>1296</v>
      </c>
      <c r="F340" s="78">
        <f t="shared" si="11"/>
        <v>2996</v>
      </c>
      <c r="H340" s="87">
        <f t="shared" si="12"/>
        <v>92664.47</v>
      </c>
      <c r="I340" s="72">
        <v>1567</v>
      </c>
      <c r="J340" s="88">
        <v>48466.37</v>
      </c>
      <c r="K340">
        <v>400</v>
      </c>
      <c r="L340" s="88">
        <v>12371.76</v>
      </c>
      <c r="M340" s="72">
        <v>1967</v>
      </c>
      <c r="N340" s="88">
        <v>60838.13</v>
      </c>
      <c r="O340">
        <v>0</v>
      </c>
      <c r="P340" s="88">
        <v>0</v>
      </c>
      <c r="Q340">
        <v>1029</v>
      </c>
      <c r="R340" s="88">
        <v>31826.34</v>
      </c>
      <c r="S340">
        <v>0</v>
      </c>
      <c r="T340" s="88">
        <v>0</v>
      </c>
      <c r="U340">
        <v>0</v>
      </c>
      <c r="V340" s="88">
        <v>0</v>
      </c>
      <c r="W340">
        <v>1029</v>
      </c>
      <c r="X340" s="88">
        <v>31826.34</v>
      </c>
    </row>
    <row r="341" spans="1:25" x14ac:dyDescent="0.2">
      <c r="A341" t="s">
        <v>58</v>
      </c>
      <c r="B341" t="s">
        <v>165</v>
      </c>
      <c r="C341" t="s">
        <v>547</v>
      </c>
      <c r="D341" t="s">
        <v>32</v>
      </c>
      <c r="E341">
        <v>1296</v>
      </c>
      <c r="F341" s="78">
        <f t="shared" si="11"/>
        <v>136</v>
      </c>
      <c r="H341" s="87">
        <f t="shared" si="12"/>
        <v>1.36</v>
      </c>
      <c r="I341" s="72">
        <v>0</v>
      </c>
      <c r="J341" s="88">
        <v>0</v>
      </c>
      <c r="K341">
        <v>102</v>
      </c>
      <c r="L341" s="88">
        <v>1.02</v>
      </c>
      <c r="M341" s="72">
        <v>102</v>
      </c>
      <c r="N341" s="88">
        <v>1.02</v>
      </c>
      <c r="O341">
        <v>0</v>
      </c>
      <c r="P341" s="88">
        <v>0</v>
      </c>
      <c r="Q341">
        <v>0</v>
      </c>
      <c r="R341" s="88">
        <v>0</v>
      </c>
      <c r="S341">
        <v>0</v>
      </c>
      <c r="T341" s="88">
        <v>0</v>
      </c>
      <c r="U341">
        <v>34</v>
      </c>
      <c r="V341" s="88">
        <v>0.34</v>
      </c>
      <c r="W341">
        <v>34</v>
      </c>
      <c r="X341" s="88">
        <v>0.34</v>
      </c>
    </row>
    <row r="342" spans="1:25" x14ac:dyDescent="0.2">
      <c r="A342" t="s">
        <v>58</v>
      </c>
      <c r="B342" t="s">
        <v>165</v>
      </c>
      <c r="C342" t="s">
        <v>756</v>
      </c>
      <c r="D342" t="s">
        <v>32</v>
      </c>
      <c r="E342">
        <v>1296</v>
      </c>
      <c r="F342" s="78">
        <f t="shared" si="11"/>
        <v>714</v>
      </c>
      <c r="H342" s="87">
        <f t="shared" si="12"/>
        <v>27361.48</v>
      </c>
      <c r="I342" s="72">
        <v>249</v>
      </c>
      <c r="J342" s="88">
        <v>9542.02</v>
      </c>
      <c r="K342">
        <v>243</v>
      </c>
      <c r="L342" s="88">
        <v>9312.1</v>
      </c>
      <c r="M342" s="72">
        <v>492</v>
      </c>
      <c r="N342" s="88">
        <v>18854.12</v>
      </c>
      <c r="O342">
        <v>222</v>
      </c>
      <c r="P342" s="88">
        <v>8507.36</v>
      </c>
      <c r="Q342">
        <v>0</v>
      </c>
      <c r="R342" s="88">
        <v>0</v>
      </c>
      <c r="S342">
        <v>0</v>
      </c>
      <c r="T342" s="88">
        <v>0</v>
      </c>
      <c r="U342">
        <v>0</v>
      </c>
      <c r="V342" s="88">
        <v>0</v>
      </c>
      <c r="W342">
        <v>222</v>
      </c>
      <c r="X342" s="88">
        <v>8507.36</v>
      </c>
    </row>
    <row r="343" spans="1:25" x14ac:dyDescent="0.2">
      <c r="A343" t="s">
        <v>58</v>
      </c>
      <c r="B343" t="s">
        <v>165</v>
      </c>
      <c r="C343" t="s">
        <v>572</v>
      </c>
      <c r="D343" t="s">
        <v>32</v>
      </c>
      <c r="E343">
        <v>1296</v>
      </c>
      <c r="F343" s="78">
        <f t="shared" si="11"/>
        <v>3142</v>
      </c>
      <c r="H343" s="87">
        <f t="shared" si="12"/>
        <v>129007.43</v>
      </c>
      <c r="I343" s="72">
        <v>2949</v>
      </c>
      <c r="J343" s="88">
        <v>121083.04</v>
      </c>
      <c r="K343">
        <v>193</v>
      </c>
      <c r="L343" s="88">
        <v>7924.39</v>
      </c>
      <c r="M343" s="72">
        <v>3142</v>
      </c>
      <c r="N343" s="88">
        <v>129007.43</v>
      </c>
      <c r="O343">
        <v>0</v>
      </c>
      <c r="P343" s="88">
        <v>0</v>
      </c>
      <c r="Q343">
        <v>0</v>
      </c>
      <c r="R343" s="88">
        <v>0</v>
      </c>
      <c r="S343">
        <v>0</v>
      </c>
      <c r="T343" s="88">
        <v>0</v>
      </c>
      <c r="U343">
        <v>0</v>
      </c>
      <c r="V343" s="88">
        <v>0</v>
      </c>
      <c r="W343">
        <v>0</v>
      </c>
      <c r="X343" s="88">
        <v>0</v>
      </c>
    </row>
    <row r="344" spans="1:25" x14ac:dyDescent="0.2">
      <c r="A344" t="s">
        <v>58</v>
      </c>
      <c r="B344" t="s">
        <v>165</v>
      </c>
      <c r="C344" t="s">
        <v>548</v>
      </c>
      <c r="D344" t="s">
        <v>32</v>
      </c>
      <c r="E344">
        <v>1296</v>
      </c>
      <c r="F344" s="78">
        <f t="shared" si="11"/>
        <v>128</v>
      </c>
      <c r="H344" s="87">
        <f t="shared" si="12"/>
        <v>1.28</v>
      </c>
      <c r="I344" s="72">
        <v>0</v>
      </c>
      <c r="J344" s="88">
        <v>0</v>
      </c>
      <c r="K344">
        <v>102</v>
      </c>
      <c r="L344" s="88">
        <v>1.02</v>
      </c>
      <c r="M344" s="72">
        <v>102</v>
      </c>
      <c r="N344" s="88">
        <v>1.02</v>
      </c>
      <c r="O344">
        <v>0</v>
      </c>
      <c r="P344" s="88">
        <v>0</v>
      </c>
      <c r="Q344">
        <v>0</v>
      </c>
      <c r="R344" s="88">
        <v>0</v>
      </c>
      <c r="S344">
        <v>26</v>
      </c>
      <c r="T344" s="88">
        <v>0.26</v>
      </c>
      <c r="U344">
        <v>0</v>
      </c>
      <c r="V344" s="88">
        <v>0</v>
      </c>
      <c r="W344">
        <v>26</v>
      </c>
      <c r="X344" s="88">
        <v>0.26</v>
      </c>
    </row>
    <row r="345" spans="1:25" x14ac:dyDescent="0.2">
      <c r="A345" t="s">
        <v>58</v>
      </c>
      <c r="B345" t="s">
        <v>165</v>
      </c>
      <c r="C345" t="s">
        <v>622</v>
      </c>
      <c r="D345" t="s">
        <v>32</v>
      </c>
      <c r="E345">
        <v>1296</v>
      </c>
      <c r="F345" s="78">
        <f t="shared" si="11"/>
        <v>1117</v>
      </c>
      <c r="H345" s="87">
        <f t="shared" si="12"/>
        <v>45862.94</v>
      </c>
      <c r="I345" s="72">
        <v>1117</v>
      </c>
      <c r="J345" s="88">
        <v>45862.94</v>
      </c>
      <c r="K345" s="72">
        <v>0</v>
      </c>
      <c r="L345" s="88">
        <v>0</v>
      </c>
      <c r="M345" s="72">
        <v>1117</v>
      </c>
      <c r="N345" s="88">
        <v>45862.94</v>
      </c>
      <c r="O345">
        <v>0</v>
      </c>
      <c r="P345" s="88">
        <v>0</v>
      </c>
      <c r="Q345">
        <v>0</v>
      </c>
      <c r="R345" s="88">
        <v>0</v>
      </c>
      <c r="S345">
        <v>0</v>
      </c>
      <c r="T345" s="88">
        <v>0</v>
      </c>
      <c r="U345">
        <v>0</v>
      </c>
      <c r="V345" s="88">
        <v>0</v>
      </c>
      <c r="W345">
        <v>0</v>
      </c>
      <c r="X345" s="88">
        <v>0</v>
      </c>
    </row>
    <row r="346" spans="1:25" x14ac:dyDescent="0.2">
      <c r="A346" t="s">
        <v>58</v>
      </c>
      <c r="B346" t="s">
        <v>165</v>
      </c>
      <c r="C346" t="s">
        <v>669</v>
      </c>
      <c r="D346" t="s">
        <v>32</v>
      </c>
      <c r="E346">
        <v>1296</v>
      </c>
      <c r="F346" s="78">
        <f t="shared" si="11"/>
        <v>299</v>
      </c>
      <c r="H346" s="87">
        <f t="shared" si="12"/>
        <v>2.99</v>
      </c>
      <c r="I346">
        <v>0</v>
      </c>
      <c r="J346" s="88">
        <v>0</v>
      </c>
      <c r="K346">
        <v>0</v>
      </c>
      <c r="L346" s="88">
        <v>0</v>
      </c>
      <c r="M346">
        <v>0</v>
      </c>
      <c r="N346" s="88">
        <v>0</v>
      </c>
      <c r="O346">
        <v>0</v>
      </c>
      <c r="P346" s="88">
        <v>0</v>
      </c>
      <c r="Q346">
        <v>1</v>
      </c>
      <c r="R346" s="88">
        <v>0.01</v>
      </c>
      <c r="S346" s="72">
        <v>298</v>
      </c>
      <c r="T346" s="88">
        <v>2.98</v>
      </c>
      <c r="U346">
        <v>0</v>
      </c>
      <c r="V346" s="88">
        <v>0</v>
      </c>
      <c r="W346" s="72">
        <v>299</v>
      </c>
      <c r="X346" s="88">
        <v>2.99</v>
      </c>
    </row>
    <row r="347" spans="1:25" x14ac:dyDescent="0.2">
      <c r="A347" t="s">
        <v>58</v>
      </c>
      <c r="B347" t="s">
        <v>165</v>
      </c>
      <c r="C347" t="s">
        <v>562</v>
      </c>
      <c r="D347" t="s">
        <v>32</v>
      </c>
      <c r="E347">
        <v>1296</v>
      </c>
      <c r="F347" s="78">
        <f t="shared" si="11"/>
        <v>6000</v>
      </c>
      <c r="H347" s="87">
        <f t="shared" si="12"/>
        <v>301074.49</v>
      </c>
      <c r="I347">
        <v>6000</v>
      </c>
      <c r="J347" s="88">
        <v>301074.49</v>
      </c>
      <c r="K347">
        <v>0</v>
      </c>
      <c r="L347" s="88">
        <v>0</v>
      </c>
      <c r="M347">
        <v>6000</v>
      </c>
      <c r="N347" s="88">
        <v>301074.49</v>
      </c>
      <c r="O347">
        <v>0</v>
      </c>
      <c r="P347" s="88">
        <v>0</v>
      </c>
      <c r="Q347">
        <v>0</v>
      </c>
      <c r="R347" s="88">
        <v>0</v>
      </c>
      <c r="S347">
        <v>0</v>
      </c>
      <c r="T347" s="88">
        <v>0</v>
      </c>
      <c r="U347">
        <v>0</v>
      </c>
      <c r="V347" s="88">
        <v>0</v>
      </c>
      <c r="W347">
        <v>0</v>
      </c>
      <c r="X347" s="88">
        <v>0</v>
      </c>
    </row>
    <row r="348" spans="1:25" x14ac:dyDescent="0.2">
      <c r="A348" t="s">
        <v>58</v>
      </c>
      <c r="B348" t="s">
        <v>165</v>
      </c>
      <c r="C348" t="s">
        <v>541</v>
      </c>
      <c r="D348" t="s">
        <v>32</v>
      </c>
      <c r="E348">
        <v>1296</v>
      </c>
      <c r="F348" s="78">
        <f t="shared" si="11"/>
        <v>121</v>
      </c>
      <c r="H348" s="87">
        <f t="shared" si="12"/>
        <v>1.21</v>
      </c>
      <c r="I348">
        <v>0</v>
      </c>
      <c r="J348" s="88">
        <v>0</v>
      </c>
      <c r="K348">
        <v>102</v>
      </c>
      <c r="L348" s="88">
        <v>1.02</v>
      </c>
      <c r="M348">
        <v>102</v>
      </c>
      <c r="N348" s="88">
        <v>1.02</v>
      </c>
      <c r="O348">
        <v>0</v>
      </c>
      <c r="P348" s="88">
        <v>0</v>
      </c>
      <c r="Q348">
        <v>0</v>
      </c>
      <c r="R348" s="88">
        <v>0</v>
      </c>
      <c r="S348">
        <v>19</v>
      </c>
      <c r="T348" s="88">
        <v>0.19</v>
      </c>
      <c r="U348">
        <v>0</v>
      </c>
      <c r="V348" s="88">
        <v>0</v>
      </c>
      <c r="W348">
        <v>19</v>
      </c>
      <c r="X348" s="88">
        <v>0.19</v>
      </c>
      <c r="Y348" s="72"/>
    </row>
    <row r="349" spans="1:25" x14ac:dyDescent="0.2">
      <c r="A349" t="s">
        <v>58</v>
      </c>
      <c r="B349" t="s">
        <v>165</v>
      </c>
      <c r="C349" t="s">
        <v>592</v>
      </c>
      <c r="D349" t="s">
        <v>32</v>
      </c>
      <c r="E349">
        <v>1296</v>
      </c>
      <c r="F349" s="78">
        <f t="shared" si="11"/>
        <v>579</v>
      </c>
      <c r="H349" s="87">
        <f t="shared" si="12"/>
        <v>11712.3</v>
      </c>
      <c r="I349">
        <v>579</v>
      </c>
      <c r="J349" s="88">
        <v>11712.3</v>
      </c>
      <c r="K349">
        <v>0</v>
      </c>
      <c r="L349" s="88">
        <v>0</v>
      </c>
      <c r="M349">
        <v>579</v>
      </c>
      <c r="N349" s="88">
        <v>11712.3</v>
      </c>
      <c r="O349" s="72">
        <v>0</v>
      </c>
      <c r="P349" s="88">
        <v>0</v>
      </c>
      <c r="Q349">
        <v>0</v>
      </c>
      <c r="R349" s="88">
        <v>0</v>
      </c>
      <c r="S349">
        <v>0</v>
      </c>
      <c r="T349" s="88">
        <v>0</v>
      </c>
      <c r="U349">
        <v>0</v>
      </c>
      <c r="V349" s="88">
        <v>0</v>
      </c>
      <c r="W349" s="72">
        <v>0</v>
      </c>
      <c r="X349" s="88">
        <v>0</v>
      </c>
      <c r="Y349" s="72"/>
    </row>
    <row r="350" spans="1:25" x14ac:dyDescent="0.2">
      <c r="A350" t="s">
        <v>58</v>
      </c>
      <c r="B350" t="s">
        <v>165</v>
      </c>
      <c r="C350" t="s">
        <v>633</v>
      </c>
      <c r="D350" t="s">
        <v>32</v>
      </c>
      <c r="E350">
        <v>1296</v>
      </c>
      <c r="F350" s="78">
        <f t="shared" si="11"/>
        <v>180</v>
      </c>
      <c r="H350" s="87">
        <f t="shared" si="12"/>
        <v>3067.2</v>
      </c>
      <c r="I350" s="72">
        <v>1</v>
      </c>
      <c r="J350" s="88">
        <v>17.04</v>
      </c>
      <c r="K350">
        <v>0</v>
      </c>
      <c r="L350" s="88">
        <v>0</v>
      </c>
      <c r="M350" s="72">
        <v>1</v>
      </c>
      <c r="N350" s="88">
        <v>17.04</v>
      </c>
      <c r="O350">
        <v>0</v>
      </c>
      <c r="P350" s="88">
        <v>0</v>
      </c>
      <c r="Q350">
        <v>0</v>
      </c>
      <c r="R350" s="88">
        <v>0</v>
      </c>
      <c r="S350">
        <v>179</v>
      </c>
      <c r="T350" s="88">
        <v>3050.16</v>
      </c>
      <c r="U350">
        <v>0</v>
      </c>
      <c r="V350" s="88">
        <v>0</v>
      </c>
      <c r="W350">
        <v>179</v>
      </c>
      <c r="X350" s="88">
        <v>3050.16</v>
      </c>
    </row>
    <row r="351" spans="1:25" x14ac:dyDescent="0.2">
      <c r="A351" t="s">
        <v>58</v>
      </c>
      <c r="B351" t="s">
        <v>164</v>
      </c>
      <c r="C351" t="s">
        <v>681</v>
      </c>
      <c r="D351" t="s">
        <v>32</v>
      </c>
      <c r="E351">
        <v>1296</v>
      </c>
      <c r="F351" s="78">
        <f t="shared" si="11"/>
        <v>658</v>
      </c>
      <c r="H351" s="87">
        <f t="shared" si="12"/>
        <v>12462.52</v>
      </c>
      <c r="I351" s="72">
        <v>0</v>
      </c>
      <c r="J351" s="88">
        <v>0</v>
      </c>
      <c r="K351">
        <v>0</v>
      </c>
      <c r="L351" s="88">
        <v>0</v>
      </c>
      <c r="M351" s="72">
        <v>0</v>
      </c>
      <c r="N351" s="88">
        <v>0</v>
      </c>
      <c r="O351">
        <v>0</v>
      </c>
      <c r="P351" s="88">
        <v>0</v>
      </c>
      <c r="Q351">
        <v>658</v>
      </c>
      <c r="R351" s="88">
        <v>12462.52</v>
      </c>
      <c r="S351">
        <v>0</v>
      </c>
      <c r="T351" s="88">
        <v>0</v>
      </c>
      <c r="U351">
        <v>0</v>
      </c>
      <c r="V351" s="88">
        <v>0</v>
      </c>
      <c r="W351">
        <v>658</v>
      </c>
      <c r="X351" s="88">
        <v>12462.52</v>
      </c>
    </row>
    <row r="352" spans="1:25" x14ac:dyDescent="0.2">
      <c r="A352" t="s">
        <v>58</v>
      </c>
      <c r="B352" t="s">
        <v>164</v>
      </c>
      <c r="C352" t="s">
        <v>190</v>
      </c>
      <c r="D352" t="s">
        <v>32</v>
      </c>
      <c r="E352">
        <v>1296</v>
      </c>
      <c r="F352" s="78">
        <f t="shared" si="11"/>
        <v>237</v>
      </c>
      <c r="H352" s="87">
        <f t="shared" si="12"/>
        <v>6421.96</v>
      </c>
      <c r="I352">
        <v>0</v>
      </c>
      <c r="J352" s="88">
        <v>0</v>
      </c>
      <c r="K352">
        <v>0</v>
      </c>
      <c r="L352" s="88">
        <v>0</v>
      </c>
      <c r="M352">
        <v>0</v>
      </c>
      <c r="N352" s="88">
        <v>0</v>
      </c>
      <c r="O352">
        <v>0</v>
      </c>
      <c r="P352" s="88">
        <v>0</v>
      </c>
      <c r="Q352">
        <v>237</v>
      </c>
      <c r="R352" s="88">
        <v>6421.96</v>
      </c>
      <c r="S352">
        <v>0</v>
      </c>
      <c r="T352" s="88">
        <v>0</v>
      </c>
      <c r="U352">
        <v>0</v>
      </c>
      <c r="V352" s="88">
        <v>0</v>
      </c>
      <c r="W352">
        <v>237</v>
      </c>
      <c r="X352" s="88">
        <v>6421.96</v>
      </c>
    </row>
    <row r="353" spans="1:25" x14ac:dyDescent="0.2">
      <c r="A353" t="s">
        <v>58</v>
      </c>
      <c r="B353" t="s">
        <v>164</v>
      </c>
      <c r="C353" t="s">
        <v>191</v>
      </c>
      <c r="D353" t="s">
        <v>32</v>
      </c>
      <c r="E353">
        <v>1296</v>
      </c>
      <c r="F353" s="78">
        <f t="shared" si="11"/>
        <v>1515</v>
      </c>
      <c r="H353" s="87">
        <f t="shared" si="12"/>
        <v>63341.84</v>
      </c>
      <c r="I353">
        <v>0</v>
      </c>
      <c r="J353" s="88">
        <v>0</v>
      </c>
      <c r="K353">
        <v>699</v>
      </c>
      <c r="L353" s="88">
        <v>29225.05</v>
      </c>
      <c r="M353">
        <v>699</v>
      </c>
      <c r="N353" s="88">
        <v>29225.05</v>
      </c>
      <c r="O353">
        <v>816</v>
      </c>
      <c r="P353" s="88">
        <v>34116.79</v>
      </c>
      <c r="Q353">
        <v>0</v>
      </c>
      <c r="R353" s="88">
        <v>0</v>
      </c>
      <c r="S353" s="72">
        <v>0</v>
      </c>
      <c r="T353" s="88">
        <v>0</v>
      </c>
      <c r="U353">
        <v>0</v>
      </c>
      <c r="V353" s="88">
        <v>0</v>
      </c>
      <c r="W353" s="72">
        <v>816</v>
      </c>
      <c r="X353" s="88">
        <v>34116.79</v>
      </c>
    </row>
    <row r="354" spans="1:25" x14ac:dyDescent="0.2">
      <c r="A354" t="s">
        <v>58</v>
      </c>
      <c r="B354" t="s">
        <v>164</v>
      </c>
      <c r="C354" t="s">
        <v>192</v>
      </c>
      <c r="D354" t="s">
        <v>32</v>
      </c>
      <c r="E354">
        <v>1296</v>
      </c>
      <c r="F354" s="78">
        <f t="shared" si="11"/>
        <v>1378</v>
      </c>
      <c r="H354" s="87">
        <f t="shared" si="12"/>
        <v>75414.94</v>
      </c>
      <c r="I354">
        <v>1122</v>
      </c>
      <c r="J354" s="88">
        <v>61404.62</v>
      </c>
      <c r="K354">
        <v>129</v>
      </c>
      <c r="L354" s="88">
        <v>7059.89</v>
      </c>
      <c r="M354">
        <v>1251</v>
      </c>
      <c r="N354" s="88">
        <v>68464.509999999995</v>
      </c>
      <c r="O354">
        <v>127</v>
      </c>
      <c r="P354" s="88">
        <v>6950.43</v>
      </c>
      <c r="Q354">
        <v>0</v>
      </c>
      <c r="R354" s="88">
        <v>0</v>
      </c>
      <c r="S354">
        <v>0</v>
      </c>
      <c r="T354" s="88">
        <v>0</v>
      </c>
      <c r="U354">
        <v>0</v>
      </c>
      <c r="V354" s="88">
        <v>0</v>
      </c>
      <c r="W354">
        <v>127</v>
      </c>
      <c r="X354" s="88">
        <v>6950.43</v>
      </c>
      <c r="Y354" s="72"/>
    </row>
    <row r="355" spans="1:25" x14ac:dyDescent="0.2">
      <c r="A355" t="s">
        <v>58</v>
      </c>
      <c r="B355" t="s">
        <v>164</v>
      </c>
      <c r="C355" t="s">
        <v>757</v>
      </c>
      <c r="D355" t="s">
        <v>32</v>
      </c>
      <c r="E355">
        <v>1296</v>
      </c>
      <c r="F355" s="78">
        <f t="shared" si="11"/>
        <v>466</v>
      </c>
      <c r="H355" s="87">
        <f t="shared" si="12"/>
        <v>24405.599999999999</v>
      </c>
      <c r="I355">
        <v>466</v>
      </c>
      <c r="J355" s="88">
        <v>24405.599999999999</v>
      </c>
      <c r="K355">
        <v>0</v>
      </c>
      <c r="L355" s="88">
        <v>0</v>
      </c>
      <c r="M355">
        <v>466</v>
      </c>
      <c r="N355" s="88">
        <v>24405.599999999999</v>
      </c>
      <c r="O355">
        <v>0</v>
      </c>
      <c r="P355" s="88">
        <v>0</v>
      </c>
      <c r="Q355">
        <v>0</v>
      </c>
      <c r="R355" s="88">
        <v>0</v>
      </c>
      <c r="S355">
        <v>0</v>
      </c>
      <c r="T355" s="88">
        <v>0</v>
      </c>
      <c r="U355">
        <v>0</v>
      </c>
      <c r="V355" s="88">
        <v>0</v>
      </c>
      <c r="W355">
        <v>0</v>
      </c>
      <c r="X355" s="88">
        <v>0</v>
      </c>
      <c r="Y355" s="72"/>
    </row>
    <row r="356" spans="1:25" x14ac:dyDescent="0.2">
      <c r="A356" t="s">
        <v>58</v>
      </c>
      <c r="B356" t="s">
        <v>166</v>
      </c>
      <c r="C356" t="s">
        <v>424</v>
      </c>
      <c r="D356" t="s">
        <v>32</v>
      </c>
      <c r="E356">
        <v>1296</v>
      </c>
      <c r="F356" s="78">
        <f t="shared" si="11"/>
        <v>2</v>
      </c>
      <c r="H356" s="87">
        <f t="shared" si="12"/>
        <v>0.02</v>
      </c>
      <c r="I356">
        <v>0</v>
      </c>
      <c r="J356" s="88">
        <v>0</v>
      </c>
      <c r="K356">
        <v>0</v>
      </c>
      <c r="L356" s="88">
        <v>0</v>
      </c>
      <c r="M356" s="72">
        <v>0</v>
      </c>
      <c r="N356" s="88">
        <v>0</v>
      </c>
      <c r="O356">
        <v>0</v>
      </c>
      <c r="P356" s="88">
        <v>0</v>
      </c>
      <c r="Q356">
        <v>0</v>
      </c>
      <c r="R356" s="88">
        <v>0</v>
      </c>
      <c r="S356">
        <v>0</v>
      </c>
      <c r="T356" s="88">
        <v>0</v>
      </c>
      <c r="U356">
        <v>2</v>
      </c>
      <c r="V356" s="88">
        <v>0.02</v>
      </c>
      <c r="W356">
        <v>2</v>
      </c>
      <c r="X356" s="88">
        <v>0.02</v>
      </c>
      <c r="Y356" s="72"/>
    </row>
    <row r="357" spans="1:25" x14ac:dyDescent="0.2">
      <c r="A357" t="s">
        <v>58</v>
      </c>
      <c r="B357" t="s">
        <v>164</v>
      </c>
      <c r="C357" t="s">
        <v>193</v>
      </c>
      <c r="D357" t="s">
        <v>32</v>
      </c>
      <c r="E357">
        <v>1296</v>
      </c>
      <c r="F357" s="78">
        <f t="shared" si="11"/>
        <v>435</v>
      </c>
      <c r="H357" s="87">
        <f t="shared" si="12"/>
        <v>22724.53</v>
      </c>
      <c r="I357">
        <v>425</v>
      </c>
      <c r="J357" s="88">
        <v>22202.12</v>
      </c>
      <c r="K357">
        <v>10</v>
      </c>
      <c r="L357" s="88">
        <v>522.41</v>
      </c>
      <c r="M357">
        <v>435</v>
      </c>
      <c r="N357" s="88">
        <v>22724.53</v>
      </c>
      <c r="O357">
        <v>0</v>
      </c>
      <c r="P357" s="88">
        <v>0</v>
      </c>
      <c r="Q357">
        <v>0</v>
      </c>
      <c r="R357" s="88">
        <v>0</v>
      </c>
      <c r="S357">
        <v>0</v>
      </c>
      <c r="T357" s="88">
        <v>0</v>
      </c>
      <c r="U357">
        <v>0</v>
      </c>
      <c r="V357" s="88">
        <v>0</v>
      </c>
      <c r="W357">
        <v>0</v>
      </c>
      <c r="X357" s="88">
        <v>0</v>
      </c>
      <c r="Y357" s="72"/>
    </row>
    <row r="358" spans="1:25" x14ac:dyDescent="0.2">
      <c r="A358" t="s">
        <v>58</v>
      </c>
      <c r="B358" t="s">
        <v>164</v>
      </c>
      <c r="C358" t="s">
        <v>194</v>
      </c>
      <c r="D358" t="s">
        <v>32</v>
      </c>
      <c r="E358">
        <v>1296</v>
      </c>
      <c r="F358" s="78">
        <f t="shared" si="11"/>
        <v>651</v>
      </c>
      <c r="H358" s="87">
        <f t="shared" si="12"/>
        <v>43227.71</v>
      </c>
      <c r="I358">
        <v>0</v>
      </c>
      <c r="J358" s="88">
        <v>0</v>
      </c>
      <c r="K358">
        <v>279</v>
      </c>
      <c r="L358" s="88">
        <v>18526.16</v>
      </c>
      <c r="M358">
        <v>279</v>
      </c>
      <c r="N358" s="88">
        <v>18526.16</v>
      </c>
      <c r="O358">
        <v>21</v>
      </c>
      <c r="P358" s="88">
        <v>1394.45</v>
      </c>
      <c r="Q358">
        <v>27</v>
      </c>
      <c r="R358" s="88">
        <v>1792.86</v>
      </c>
      <c r="S358" s="72">
        <v>324</v>
      </c>
      <c r="T358" s="88">
        <v>21514.240000000002</v>
      </c>
      <c r="U358">
        <v>0</v>
      </c>
      <c r="V358" s="88">
        <v>0</v>
      </c>
      <c r="W358" s="72">
        <v>372</v>
      </c>
      <c r="X358" s="88">
        <v>24701.55</v>
      </c>
    </row>
    <row r="359" spans="1:25" x14ac:dyDescent="0.2">
      <c r="A359" t="s">
        <v>58</v>
      </c>
      <c r="B359" t="s">
        <v>164</v>
      </c>
      <c r="C359" t="s">
        <v>195</v>
      </c>
      <c r="D359" t="s">
        <v>32</v>
      </c>
      <c r="E359">
        <v>1296</v>
      </c>
      <c r="F359" s="78">
        <f t="shared" si="11"/>
        <v>1017</v>
      </c>
      <c r="H359" s="87">
        <f t="shared" si="12"/>
        <v>75767.649999999994</v>
      </c>
      <c r="I359">
        <v>711</v>
      </c>
      <c r="J359" s="88">
        <v>52970.31</v>
      </c>
      <c r="K359">
        <v>306</v>
      </c>
      <c r="L359" s="88">
        <v>22797.34</v>
      </c>
      <c r="M359">
        <v>1017</v>
      </c>
      <c r="N359" s="88">
        <v>75767.649999999994</v>
      </c>
      <c r="O359">
        <v>0</v>
      </c>
      <c r="P359" s="88">
        <v>0</v>
      </c>
      <c r="Q359">
        <v>0</v>
      </c>
      <c r="R359" s="88">
        <v>0</v>
      </c>
      <c r="S359" s="72">
        <v>0</v>
      </c>
      <c r="T359" s="88">
        <v>0</v>
      </c>
      <c r="U359">
        <v>0</v>
      </c>
      <c r="V359" s="88">
        <v>0</v>
      </c>
      <c r="W359" s="72">
        <v>0</v>
      </c>
      <c r="X359" s="88">
        <v>0</v>
      </c>
    </row>
    <row r="360" spans="1:25" x14ac:dyDescent="0.2">
      <c r="A360" t="s">
        <v>58</v>
      </c>
      <c r="B360" t="s">
        <v>165</v>
      </c>
      <c r="C360" t="s">
        <v>383</v>
      </c>
      <c r="D360" t="s">
        <v>32</v>
      </c>
      <c r="E360">
        <v>1296</v>
      </c>
      <c r="F360" s="78">
        <f t="shared" si="11"/>
        <v>7443</v>
      </c>
      <c r="H360" s="87">
        <f t="shared" si="12"/>
        <v>287584.09999999998</v>
      </c>
      <c r="I360" s="72">
        <v>6003</v>
      </c>
      <c r="J360" s="88">
        <v>231945.1</v>
      </c>
      <c r="K360">
        <v>0</v>
      </c>
      <c r="L360" s="88">
        <v>0</v>
      </c>
      <c r="M360" s="72">
        <v>6003</v>
      </c>
      <c r="N360" s="88">
        <v>231945.1</v>
      </c>
      <c r="O360">
        <v>202</v>
      </c>
      <c r="P360" s="88">
        <v>7804.92</v>
      </c>
      <c r="Q360">
        <v>1238</v>
      </c>
      <c r="R360" s="88">
        <v>47834.080000000002</v>
      </c>
      <c r="S360">
        <v>0</v>
      </c>
      <c r="T360" s="88">
        <v>0</v>
      </c>
      <c r="U360">
        <v>0</v>
      </c>
      <c r="V360" s="88">
        <v>0</v>
      </c>
      <c r="W360">
        <v>1440</v>
      </c>
      <c r="X360" s="88">
        <v>55639</v>
      </c>
    </row>
    <row r="361" spans="1:25" x14ac:dyDescent="0.2">
      <c r="A361" t="s">
        <v>58</v>
      </c>
      <c r="B361" t="s">
        <v>165</v>
      </c>
      <c r="C361" t="s">
        <v>382</v>
      </c>
      <c r="D361" t="s">
        <v>32</v>
      </c>
      <c r="E361">
        <v>1296</v>
      </c>
      <c r="F361" s="78">
        <f t="shared" si="11"/>
        <v>956</v>
      </c>
      <c r="H361" s="87">
        <f t="shared" si="12"/>
        <v>9.56</v>
      </c>
      <c r="I361" s="72">
        <v>0</v>
      </c>
      <c r="J361" s="88">
        <v>0</v>
      </c>
      <c r="K361">
        <v>0</v>
      </c>
      <c r="L361" s="88">
        <v>0</v>
      </c>
      <c r="M361" s="72">
        <v>0</v>
      </c>
      <c r="N361" s="88">
        <v>0</v>
      </c>
      <c r="O361">
        <v>0</v>
      </c>
      <c r="P361" s="88">
        <v>0</v>
      </c>
      <c r="Q361">
        <v>0</v>
      </c>
      <c r="R361" s="88">
        <v>0</v>
      </c>
      <c r="S361">
        <v>0</v>
      </c>
      <c r="T361" s="88">
        <v>0</v>
      </c>
      <c r="U361">
        <v>956</v>
      </c>
      <c r="V361" s="88">
        <v>9.56</v>
      </c>
      <c r="W361">
        <v>956</v>
      </c>
      <c r="X361" s="88">
        <v>9.56</v>
      </c>
    </row>
    <row r="362" spans="1:25" x14ac:dyDescent="0.2">
      <c r="A362" t="s">
        <v>58</v>
      </c>
      <c r="B362" t="s">
        <v>165</v>
      </c>
      <c r="C362" t="s">
        <v>501</v>
      </c>
      <c r="D362" t="s">
        <v>32</v>
      </c>
      <c r="E362">
        <v>1296</v>
      </c>
      <c r="F362" s="78">
        <f t="shared" si="11"/>
        <v>277</v>
      </c>
      <c r="H362" s="87">
        <f t="shared" si="12"/>
        <v>2.77</v>
      </c>
      <c r="I362" s="72">
        <v>0</v>
      </c>
      <c r="J362" s="88">
        <v>0</v>
      </c>
      <c r="K362" s="72">
        <v>0</v>
      </c>
      <c r="L362" s="88">
        <v>0</v>
      </c>
      <c r="M362" s="72">
        <v>0</v>
      </c>
      <c r="N362" s="88">
        <v>0</v>
      </c>
      <c r="O362">
        <v>0</v>
      </c>
      <c r="P362" s="88">
        <v>0</v>
      </c>
      <c r="Q362">
        <v>0</v>
      </c>
      <c r="R362" s="88">
        <v>0</v>
      </c>
      <c r="S362">
        <v>0</v>
      </c>
      <c r="T362" s="88">
        <v>0</v>
      </c>
      <c r="U362">
        <v>277</v>
      </c>
      <c r="V362" s="88">
        <v>2.77</v>
      </c>
      <c r="W362">
        <v>277</v>
      </c>
      <c r="X362" s="88">
        <v>2.77</v>
      </c>
    </row>
    <row r="363" spans="1:25" x14ac:dyDescent="0.2">
      <c r="A363" t="s">
        <v>58</v>
      </c>
      <c r="B363" t="s">
        <v>165</v>
      </c>
      <c r="C363" t="s">
        <v>384</v>
      </c>
      <c r="D363" t="s">
        <v>32</v>
      </c>
      <c r="E363">
        <v>1296</v>
      </c>
      <c r="F363" s="78">
        <f t="shared" si="11"/>
        <v>3626</v>
      </c>
      <c r="H363" s="87">
        <f t="shared" si="12"/>
        <v>222701.55</v>
      </c>
      <c r="I363">
        <v>240</v>
      </c>
      <c r="J363" s="88">
        <v>14740.32</v>
      </c>
      <c r="K363">
        <v>1347</v>
      </c>
      <c r="L363" s="88">
        <v>82730.009999999995</v>
      </c>
      <c r="M363">
        <v>1587</v>
      </c>
      <c r="N363" s="88">
        <v>97470.33</v>
      </c>
      <c r="O363">
        <v>1205</v>
      </c>
      <c r="P363" s="88">
        <v>74008.649999999994</v>
      </c>
      <c r="Q363">
        <v>834</v>
      </c>
      <c r="R363" s="88">
        <v>51222.57</v>
      </c>
      <c r="S363">
        <v>0</v>
      </c>
      <c r="T363" s="88">
        <v>0</v>
      </c>
      <c r="U363">
        <v>0</v>
      </c>
      <c r="V363" s="88">
        <v>0</v>
      </c>
      <c r="W363">
        <v>2039</v>
      </c>
      <c r="X363" s="88">
        <v>125231.22</v>
      </c>
    </row>
    <row r="364" spans="1:25" x14ac:dyDescent="0.2">
      <c r="A364" t="s">
        <v>58</v>
      </c>
      <c r="B364" t="s">
        <v>165</v>
      </c>
      <c r="C364" t="s">
        <v>553</v>
      </c>
      <c r="D364" t="s">
        <v>32</v>
      </c>
      <c r="E364">
        <v>1296</v>
      </c>
      <c r="F364" s="78">
        <f t="shared" si="11"/>
        <v>188</v>
      </c>
      <c r="H364" s="87">
        <f t="shared" si="12"/>
        <v>1.88</v>
      </c>
      <c r="I364">
        <v>0</v>
      </c>
      <c r="J364" s="88">
        <v>0</v>
      </c>
      <c r="K364">
        <v>0</v>
      </c>
      <c r="L364" s="88">
        <v>0</v>
      </c>
      <c r="M364">
        <v>0</v>
      </c>
      <c r="N364" s="88">
        <v>0</v>
      </c>
      <c r="O364">
        <v>0</v>
      </c>
      <c r="P364" s="88">
        <v>0</v>
      </c>
      <c r="Q364">
        <v>0</v>
      </c>
      <c r="R364" s="88">
        <v>0</v>
      </c>
      <c r="S364">
        <v>0</v>
      </c>
      <c r="T364" s="88">
        <v>0</v>
      </c>
      <c r="U364">
        <v>188</v>
      </c>
      <c r="V364" s="88">
        <v>1.88</v>
      </c>
      <c r="W364">
        <v>188</v>
      </c>
      <c r="X364" s="88">
        <v>1.88</v>
      </c>
      <c r="Y364" s="72"/>
    </row>
    <row r="365" spans="1:25" x14ac:dyDescent="0.2">
      <c r="A365" t="s">
        <v>58</v>
      </c>
      <c r="B365" t="s">
        <v>165</v>
      </c>
      <c r="C365" t="s">
        <v>516</v>
      </c>
      <c r="D365" t="s">
        <v>32</v>
      </c>
      <c r="E365">
        <v>1296</v>
      </c>
      <c r="F365" s="78">
        <f t="shared" si="11"/>
        <v>878</v>
      </c>
      <c r="H365" s="87">
        <f t="shared" si="12"/>
        <v>37694.06</v>
      </c>
      <c r="I365">
        <v>0</v>
      </c>
      <c r="J365" s="88">
        <v>0</v>
      </c>
      <c r="K365">
        <v>0</v>
      </c>
      <c r="L365" s="88">
        <v>0</v>
      </c>
      <c r="M365">
        <v>0</v>
      </c>
      <c r="N365" s="88">
        <v>0</v>
      </c>
      <c r="O365">
        <v>878</v>
      </c>
      <c r="P365" s="88">
        <v>37694.06</v>
      </c>
      <c r="Q365">
        <v>0</v>
      </c>
      <c r="R365" s="88">
        <v>0</v>
      </c>
      <c r="S365">
        <v>0</v>
      </c>
      <c r="T365" s="88">
        <v>0</v>
      </c>
      <c r="U365">
        <v>0</v>
      </c>
      <c r="V365" s="88">
        <v>0</v>
      </c>
      <c r="W365">
        <v>878</v>
      </c>
      <c r="X365" s="88">
        <v>37694.06</v>
      </c>
      <c r="Y365" s="72"/>
    </row>
    <row r="366" spans="1:25" x14ac:dyDescent="0.2">
      <c r="A366" t="s">
        <v>58</v>
      </c>
      <c r="B366" t="s">
        <v>165</v>
      </c>
      <c r="C366" t="s">
        <v>385</v>
      </c>
      <c r="D366" t="s">
        <v>32</v>
      </c>
      <c r="E366">
        <v>1296</v>
      </c>
      <c r="F366" s="78">
        <f t="shared" si="11"/>
        <v>573</v>
      </c>
      <c r="H366" s="87">
        <f t="shared" si="12"/>
        <v>32060.560000000001</v>
      </c>
      <c r="I366">
        <v>198</v>
      </c>
      <c r="J366" s="88">
        <v>11078.52</v>
      </c>
      <c r="K366">
        <v>375</v>
      </c>
      <c r="L366" s="88">
        <v>20982.04</v>
      </c>
      <c r="M366">
        <v>573</v>
      </c>
      <c r="N366" s="88">
        <v>32060.560000000001</v>
      </c>
      <c r="O366">
        <v>0</v>
      </c>
      <c r="P366" s="88">
        <v>0</v>
      </c>
      <c r="Q366">
        <v>0</v>
      </c>
      <c r="R366" s="88">
        <v>0</v>
      </c>
      <c r="S366">
        <v>0</v>
      </c>
      <c r="T366" s="88">
        <v>0</v>
      </c>
      <c r="U366">
        <v>0</v>
      </c>
      <c r="V366" s="88">
        <v>0</v>
      </c>
      <c r="W366">
        <v>0</v>
      </c>
      <c r="X366" s="88">
        <v>0</v>
      </c>
      <c r="Y366" s="72"/>
    </row>
    <row r="367" spans="1:25" x14ac:dyDescent="0.2">
      <c r="A367" t="s">
        <v>58</v>
      </c>
      <c r="B367" t="s">
        <v>165</v>
      </c>
      <c r="C367" t="s">
        <v>563</v>
      </c>
      <c r="D367" t="s">
        <v>32</v>
      </c>
      <c r="E367">
        <v>1296</v>
      </c>
      <c r="F367" s="78">
        <f t="shared" si="11"/>
        <v>42</v>
      </c>
      <c r="H367" s="87">
        <f t="shared" si="12"/>
        <v>0.42</v>
      </c>
      <c r="I367">
        <v>0</v>
      </c>
      <c r="J367" s="88">
        <v>0</v>
      </c>
      <c r="K367">
        <v>0</v>
      </c>
      <c r="L367" s="88">
        <v>0</v>
      </c>
      <c r="M367">
        <v>0</v>
      </c>
      <c r="N367" s="88">
        <v>0</v>
      </c>
      <c r="O367">
        <v>0</v>
      </c>
      <c r="P367" s="88">
        <v>0</v>
      </c>
      <c r="Q367">
        <v>0</v>
      </c>
      <c r="R367" s="88">
        <v>0</v>
      </c>
      <c r="S367" s="72">
        <v>42</v>
      </c>
      <c r="T367" s="88">
        <v>0.42</v>
      </c>
      <c r="U367">
        <v>0</v>
      </c>
      <c r="V367" s="88">
        <v>0</v>
      </c>
      <c r="W367" s="72">
        <v>42</v>
      </c>
      <c r="X367" s="88">
        <v>0.42</v>
      </c>
    </row>
    <row r="368" spans="1:25" x14ac:dyDescent="0.2">
      <c r="A368" t="s">
        <v>58</v>
      </c>
      <c r="B368" t="s">
        <v>165</v>
      </c>
      <c r="C368" t="s">
        <v>391</v>
      </c>
      <c r="D368" t="s">
        <v>32</v>
      </c>
      <c r="E368">
        <v>1296</v>
      </c>
      <c r="F368" s="78">
        <f t="shared" si="11"/>
        <v>2730</v>
      </c>
      <c r="H368" s="87">
        <f t="shared" si="12"/>
        <v>175847.43</v>
      </c>
      <c r="I368">
        <v>0</v>
      </c>
      <c r="J368" s="88">
        <v>0</v>
      </c>
      <c r="K368">
        <v>1128</v>
      </c>
      <c r="L368" s="88">
        <v>72657.850000000006</v>
      </c>
      <c r="M368">
        <v>1128</v>
      </c>
      <c r="N368" s="88">
        <v>72657.850000000006</v>
      </c>
      <c r="O368">
        <v>1602</v>
      </c>
      <c r="P368" s="88">
        <v>103189.58</v>
      </c>
      <c r="Q368">
        <v>0</v>
      </c>
      <c r="R368" s="88">
        <v>0</v>
      </c>
      <c r="S368">
        <v>0</v>
      </c>
      <c r="T368" s="88">
        <v>0</v>
      </c>
      <c r="U368">
        <v>0</v>
      </c>
      <c r="V368" s="88">
        <v>0</v>
      </c>
      <c r="W368">
        <v>1602</v>
      </c>
      <c r="X368" s="88">
        <v>103189.58</v>
      </c>
    </row>
    <row r="369" spans="1:25" x14ac:dyDescent="0.2">
      <c r="A369" t="s">
        <v>58</v>
      </c>
      <c r="B369" t="s">
        <v>32</v>
      </c>
      <c r="C369" t="s">
        <v>866</v>
      </c>
      <c r="D369" t="s">
        <v>32</v>
      </c>
      <c r="E369">
        <v>1296</v>
      </c>
      <c r="F369" s="78">
        <f t="shared" si="11"/>
        <v>150</v>
      </c>
      <c r="H369" s="87">
        <f t="shared" si="12"/>
        <v>4804.2</v>
      </c>
      <c r="I369">
        <v>150</v>
      </c>
      <c r="J369" s="88">
        <v>4804.2</v>
      </c>
      <c r="K369">
        <v>0</v>
      </c>
      <c r="L369" s="88">
        <v>0</v>
      </c>
      <c r="M369">
        <v>150</v>
      </c>
      <c r="N369" s="88">
        <v>4804.2</v>
      </c>
      <c r="O369">
        <v>0</v>
      </c>
      <c r="P369" s="88">
        <v>0</v>
      </c>
      <c r="Q369">
        <v>0</v>
      </c>
      <c r="R369" s="88">
        <v>0</v>
      </c>
      <c r="S369">
        <v>0</v>
      </c>
      <c r="T369" s="88">
        <v>0</v>
      </c>
      <c r="U369">
        <v>0</v>
      </c>
      <c r="V369" s="88">
        <v>0</v>
      </c>
      <c r="W369">
        <v>0</v>
      </c>
      <c r="X369" s="88">
        <v>0</v>
      </c>
    </row>
    <row r="370" spans="1:25" x14ac:dyDescent="0.2">
      <c r="A370" t="s">
        <v>58</v>
      </c>
      <c r="B370" t="s">
        <v>32</v>
      </c>
      <c r="C370" t="s">
        <v>839</v>
      </c>
      <c r="D370" t="s">
        <v>32</v>
      </c>
      <c r="E370">
        <v>1296</v>
      </c>
      <c r="F370" s="78">
        <f t="shared" si="11"/>
        <v>6983</v>
      </c>
      <c r="H370" s="87">
        <f t="shared" si="12"/>
        <v>279923.42</v>
      </c>
      <c r="I370">
        <v>6983</v>
      </c>
      <c r="J370" s="88">
        <v>279923.42</v>
      </c>
      <c r="K370">
        <v>0</v>
      </c>
      <c r="L370" s="88">
        <v>0</v>
      </c>
      <c r="M370">
        <v>6983</v>
      </c>
      <c r="N370" s="88">
        <v>279923.42</v>
      </c>
      <c r="O370">
        <v>0</v>
      </c>
      <c r="P370" s="88">
        <v>0</v>
      </c>
      <c r="Q370">
        <v>0</v>
      </c>
      <c r="R370" s="88">
        <v>0</v>
      </c>
      <c r="S370">
        <v>0</v>
      </c>
      <c r="T370" s="88">
        <v>0</v>
      </c>
      <c r="U370">
        <v>0</v>
      </c>
      <c r="V370" s="88">
        <v>0</v>
      </c>
      <c r="W370">
        <v>0</v>
      </c>
      <c r="X370" s="88">
        <v>0</v>
      </c>
    </row>
    <row r="371" spans="1:25" x14ac:dyDescent="0.2">
      <c r="A371" t="s">
        <v>58</v>
      </c>
      <c r="B371" t="s">
        <v>32</v>
      </c>
      <c r="C371" t="s">
        <v>824</v>
      </c>
      <c r="D371" t="s">
        <v>32</v>
      </c>
      <c r="E371">
        <v>1296</v>
      </c>
      <c r="F371" s="78">
        <f t="shared" si="11"/>
        <v>85</v>
      </c>
      <c r="H371" s="87">
        <f t="shared" si="12"/>
        <v>0.89</v>
      </c>
      <c r="I371">
        <v>0</v>
      </c>
      <c r="J371" s="88">
        <v>0</v>
      </c>
      <c r="K371">
        <v>85</v>
      </c>
      <c r="L371" s="88">
        <v>0.89</v>
      </c>
      <c r="M371">
        <v>85</v>
      </c>
      <c r="N371" s="88">
        <v>0.89</v>
      </c>
      <c r="O371">
        <v>0</v>
      </c>
      <c r="P371" s="88">
        <v>0</v>
      </c>
      <c r="Q371">
        <v>0</v>
      </c>
      <c r="R371" s="88">
        <v>0</v>
      </c>
      <c r="S371">
        <v>0</v>
      </c>
      <c r="T371" s="88">
        <v>0</v>
      </c>
      <c r="U371">
        <v>0</v>
      </c>
      <c r="V371" s="88">
        <v>0</v>
      </c>
      <c r="W371">
        <v>0</v>
      </c>
      <c r="X371" s="88">
        <v>0</v>
      </c>
      <c r="Y371" s="72"/>
    </row>
    <row r="372" spans="1:25" x14ac:dyDescent="0.2">
      <c r="A372" t="s">
        <v>58</v>
      </c>
      <c r="B372" t="s">
        <v>32</v>
      </c>
      <c r="C372" t="s">
        <v>840</v>
      </c>
      <c r="D372" t="s">
        <v>32</v>
      </c>
      <c r="E372">
        <v>1296</v>
      </c>
      <c r="F372" s="78">
        <f t="shared" si="11"/>
        <v>1648</v>
      </c>
      <c r="H372" s="87">
        <f t="shared" si="12"/>
        <v>104347.58</v>
      </c>
      <c r="I372">
        <v>1648</v>
      </c>
      <c r="J372" s="88">
        <v>104347.58</v>
      </c>
      <c r="K372">
        <v>0</v>
      </c>
      <c r="L372" s="88">
        <v>0</v>
      </c>
      <c r="M372">
        <v>1648</v>
      </c>
      <c r="N372" s="88">
        <v>104347.58</v>
      </c>
      <c r="O372">
        <v>0</v>
      </c>
      <c r="P372" s="88">
        <v>0</v>
      </c>
      <c r="Q372">
        <v>0</v>
      </c>
      <c r="R372" s="88">
        <v>0</v>
      </c>
      <c r="S372">
        <v>0</v>
      </c>
      <c r="T372" s="88">
        <v>0</v>
      </c>
      <c r="U372">
        <v>0</v>
      </c>
      <c r="V372" s="88">
        <v>0</v>
      </c>
      <c r="W372">
        <v>0</v>
      </c>
      <c r="X372" s="88">
        <v>0</v>
      </c>
    </row>
    <row r="373" spans="1:25" x14ac:dyDescent="0.2">
      <c r="A373" t="s">
        <v>58</v>
      </c>
      <c r="B373" t="s">
        <v>32</v>
      </c>
      <c r="C373" t="s">
        <v>825</v>
      </c>
      <c r="D373" t="s">
        <v>32</v>
      </c>
      <c r="E373">
        <v>1296</v>
      </c>
      <c r="F373" s="78">
        <f t="shared" si="11"/>
        <v>313</v>
      </c>
      <c r="H373" s="87">
        <f t="shared" si="12"/>
        <v>3.29</v>
      </c>
      <c r="I373">
        <v>0</v>
      </c>
      <c r="J373" s="88">
        <v>0</v>
      </c>
      <c r="K373">
        <v>313</v>
      </c>
      <c r="L373" s="88">
        <v>3.29</v>
      </c>
      <c r="M373">
        <v>313</v>
      </c>
      <c r="N373" s="88">
        <v>3.29</v>
      </c>
      <c r="O373">
        <v>0</v>
      </c>
      <c r="P373" s="88">
        <v>0</v>
      </c>
      <c r="Q373">
        <v>0</v>
      </c>
      <c r="R373" s="88">
        <v>0</v>
      </c>
      <c r="S373">
        <v>0</v>
      </c>
      <c r="T373" s="88">
        <v>0</v>
      </c>
      <c r="U373">
        <v>0</v>
      </c>
      <c r="V373" s="88">
        <v>0</v>
      </c>
      <c r="W373">
        <v>0</v>
      </c>
      <c r="X373" s="88">
        <v>0</v>
      </c>
      <c r="Y373" s="72"/>
    </row>
    <row r="374" spans="1:25" x14ac:dyDescent="0.2">
      <c r="A374" t="s">
        <v>58</v>
      </c>
      <c r="B374" t="s">
        <v>32</v>
      </c>
      <c r="C374" t="s">
        <v>841</v>
      </c>
      <c r="D374" t="s">
        <v>32</v>
      </c>
      <c r="E374">
        <v>1296</v>
      </c>
      <c r="F374" s="78">
        <f t="shared" si="11"/>
        <v>2237</v>
      </c>
      <c r="H374" s="87">
        <f t="shared" si="12"/>
        <v>112384.83</v>
      </c>
      <c r="I374">
        <v>2237</v>
      </c>
      <c r="J374" s="88">
        <v>112384.83</v>
      </c>
      <c r="K374">
        <v>0</v>
      </c>
      <c r="L374" s="88">
        <v>0</v>
      </c>
      <c r="M374">
        <v>2237</v>
      </c>
      <c r="N374" s="88">
        <v>112384.83</v>
      </c>
      <c r="O374">
        <v>0</v>
      </c>
      <c r="P374" s="88">
        <v>0</v>
      </c>
      <c r="Q374">
        <v>0</v>
      </c>
      <c r="R374" s="88">
        <v>0</v>
      </c>
      <c r="S374">
        <v>0</v>
      </c>
      <c r="T374" s="88">
        <v>0</v>
      </c>
      <c r="U374">
        <v>0</v>
      </c>
      <c r="V374" s="88">
        <v>0</v>
      </c>
      <c r="W374">
        <v>0</v>
      </c>
      <c r="X374" s="88">
        <v>0</v>
      </c>
      <c r="Y374" s="72"/>
    </row>
    <row r="375" spans="1:25" x14ac:dyDescent="0.2">
      <c r="A375" t="s">
        <v>58</v>
      </c>
      <c r="B375" t="s">
        <v>32</v>
      </c>
      <c r="C375" t="s">
        <v>863</v>
      </c>
      <c r="D375" t="s">
        <v>32</v>
      </c>
      <c r="E375">
        <v>1296</v>
      </c>
      <c r="F375" s="78">
        <f t="shared" si="11"/>
        <v>186</v>
      </c>
      <c r="H375" s="87">
        <f t="shared" si="12"/>
        <v>1.96</v>
      </c>
      <c r="I375">
        <v>186</v>
      </c>
      <c r="J375" s="88">
        <v>1.96</v>
      </c>
      <c r="K375">
        <v>0</v>
      </c>
      <c r="L375" s="88">
        <v>0</v>
      </c>
      <c r="M375">
        <v>186</v>
      </c>
      <c r="N375" s="88">
        <v>1.96</v>
      </c>
      <c r="O375">
        <v>0</v>
      </c>
      <c r="P375" s="88">
        <v>0</v>
      </c>
      <c r="Q375">
        <v>0</v>
      </c>
      <c r="R375" s="88">
        <v>0</v>
      </c>
      <c r="S375">
        <v>0</v>
      </c>
      <c r="T375" s="88">
        <v>0</v>
      </c>
      <c r="U375">
        <v>0</v>
      </c>
      <c r="V375" s="88">
        <v>0</v>
      </c>
      <c r="W375">
        <v>0</v>
      </c>
      <c r="X375" s="88">
        <v>0</v>
      </c>
    </row>
    <row r="376" spans="1:25" x14ac:dyDescent="0.2">
      <c r="A376" t="s">
        <v>58</v>
      </c>
      <c r="B376" t="s">
        <v>32</v>
      </c>
      <c r="C376" t="s">
        <v>842</v>
      </c>
      <c r="D376" t="s">
        <v>32</v>
      </c>
      <c r="E376">
        <v>1296</v>
      </c>
      <c r="F376" s="78">
        <f t="shared" si="11"/>
        <v>4839</v>
      </c>
      <c r="H376" s="87">
        <f t="shared" si="12"/>
        <v>297272.58</v>
      </c>
      <c r="I376">
        <v>4221</v>
      </c>
      <c r="J376" s="88">
        <v>259307.21</v>
      </c>
      <c r="K376">
        <v>618</v>
      </c>
      <c r="L376" s="88">
        <v>37965.370000000003</v>
      </c>
      <c r="M376">
        <v>4839</v>
      </c>
      <c r="N376" s="88">
        <v>297272.58</v>
      </c>
      <c r="O376">
        <v>0</v>
      </c>
      <c r="P376" s="88">
        <v>0</v>
      </c>
      <c r="Q376">
        <v>0</v>
      </c>
      <c r="R376" s="88">
        <v>0</v>
      </c>
      <c r="S376">
        <v>0</v>
      </c>
      <c r="T376" s="88">
        <v>0</v>
      </c>
      <c r="U376">
        <v>0</v>
      </c>
      <c r="V376" s="88">
        <v>0</v>
      </c>
      <c r="W376">
        <v>0</v>
      </c>
      <c r="X376" s="88">
        <v>0</v>
      </c>
    </row>
    <row r="377" spans="1:25" x14ac:dyDescent="0.2">
      <c r="A377" t="s">
        <v>58</v>
      </c>
      <c r="B377" t="s">
        <v>32</v>
      </c>
      <c r="C377" t="s">
        <v>826</v>
      </c>
      <c r="D377" t="s">
        <v>32</v>
      </c>
      <c r="E377">
        <v>1296</v>
      </c>
      <c r="F377" s="78">
        <f t="shared" si="11"/>
        <v>84</v>
      </c>
      <c r="H377" s="87">
        <f t="shared" si="12"/>
        <v>0.88</v>
      </c>
      <c r="I377" s="72">
        <v>84</v>
      </c>
      <c r="J377" s="88">
        <v>0.88</v>
      </c>
      <c r="K377">
        <v>0</v>
      </c>
      <c r="L377" s="88">
        <v>0</v>
      </c>
      <c r="M377" s="72">
        <v>84</v>
      </c>
      <c r="N377" s="88">
        <v>0.88</v>
      </c>
      <c r="O377">
        <v>0</v>
      </c>
      <c r="P377" s="88">
        <v>0</v>
      </c>
      <c r="Q377">
        <v>0</v>
      </c>
      <c r="R377" s="88">
        <v>0</v>
      </c>
      <c r="S377">
        <v>0</v>
      </c>
      <c r="T377" s="88">
        <v>0</v>
      </c>
      <c r="U377">
        <v>0</v>
      </c>
      <c r="V377" s="88">
        <v>0</v>
      </c>
      <c r="W377">
        <v>0</v>
      </c>
      <c r="X377" s="88">
        <v>0</v>
      </c>
      <c r="Y377" s="72"/>
    </row>
    <row r="378" spans="1:25" x14ac:dyDescent="0.2">
      <c r="A378" t="s">
        <v>58</v>
      </c>
      <c r="B378" t="s">
        <v>32</v>
      </c>
      <c r="C378" t="s">
        <v>830</v>
      </c>
      <c r="D378" t="s">
        <v>32</v>
      </c>
      <c r="E378">
        <v>1296</v>
      </c>
      <c r="F378" s="78">
        <f t="shared" si="11"/>
        <v>331</v>
      </c>
      <c r="H378" s="87">
        <f t="shared" si="12"/>
        <v>22778.41</v>
      </c>
      <c r="I378" s="72">
        <v>331</v>
      </c>
      <c r="J378" s="88">
        <v>22778.41</v>
      </c>
      <c r="K378">
        <v>0</v>
      </c>
      <c r="L378" s="88">
        <v>0</v>
      </c>
      <c r="M378" s="72">
        <v>331</v>
      </c>
      <c r="N378" s="88">
        <v>22778.41</v>
      </c>
      <c r="O378">
        <v>0</v>
      </c>
      <c r="P378" s="88">
        <v>0</v>
      </c>
      <c r="Q378">
        <v>0</v>
      </c>
      <c r="R378" s="88">
        <v>0</v>
      </c>
      <c r="S378">
        <v>0</v>
      </c>
      <c r="T378" s="88">
        <v>0</v>
      </c>
      <c r="U378">
        <v>0</v>
      </c>
      <c r="V378" s="88">
        <v>0</v>
      </c>
      <c r="W378">
        <v>0</v>
      </c>
      <c r="X378" s="88">
        <v>0</v>
      </c>
    </row>
    <row r="379" spans="1:25" x14ac:dyDescent="0.2">
      <c r="A379" t="s">
        <v>58</v>
      </c>
      <c r="B379" t="s">
        <v>164</v>
      </c>
      <c r="C379" t="s">
        <v>350</v>
      </c>
      <c r="D379" t="s">
        <v>32</v>
      </c>
      <c r="E379">
        <v>1296</v>
      </c>
      <c r="F379" s="78">
        <f t="shared" si="11"/>
        <v>930</v>
      </c>
      <c r="H379" s="87">
        <f t="shared" si="12"/>
        <v>19688.09</v>
      </c>
      <c r="I379">
        <v>459</v>
      </c>
      <c r="J379" s="88">
        <v>9717.0300000000007</v>
      </c>
      <c r="K379">
        <v>410</v>
      </c>
      <c r="L379" s="88">
        <v>8679.7000000000007</v>
      </c>
      <c r="M379">
        <v>869</v>
      </c>
      <c r="N379" s="88">
        <v>18396.73</v>
      </c>
      <c r="O379">
        <v>61</v>
      </c>
      <c r="P379" s="88">
        <v>1291.3599999999999</v>
      </c>
      <c r="Q379">
        <v>0</v>
      </c>
      <c r="R379" s="88">
        <v>0</v>
      </c>
      <c r="S379" s="72">
        <v>0</v>
      </c>
      <c r="T379" s="88">
        <v>0</v>
      </c>
      <c r="U379">
        <v>0</v>
      </c>
      <c r="V379" s="88">
        <v>0</v>
      </c>
      <c r="W379" s="72">
        <v>61</v>
      </c>
      <c r="X379" s="88">
        <v>1291.3599999999999</v>
      </c>
    </row>
    <row r="380" spans="1:25" x14ac:dyDescent="0.2">
      <c r="A380" t="s">
        <v>58</v>
      </c>
      <c r="B380" t="s">
        <v>164</v>
      </c>
      <c r="C380" t="s">
        <v>386</v>
      </c>
      <c r="D380" t="s">
        <v>32</v>
      </c>
      <c r="E380">
        <v>1296</v>
      </c>
      <c r="F380" s="78">
        <f t="shared" si="11"/>
        <v>275</v>
      </c>
      <c r="H380" s="87">
        <f t="shared" si="12"/>
        <v>5821.57</v>
      </c>
      <c r="I380">
        <v>120</v>
      </c>
      <c r="J380" s="88">
        <v>2540.3200000000002</v>
      </c>
      <c r="K380">
        <v>155</v>
      </c>
      <c r="L380" s="88">
        <v>3281.25</v>
      </c>
      <c r="M380">
        <v>275</v>
      </c>
      <c r="N380" s="88">
        <v>5821.57</v>
      </c>
      <c r="O380">
        <v>0</v>
      </c>
      <c r="P380" s="88">
        <v>0</v>
      </c>
      <c r="Q380">
        <v>0</v>
      </c>
      <c r="R380" s="88">
        <v>0</v>
      </c>
      <c r="S380">
        <v>0</v>
      </c>
      <c r="T380" s="88">
        <v>0</v>
      </c>
      <c r="U380">
        <v>0</v>
      </c>
      <c r="V380" s="88">
        <v>0</v>
      </c>
      <c r="W380">
        <v>0</v>
      </c>
      <c r="X380" s="88">
        <v>0</v>
      </c>
    </row>
    <row r="381" spans="1:25" x14ac:dyDescent="0.2">
      <c r="A381" t="s">
        <v>58</v>
      </c>
      <c r="B381" t="s">
        <v>165</v>
      </c>
      <c r="C381" t="s">
        <v>634</v>
      </c>
      <c r="D381" t="s">
        <v>32</v>
      </c>
      <c r="E381">
        <v>1296</v>
      </c>
      <c r="F381" s="78">
        <f t="shared" si="11"/>
        <v>121</v>
      </c>
      <c r="H381" s="87">
        <f t="shared" si="12"/>
        <v>2456.41</v>
      </c>
      <c r="I381">
        <v>0</v>
      </c>
      <c r="J381" s="88">
        <v>0</v>
      </c>
      <c r="K381">
        <v>0</v>
      </c>
      <c r="L381" s="88">
        <v>0</v>
      </c>
      <c r="M381">
        <v>0</v>
      </c>
      <c r="N381" s="88">
        <v>0</v>
      </c>
      <c r="O381">
        <v>0</v>
      </c>
      <c r="P381" s="88">
        <v>0</v>
      </c>
      <c r="Q381">
        <v>0</v>
      </c>
      <c r="R381" s="88">
        <v>0</v>
      </c>
      <c r="S381">
        <v>121</v>
      </c>
      <c r="T381" s="88">
        <v>2456.41</v>
      </c>
      <c r="U381">
        <v>0</v>
      </c>
      <c r="V381" s="88">
        <v>0</v>
      </c>
      <c r="W381">
        <v>121</v>
      </c>
      <c r="X381" s="88">
        <v>2456.41</v>
      </c>
    </row>
    <row r="382" spans="1:25" x14ac:dyDescent="0.2">
      <c r="A382" t="s">
        <v>58</v>
      </c>
      <c r="B382" t="s">
        <v>165</v>
      </c>
      <c r="C382" t="s">
        <v>623</v>
      </c>
      <c r="D382" t="s">
        <v>32</v>
      </c>
      <c r="E382">
        <v>1296</v>
      </c>
      <c r="F382" s="78">
        <f t="shared" si="11"/>
        <v>447</v>
      </c>
      <c r="H382" s="87">
        <f t="shared" si="12"/>
        <v>9074.5400000000009</v>
      </c>
      <c r="I382">
        <v>180</v>
      </c>
      <c r="J382" s="88">
        <v>3654.18</v>
      </c>
      <c r="K382">
        <v>20</v>
      </c>
      <c r="L382" s="88">
        <v>406.02</v>
      </c>
      <c r="M382">
        <v>200</v>
      </c>
      <c r="N382" s="88">
        <v>4060.2</v>
      </c>
      <c r="O382">
        <v>247</v>
      </c>
      <c r="P382" s="88">
        <v>5014.34</v>
      </c>
      <c r="Q382">
        <v>0</v>
      </c>
      <c r="R382" s="88">
        <v>0</v>
      </c>
      <c r="S382">
        <v>0</v>
      </c>
      <c r="T382" s="88">
        <v>0</v>
      </c>
      <c r="U382">
        <v>0</v>
      </c>
      <c r="V382" s="88">
        <v>0</v>
      </c>
      <c r="W382">
        <v>247</v>
      </c>
      <c r="X382" s="88">
        <v>5014.34</v>
      </c>
    </row>
    <row r="383" spans="1:25" x14ac:dyDescent="0.2">
      <c r="A383" t="s">
        <v>58</v>
      </c>
      <c r="B383" t="s">
        <v>165</v>
      </c>
      <c r="C383" t="s">
        <v>794</v>
      </c>
      <c r="D383" t="s">
        <v>32</v>
      </c>
      <c r="E383">
        <v>1296</v>
      </c>
      <c r="F383" s="78">
        <f t="shared" si="11"/>
        <v>119</v>
      </c>
      <c r="H383" s="87">
        <f t="shared" si="12"/>
        <v>2415.83</v>
      </c>
      <c r="I383">
        <v>119</v>
      </c>
      <c r="J383" s="88">
        <v>2415.83</v>
      </c>
      <c r="K383">
        <v>0</v>
      </c>
      <c r="L383" s="88">
        <v>0</v>
      </c>
      <c r="M383">
        <v>119</v>
      </c>
      <c r="N383" s="88">
        <v>2415.83</v>
      </c>
      <c r="O383">
        <v>0</v>
      </c>
      <c r="P383" s="88">
        <v>0</v>
      </c>
      <c r="Q383">
        <v>0</v>
      </c>
      <c r="R383" s="88">
        <v>0</v>
      </c>
      <c r="S383">
        <v>0</v>
      </c>
      <c r="T383" s="88">
        <v>0</v>
      </c>
      <c r="U383">
        <v>0</v>
      </c>
      <c r="V383" s="88">
        <v>0</v>
      </c>
      <c r="W383">
        <v>0</v>
      </c>
      <c r="X383" s="88">
        <v>0</v>
      </c>
    </row>
    <row r="384" spans="1:25" x14ac:dyDescent="0.2">
      <c r="A384" t="s">
        <v>58</v>
      </c>
      <c r="B384" t="s">
        <v>32</v>
      </c>
      <c r="C384" t="s">
        <v>890</v>
      </c>
      <c r="D384" t="s">
        <v>32</v>
      </c>
      <c r="E384">
        <v>1296</v>
      </c>
      <c r="F384" s="78">
        <f t="shared" si="11"/>
        <v>100</v>
      </c>
      <c r="H384" s="87">
        <f t="shared" si="12"/>
        <v>2049.1799999999998</v>
      </c>
      <c r="I384">
        <v>100</v>
      </c>
      <c r="J384" s="88">
        <v>2049.1799999999998</v>
      </c>
      <c r="K384">
        <v>0</v>
      </c>
      <c r="L384" s="88">
        <v>0</v>
      </c>
      <c r="M384">
        <v>100</v>
      </c>
      <c r="N384" s="88">
        <v>2049.1799999999998</v>
      </c>
      <c r="O384">
        <v>0</v>
      </c>
      <c r="P384" s="88">
        <v>0</v>
      </c>
      <c r="Q384">
        <v>0</v>
      </c>
      <c r="R384" s="88">
        <v>0</v>
      </c>
      <c r="S384">
        <v>0</v>
      </c>
      <c r="T384" s="88">
        <v>0</v>
      </c>
      <c r="U384">
        <v>0</v>
      </c>
      <c r="V384" s="88">
        <v>0</v>
      </c>
      <c r="W384">
        <v>0</v>
      </c>
      <c r="X384" s="88">
        <v>0</v>
      </c>
    </row>
    <row r="385" spans="1:25" x14ac:dyDescent="0.2">
      <c r="A385" t="s">
        <v>58</v>
      </c>
      <c r="B385" t="s">
        <v>32</v>
      </c>
      <c r="C385" t="s">
        <v>843</v>
      </c>
      <c r="D385" t="s">
        <v>32</v>
      </c>
      <c r="E385">
        <v>1296</v>
      </c>
      <c r="F385" s="78">
        <f t="shared" si="11"/>
        <v>155</v>
      </c>
      <c r="H385" s="87">
        <f t="shared" si="12"/>
        <v>3179.25</v>
      </c>
      <c r="I385">
        <v>155</v>
      </c>
      <c r="J385" s="88">
        <v>3179.25</v>
      </c>
      <c r="K385">
        <v>0</v>
      </c>
      <c r="L385" s="88">
        <v>0</v>
      </c>
      <c r="M385">
        <v>155</v>
      </c>
      <c r="N385" s="88">
        <v>3179.25</v>
      </c>
      <c r="O385">
        <v>0</v>
      </c>
      <c r="P385" s="88">
        <v>0</v>
      </c>
      <c r="Q385">
        <v>0</v>
      </c>
      <c r="R385" s="88">
        <v>0</v>
      </c>
      <c r="S385">
        <v>0</v>
      </c>
      <c r="T385" s="88">
        <v>0</v>
      </c>
      <c r="U385">
        <v>0</v>
      </c>
      <c r="V385" s="88">
        <v>0</v>
      </c>
      <c r="W385">
        <v>0</v>
      </c>
      <c r="X385" s="88">
        <v>0</v>
      </c>
    </row>
    <row r="386" spans="1:25" x14ac:dyDescent="0.2">
      <c r="A386" t="s">
        <v>58</v>
      </c>
      <c r="B386" t="s">
        <v>165</v>
      </c>
      <c r="C386" t="s">
        <v>308</v>
      </c>
      <c r="D386" t="s">
        <v>32</v>
      </c>
      <c r="E386">
        <v>1296</v>
      </c>
      <c r="F386" s="78">
        <f t="shared" ref="F386:F449" si="13">M386+W386</f>
        <v>2175</v>
      </c>
      <c r="H386" s="87">
        <f t="shared" ref="H386:H449" si="14">N386+X386</f>
        <v>110466.38999999998</v>
      </c>
      <c r="I386">
        <v>0</v>
      </c>
      <c r="J386" s="88">
        <v>0</v>
      </c>
      <c r="K386">
        <v>850</v>
      </c>
      <c r="L386" s="88">
        <v>43170.77</v>
      </c>
      <c r="M386">
        <v>850</v>
      </c>
      <c r="N386" s="88">
        <v>43170.77</v>
      </c>
      <c r="O386">
        <v>0</v>
      </c>
      <c r="P386" s="88">
        <v>0</v>
      </c>
      <c r="Q386">
        <v>1325</v>
      </c>
      <c r="R386" s="88">
        <v>67295.62</v>
      </c>
      <c r="S386">
        <v>0</v>
      </c>
      <c r="T386" s="88">
        <v>0</v>
      </c>
      <c r="U386">
        <v>0</v>
      </c>
      <c r="V386" s="88">
        <v>0</v>
      </c>
      <c r="W386">
        <v>1325</v>
      </c>
      <c r="X386" s="88">
        <v>67295.62</v>
      </c>
      <c r="Y386" s="72"/>
    </row>
    <row r="387" spans="1:25" x14ac:dyDescent="0.2">
      <c r="A387" t="s">
        <v>58</v>
      </c>
      <c r="B387" t="s">
        <v>165</v>
      </c>
      <c r="C387" t="s">
        <v>309</v>
      </c>
      <c r="D387" t="s">
        <v>32</v>
      </c>
      <c r="E387">
        <v>1296</v>
      </c>
      <c r="F387" s="78">
        <f t="shared" si="13"/>
        <v>1440</v>
      </c>
      <c r="H387" s="87">
        <f t="shared" si="14"/>
        <v>90022.73</v>
      </c>
      <c r="I387">
        <v>1440</v>
      </c>
      <c r="J387" s="88">
        <v>90022.73</v>
      </c>
      <c r="K387">
        <v>0</v>
      </c>
      <c r="L387" s="88">
        <v>0</v>
      </c>
      <c r="M387">
        <v>1440</v>
      </c>
      <c r="N387" s="88">
        <v>90022.73</v>
      </c>
      <c r="O387">
        <v>0</v>
      </c>
      <c r="P387" s="88">
        <v>0</v>
      </c>
      <c r="Q387">
        <v>0</v>
      </c>
      <c r="R387" s="88">
        <v>0</v>
      </c>
      <c r="S387">
        <v>0</v>
      </c>
      <c r="T387" s="88">
        <v>0</v>
      </c>
      <c r="U387">
        <v>0</v>
      </c>
      <c r="V387" s="88">
        <v>0</v>
      </c>
      <c r="W387">
        <v>0</v>
      </c>
      <c r="X387" s="88">
        <v>0</v>
      </c>
    </row>
    <row r="388" spans="1:25" x14ac:dyDescent="0.2">
      <c r="A388" t="s">
        <v>58</v>
      </c>
      <c r="B388" t="s">
        <v>165</v>
      </c>
      <c r="C388" t="s">
        <v>331</v>
      </c>
      <c r="D388" t="s">
        <v>32</v>
      </c>
      <c r="E388">
        <v>1296</v>
      </c>
      <c r="F388" s="78">
        <f t="shared" si="13"/>
        <v>1</v>
      </c>
      <c r="H388" s="87">
        <f t="shared" si="14"/>
        <v>0.01</v>
      </c>
      <c r="I388">
        <v>0</v>
      </c>
      <c r="J388" s="88">
        <v>0</v>
      </c>
      <c r="K388">
        <v>0</v>
      </c>
      <c r="L388" s="88">
        <v>0</v>
      </c>
      <c r="M388">
        <v>0</v>
      </c>
      <c r="N388" s="88">
        <v>0</v>
      </c>
      <c r="O388">
        <v>0</v>
      </c>
      <c r="P388" s="88">
        <v>0</v>
      </c>
      <c r="Q388">
        <v>0</v>
      </c>
      <c r="R388" s="88">
        <v>0</v>
      </c>
      <c r="S388">
        <v>1</v>
      </c>
      <c r="T388" s="88">
        <v>0.01</v>
      </c>
      <c r="U388">
        <v>0</v>
      </c>
      <c r="V388" s="88">
        <v>0</v>
      </c>
      <c r="W388">
        <v>1</v>
      </c>
      <c r="X388" s="88">
        <v>0.01</v>
      </c>
      <c r="Y388" s="72"/>
    </row>
    <row r="389" spans="1:25" x14ac:dyDescent="0.2">
      <c r="A389" t="s">
        <v>58</v>
      </c>
      <c r="B389" t="s">
        <v>165</v>
      </c>
      <c r="C389" t="s">
        <v>298</v>
      </c>
      <c r="D389" t="s">
        <v>32</v>
      </c>
      <c r="E389">
        <v>1296</v>
      </c>
      <c r="F389" s="78">
        <f t="shared" si="13"/>
        <v>539</v>
      </c>
      <c r="H389" s="87">
        <f t="shared" si="14"/>
        <v>20552.830000000002</v>
      </c>
      <c r="I389">
        <v>24</v>
      </c>
      <c r="J389" s="88">
        <v>915.15</v>
      </c>
      <c r="K389">
        <v>515</v>
      </c>
      <c r="L389" s="88">
        <v>19637.68</v>
      </c>
      <c r="M389">
        <v>539</v>
      </c>
      <c r="N389" s="88">
        <v>20552.830000000002</v>
      </c>
      <c r="O389">
        <v>0</v>
      </c>
      <c r="P389" s="88">
        <v>0</v>
      </c>
      <c r="Q389">
        <v>0</v>
      </c>
      <c r="R389" s="88">
        <v>0</v>
      </c>
      <c r="S389">
        <v>0</v>
      </c>
      <c r="T389" s="88">
        <v>0</v>
      </c>
      <c r="U389">
        <v>0</v>
      </c>
      <c r="V389" s="88">
        <v>0</v>
      </c>
      <c r="W389">
        <v>0</v>
      </c>
      <c r="X389" s="88">
        <v>0</v>
      </c>
    </row>
    <row r="390" spans="1:25" x14ac:dyDescent="0.2">
      <c r="A390" t="s">
        <v>58</v>
      </c>
      <c r="B390" t="s">
        <v>165</v>
      </c>
      <c r="C390" t="s">
        <v>413</v>
      </c>
      <c r="D390" t="s">
        <v>32</v>
      </c>
      <c r="E390">
        <v>1296</v>
      </c>
      <c r="F390" s="78">
        <f t="shared" si="13"/>
        <v>2</v>
      </c>
      <c r="H390" s="87">
        <f t="shared" si="14"/>
        <v>0.02</v>
      </c>
      <c r="I390">
        <v>0</v>
      </c>
      <c r="J390" s="88">
        <v>0</v>
      </c>
      <c r="K390">
        <v>0</v>
      </c>
      <c r="L390" s="88">
        <v>0</v>
      </c>
      <c r="M390">
        <v>0</v>
      </c>
      <c r="N390" s="88">
        <v>0</v>
      </c>
      <c r="O390">
        <v>0</v>
      </c>
      <c r="P390" s="88">
        <v>0</v>
      </c>
      <c r="Q390">
        <v>0</v>
      </c>
      <c r="R390" s="88">
        <v>0</v>
      </c>
      <c r="S390" s="72">
        <v>0</v>
      </c>
      <c r="T390" s="88">
        <v>0</v>
      </c>
      <c r="U390">
        <v>2</v>
      </c>
      <c r="V390" s="88">
        <v>0.02</v>
      </c>
      <c r="W390" s="72">
        <v>2</v>
      </c>
      <c r="X390" s="88">
        <v>0.02</v>
      </c>
    </row>
    <row r="391" spans="1:25" x14ac:dyDescent="0.2">
      <c r="A391" t="s">
        <v>58</v>
      </c>
      <c r="B391" t="s">
        <v>165</v>
      </c>
      <c r="C391" t="s">
        <v>299</v>
      </c>
      <c r="D391" t="s">
        <v>32</v>
      </c>
      <c r="E391">
        <v>1296</v>
      </c>
      <c r="F391" s="78">
        <f t="shared" si="13"/>
        <v>4447</v>
      </c>
      <c r="H391" s="87">
        <f t="shared" si="14"/>
        <v>207631.23</v>
      </c>
      <c r="I391">
        <v>4447</v>
      </c>
      <c r="J391" s="88">
        <v>207631.23</v>
      </c>
      <c r="K391">
        <v>0</v>
      </c>
      <c r="L391" s="88">
        <v>0</v>
      </c>
      <c r="M391">
        <v>4447</v>
      </c>
      <c r="N391" s="88">
        <v>207631.23</v>
      </c>
      <c r="O391">
        <v>0</v>
      </c>
      <c r="P391" s="88">
        <v>0</v>
      </c>
      <c r="Q391">
        <v>0</v>
      </c>
      <c r="R391" s="88">
        <v>0</v>
      </c>
      <c r="S391" s="72">
        <v>0</v>
      </c>
      <c r="T391" s="88">
        <v>0</v>
      </c>
      <c r="U391">
        <v>0</v>
      </c>
      <c r="V391" s="88">
        <v>0</v>
      </c>
      <c r="W391" s="72">
        <v>0</v>
      </c>
      <c r="X391" s="88">
        <v>0</v>
      </c>
    </row>
    <row r="392" spans="1:25" x14ac:dyDescent="0.2">
      <c r="A392" t="s">
        <v>58</v>
      </c>
      <c r="B392" t="s">
        <v>165</v>
      </c>
      <c r="C392" t="s">
        <v>429</v>
      </c>
      <c r="D392" t="s">
        <v>32</v>
      </c>
      <c r="E392">
        <v>1296</v>
      </c>
      <c r="F392" s="78">
        <f t="shared" si="13"/>
        <v>201</v>
      </c>
      <c r="H392" s="87">
        <f t="shared" si="14"/>
        <v>2.0099999999999998</v>
      </c>
      <c r="I392">
        <v>0</v>
      </c>
      <c r="J392" s="88">
        <v>0</v>
      </c>
      <c r="K392">
        <v>0</v>
      </c>
      <c r="L392" s="88">
        <v>0</v>
      </c>
      <c r="M392">
        <v>0</v>
      </c>
      <c r="N392" s="88">
        <v>0</v>
      </c>
      <c r="O392">
        <v>0</v>
      </c>
      <c r="P392" s="88">
        <v>0</v>
      </c>
      <c r="Q392">
        <v>0</v>
      </c>
      <c r="R392" s="88">
        <v>0</v>
      </c>
      <c r="S392">
        <v>0</v>
      </c>
      <c r="T392" s="88">
        <v>0</v>
      </c>
      <c r="U392">
        <v>201</v>
      </c>
      <c r="V392" s="88">
        <v>2.0099999999999998</v>
      </c>
      <c r="W392">
        <v>201</v>
      </c>
      <c r="X392" s="88">
        <v>2.0099999999999998</v>
      </c>
    </row>
    <row r="393" spans="1:25" x14ac:dyDescent="0.2">
      <c r="A393" t="s">
        <v>58</v>
      </c>
      <c r="B393" t="s">
        <v>165</v>
      </c>
      <c r="C393" t="s">
        <v>414</v>
      </c>
      <c r="D393" t="s">
        <v>32</v>
      </c>
      <c r="E393">
        <v>1296</v>
      </c>
      <c r="F393" s="78">
        <f t="shared" si="13"/>
        <v>87</v>
      </c>
      <c r="H393" s="87">
        <f t="shared" si="14"/>
        <v>0.87</v>
      </c>
      <c r="I393">
        <v>0</v>
      </c>
      <c r="J393" s="88">
        <v>0</v>
      </c>
      <c r="K393">
        <v>0</v>
      </c>
      <c r="L393" s="88">
        <v>0</v>
      </c>
      <c r="M393">
        <v>0</v>
      </c>
      <c r="N393" s="88">
        <v>0</v>
      </c>
      <c r="O393">
        <v>0</v>
      </c>
      <c r="P393" s="88">
        <v>0</v>
      </c>
      <c r="Q393">
        <v>0</v>
      </c>
      <c r="R393" s="88">
        <v>0</v>
      </c>
      <c r="S393">
        <v>0</v>
      </c>
      <c r="T393" s="88">
        <v>0</v>
      </c>
      <c r="U393">
        <v>87</v>
      </c>
      <c r="V393" s="88">
        <v>0.87</v>
      </c>
      <c r="W393">
        <v>87</v>
      </c>
      <c r="X393" s="88">
        <v>0.87</v>
      </c>
    </row>
    <row r="394" spans="1:25" x14ac:dyDescent="0.2">
      <c r="A394" t="s">
        <v>58</v>
      </c>
      <c r="B394" t="s">
        <v>165</v>
      </c>
      <c r="C394" t="s">
        <v>564</v>
      </c>
      <c r="D394" t="s">
        <v>32</v>
      </c>
      <c r="E394">
        <v>1296</v>
      </c>
      <c r="F394" s="78">
        <f t="shared" si="13"/>
        <v>706</v>
      </c>
      <c r="H394" s="87">
        <f t="shared" si="14"/>
        <v>33718.559999999998</v>
      </c>
      <c r="I394">
        <v>706</v>
      </c>
      <c r="J394" s="88">
        <v>33718.559999999998</v>
      </c>
      <c r="K394">
        <v>0</v>
      </c>
      <c r="L394" s="88">
        <v>0</v>
      </c>
      <c r="M394">
        <v>706</v>
      </c>
      <c r="N394" s="88">
        <v>33718.559999999998</v>
      </c>
      <c r="O394">
        <v>0</v>
      </c>
      <c r="P394" s="88">
        <v>0</v>
      </c>
      <c r="Q394">
        <v>0</v>
      </c>
      <c r="R394" s="88">
        <v>0</v>
      </c>
      <c r="S394">
        <v>0</v>
      </c>
      <c r="T394" s="88">
        <v>0</v>
      </c>
      <c r="U394">
        <v>0</v>
      </c>
      <c r="V394" s="88">
        <v>0</v>
      </c>
      <c r="W394">
        <v>0</v>
      </c>
      <c r="X394" s="88">
        <v>0</v>
      </c>
      <c r="Y394" s="72"/>
    </row>
    <row r="395" spans="1:25" x14ac:dyDescent="0.2">
      <c r="A395" t="s">
        <v>58</v>
      </c>
      <c r="B395" t="s">
        <v>165</v>
      </c>
      <c r="C395" t="s">
        <v>313</v>
      </c>
      <c r="D395" t="s">
        <v>32</v>
      </c>
      <c r="E395">
        <v>1296</v>
      </c>
      <c r="F395" s="78">
        <f t="shared" si="13"/>
        <v>35</v>
      </c>
      <c r="H395" s="87">
        <f t="shared" si="14"/>
        <v>0.35</v>
      </c>
      <c r="I395" s="72">
        <v>0</v>
      </c>
      <c r="J395" s="88">
        <v>0</v>
      </c>
      <c r="K395">
        <v>0</v>
      </c>
      <c r="L395" s="88">
        <v>0</v>
      </c>
      <c r="M395" s="72">
        <v>0</v>
      </c>
      <c r="N395" s="88">
        <v>0</v>
      </c>
      <c r="O395" s="72">
        <v>0</v>
      </c>
      <c r="P395" s="88">
        <v>0</v>
      </c>
      <c r="Q395">
        <v>0</v>
      </c>
      <c r="R395" s="88">
        <v>0</v>
      </c>
      <c r="S395">
        <v>0</v>
      </c>
      <c r="T395" s="88">
        <v>0</v>
      </c>
      <c r="U395">
        <v>35</v>
      </c>
      <c r="V395" s="88">
        <v>0.35</v>
      </c>
      <c r="W395" s="72">
        <v>35</v>
      </c>
      <c r="X395" s="88">
        <v>0.35</v>
      </c>
      <c r="Y395" s="72"/>
    </row>
    <row r="396" spans="1:25" x14ac:dyDescent="0.2">
      <c r="A396" t="s">
        <v>58</v>
      </c>
      <c r="B396" t="s">
        <v>165</v>
      </c>
      <c r="C396" t="s">
        <v>635</v>
      </c>
      <c r="D396" t="s">
        <v>32</v>
      </c>
      <c r="E396">
        <v>1296</v>
      </c>
      <c r="F396" s="78">
        <f t="shared" si="13"/>
        <v>1067</v>
      </c>
      <c r="H396" s="87">
        <f t="shared" si="14"/>
        <v>48836.59</v>
      </c>
      <c r="I396" s="72">
        <v>651</v>
      </c>
      <c r="J396" s="88">
        <v>29796.27</v>
      </c>
      <c r="K396">
        <v>368</v>
      </c>
      <c r="L396" s="88">
        <v>16843.36</v>
      </c>
      <c r="M396" s="72">
        <v>1019</v>
      </c>
      <c r="N396" s="88">
        <v>46639.63</v>
      </c>
      <c r="O396">
        <v>48</v>
      </c>
      <c r="P396" s="88">
        <v>2196.96</v>
      </c>
      <c r="Q396">
        <v>0</v>
      </c>
      <c r="R396" s="88">
        <v>0</v>
      </c>
      <c r="S396">
        <v>0</v>
      </c>
      <c r="T396" s="88">
        <v>0</v>
      </c>
      <c r="U396">
        <v>0</v>
      </c>
      <c r="V396" s="88">
        <v>0</v>
      </c>
      <c r="W396">
        <v>48</v>
      </c>
      <c r="X396" s="88">
        <v>2196.96</v>
      </c>
    </row>
    <row r="397" spans="1:25" x14ac:dyDescent="0.2">
      <c r="A397" t="s">
        <v>58</v>
      </c>
      <c r="B397" t="s">
        <v>165</v>
      </c>
      <c r="C397" t="s">
        <v>332</v>
      </c>
      <c r="D397" t="s">
        <v>32</v>
      </c>
      <c r="E397">
        <v>1296</v>
      </c>
      <c r="F397" s="78">
        <f t="shared" si="13"/>
        <v>1</v>
      </c>
      <c r="H397" s="87">
        <f t="shared" si="14"/>
        <v>0.01</v>
      </c>
      <c r="I397" s="72">
        <v>0</v>
      </c>
      <c r="J397" s="88">
        <v>0</v>
      </c>
      <c r="K397">
        <v>0</v>
      </c>
      <c r="L397" s="88">
        <v>0</v>
      </c>
      <c r="M397" s="72">
        <v>0</v>
      </c>
      <c r="N397" s="88">
        <v>0</v>
      </c>
      <c r="O397">
        <v>0</v>
      </c>
      <c r="P397" s="88">
        <v>0</v>
      </c>
      <c r="Q397">
        <v>0</v>
      </c>
      <c r="R397" s="88">
        <v>0</v>
      </c>
      <c r="S397">
        <v>0</v>
      </c>
      <c r="T397" s="88">
        <v>0</v>
      </c>
      <c r="U397">
        <v>1</v>
      </c>
      <c r="V397" s="88">
        <v>0.01</v>
      </c>
      <c r="W397">
        <v>1</v>
      </c>
      <c r="X397" s="88">
        <v>0.01</v>
      </c>
    </row>
    <row r="398" spans="1:25" x14ac:dyDescent="0.2">
      <c r="A398" t="s">
        <v>58</v>
      </c>
      <c r="B398" t="s">
        <v>165</v>
      </c>
      <c r="C398" t="s">
        <v>300</v>
      </c>
      <c r="D398" t="s">
        <v>32</v>
      </c>
      <c r="E398">
        <v>1296</v>
      </c>
      <c r="F398" s="78">
        <f t="shared" si="13"/>
        <v>8482</v>
      </c>
      <c r="H398" s="87">
        <f t="shared" si="14"/>
        <v>390113.27</v>
      </c>
      <c r="I398">
        <v>6909</v>
      </c>
      <c r="J398" s="88">
        <v>317766.19</v>
      </c>
      <c r="K398">
        <v>1573</v>
      </c>
      <c r="L398" s="88">
        <v>72347.08</v>
      </c>
      <c r="M398">
        <v>8482</v>
      </c>
      <c r="N398" s="88">
        <v>390113.27</v>
      </c>
      <c r="O398">
        <v>0</v>
      </c>
      <c r="P398" s="88">
        <v>0</v>
      </c>
      <c r="Q398">
        <v>0</v>
      </c>
      <c r="R398" s="88">
        <v>0</v>
      </c>
      <c r="S398">
        <v>0</v>
      </c>
      <c r="T398" s="88">
        <v>0</v>
      </c>
      <c r="U398">
        <v>0</v>
      </c>
      <c r="V398" s="88">
        <v>0</v>
      </c>
      <c r="W398">
        <v>0</v>
      </c>
      <c r="X398" s="88">
        <v>0</v>
      </c>
      <c r="Y398" s="72"/>
    </row>
    <row r="399" spans="1:25" x14ac:dyDescent="0.2">
      <c r="A399" t="s">
        <v>58</v>
      </c>
      <c r="B399" t="s">
        <v>165</v>
      </c>
      <c r="C399" t="s">
        <v>381</v>
      </c>
      <c r="D399" t="s">
        <v>32</v>
      </c>
      <c r="E399">
        <v>1296</v>
      </c>
      <c r="F399" s="78">
        <f t="shared" si="13"/>
        <v>953</v>
      </c>
      <c r="H399" s="87">
        <f t="shared" si="14"/>
        <v>9.5299999999999994</v>
      </c>
      <c r="I399">
        <v>0</v>
      </c>
      <c r="J399" s="88">
        <v>0</v>
      </c>
      <c r="K399">
        <v>0</v>
      </c>
      <c r="L399" s="88">
        <v>0</v>
      </c>
      <c r="M399">
        <v>0</v>
      </c>
      <c r="N399" s="88">
        <v>0</v>
      </c>
      <c r="O399">
        <v>0</v>
      </c>
      <c r="P399" s="88">
        <v>0</v>
      </c>
      <c r="Q399">
        <v>0</v>
      </c>
      <c r="R399" s="88">
        <v>0</v>
      </c>
      <c r="S399" s="72">
        <v>290</v>
      </c>
      <c r="T399" s="88">
        <v>2.9</v>
      </c>
      <c r="U399">
        <v>663</v>
      </c>
      <c r="V399" s="88">
        <v>6.63</v>
      </c>
      <c r="W399" s="72">
        <v>953</v>
      </c>
      <c r="X399" s="88">
        <v>9.5299999999999994</v>
      </c>
      <c r="Y399" s="72"/>
    </row>
    <row r="400" spans="1:25" x14ac:dyDescent="0.2">
      <c r="A400" t="s">
        <v>58</v>
      </c>
      <c r="B400" t="s">
        <v>165</v>
      </c>
      <c r="C400" t="s">
        <v>301</v>
      </c>
      <c r="D400" t="s">
        <v>32</v>
      </c>
      <c r="E400">
        <v>1296</v>
      </c>
      <c r="F400" s="78">
        <f t="shared" si="13"/>
        <v>1030</v>
      </c>
      <c r="H400" s="87">
        <f t="shared" si="14"/>
        <v>66002.77</v>
      </c>
      <c r="I400" s="72">
        <v>0</v>
      </c>
      <c r="J400" s="88">
        <v>0</v>
      </c>
      <c r="K400">
        <v>0</v>
      </c>
      <c r="L400" s="88">
        <v>0</v>
      </c>
      <c r="M400" s="72">
        <v>0</v>
      </c>
      <c r="N400" s="88">
        <v>0</v>
      </c>
      <c r="O400">
        <v>0</v>
      </c>
      <c r="P400" s="88">
        <v>0</v>
      </c>
      <c r="Q400">
        <v>1030</v>
      </c>
      <c r="R400" s="88">
        <v>66002.77</v>
      </c>
      <c r="S400">
        <v>0</v>
      </c>
      <c r="T400" s="88">
        <v>0</v>
      </c>
      <c r="U400">
        <v>0</v>
      </c>
      <c r="V400" s="88">
        <v>0</v>
      </c>
      <c r="W400">
        <v>1030</v>
      </c>
      <c r="X400" s="88">
        <v>66002.77</v>
      </c>
      <c r="Y400" s="72"/>
    </row>
    <row r="401" spans="1:25" x14ac:dyDescent="0.2">
      <c r="A401" t="s">
        <v>58</v>
      </c>
      <c r="B401" t="s">
        <v>165</v>
      </c>
      <c r="C401" t="s">
        <v>593</v>
      </c>
      <c r="D401" t="s">
        <v>32</v>
      </c>
      <c r="E401">
        <v>1296</v>
      </c>
      <c r="F401" s="78">
        <f t="shared" si="13"/>
        <v>279</v>
      </c>
      <c r="H401" s="87">
        <f t="shared" si="14"/>
        <v>15693.03</v>
      </c>
      <c r="I401">
        <v>279</v>
      </c>
      <c r="J401" s="88">
        <v>15693.03</v>
      </c>
      <c r="K401">
        <v>0</v>
      </c>
      <c r="L401" s="88">
        <v>0</v>
      </c>
      <c r="M401">
        <v>279</v>
      </c>
      <c r="N401" s="88">
        <v>15693.03</v>
      </c>
      <c r="O401">
        <v>0</v>
      </c>
      <c r="P401" s="88">
        <v>0</v>
      </c>
      <c r="Q401">
        <v>0</v>
      </c>
      <c r="R401" s="88">
        <v>0</v>
      </c>
      <c r="S401">
        <v>0</v>
      </c>
      <c r="T401" s="88">
        <v>0</v>
      </c>
      <c r="U401">
        <v>0</v>
      </c>
      <c r="V401" s="88">
        <v>0</v>
      </c>
      <c r="W401">
        <v>0</v>
      </c>
      <c r="X401" s="88">
        <v>0</v>
      </c>
    </row>
    <row r="402" spans="1:25" x14ac:dyDescent="0.2">
      <c r="A402" t="s">
        <v>58</v>
      </c>
      <c r="B402" t="s">
        <v>165</v>
      </c>
      <c r="C402" t="s">
        <v>676</v>
      </c>
      <c r="D402" t="s">
        <v>32</v>
      </c>
      <c r="E402">
        <v>1296</v>
      </c>
      <c r="F402" s="78">
        <f t="shared" si="13"/>
        <v>2137</v>
      </c>
      <c r="H402" s="87">
        <f t="shared" si="14"/>
        <v>126337.73</v>
      </c>
      <c r="I402" s="72">
        <v>2137</v>
      </c>
      <c r="J402" s="88">
        <v>126337.73</v>
      </c>
      <c r="K402">
        <v>0</v>
      </c>
      <c r="L402" s="88">
        <v>0</v>
      </c>
      <c r="M402" s="72">
        <v>2137</v>
      </c>
      <c r="N402" s="88">
        <v>126337.73</v>
      </c>
      <c r="O402">
        <v>0</v>
      </c>
      <c r="P402" s="88">
        <v>0</v>
      </c>
      <c r="Q402">
        <v>0</v>
      </c>
      <c r="R402" s="88">
        <v>0</v>
      </c>
      <c r="S402">
        <v>0</v>
      </c>
      <c r="T402" s="88">
        <v>0</v>
      </c>
      <c r="U402">
        <v>0</v>
      </c>
      <c r="V402" s="88">
        <v>0</v>
      </c>
      <c r="W402">
        <v>0</v>
      </c>
      <c r="X402" s="88">
        <v>0</v>
      </c>
      <c r="Y402" s="72"/>
    </row>
    <row r="403" spans="1:25" x14ac:dyDescent="0.2">
      <c r="A403" t="s">
        <v>58</v>
      </c>
      <c r="B403" t="s">
        <v>165</v>
      </c>
      <c r="C403" t="s">
        <v>624</v>
      </c>
      <c r="D403" t="s">
        <v>32</v>
      </c>
      <c r="E403">
        <v>1296</v>
      </c>
      <c r="F403" s="78">
        <f t="shared" si="13"/>
        <v>325</v>
      </c>
      <c r="H403" s="87">
        <f t="shared" si="14"/>
        <v>22916.6</v>
      </c>
      <c r="I403" s="72">
        <v>325</v>
      </c>
      <c r="J403" s="88">
        <v>22916.6</v>
      </c>
      <c r="K403">
        <v>0</v>
      </c>
      <c r="L403" s="88">
        <v>0</v>
      </c>
      <c r="M403" s="72">
        <v>325</v>
      </c>
      <c r="N403" s="88">
        <v>22916.6</v>
      </c>
      <c r="O403">
        <v>0</v>
      </c>
      <c r="P403" s="88">
        <v>0</v>
      </c>
      <c r="Q403">
        <v>0</v>
      </c>
      <c r="R403" s="88">
        <v>0</v>
      </c>
      <c r="S403">
        <v>0</v>
      </c>
      <c r="T403" s="88">
        <v>0</v>
      </c>
      <c r="U403">
        <v>0</v>
      </c>
      <c r="V403" s="88">
        <v>0</v>
      </c>
      <c r="W403">
        <v>0</v>
      </c>
      <c r="X403" s="88">
        <v>0</v>
      </c>
    </row>
    <row r="404" spans="1:25" x14ac:dyDescent="0.2">
      <c r="A404" t="s">
        <v>58</v>
      </c>
      <c r="B404" t="s">
        <v>165</v>
      </c>
      <c r="C404" t="s">
        <v>594</v>
      </c>
      <c r="D404" t="s">
        <v>32</v>
      </c>
      <c r="E404">
        <v>1296</v>
      </c>
      <c r="F404" s="78">
        <f t="shared" si="13"/>
        <v>382</v>
      </c>
      <c r="H404" s="87">
        <f t="shared" si="14"/>
        <v>23442.34</v>
      </c>
      <c r="I404">
        <v>300</v>
      </c>
      <c r="J404" s="88">
        <v>18410.21</v>
      </c>
      <c r="K404">
        <v>82</v>
      </c>
      <c r="L404" s="88">
        <v>5032.13</v>
      </c>
      <c r="M404">
        <v>382</v>
      </c>
      <c r="N404" s="88">
        <v>23442.34</v>
      </c>
      <c r="O404">
        <v>0</v>
      </c>
      <c r="P404" s="88">
        <v>0</v>
      </c>
      <c r="Q404">
        <v>0</v>
      </c>
      <c r="R404" s="88">
        <v>0</v>
      </c>
      <c r="S404">
        <v>0</v>
      </c>
      <c r="T404" s="88">
        <v>0</v>
      </c>
      <c r="U404">
        <v>0</v>
      </c>
      <c r="V404" s="88">
        <v>0</v>
      </c>
      <c r="W404">
        <v>0</v>
      </c>
      <c r="X404" s="88">
        <v>0</v>
      </c>
      <c r="Y404" s="72"/>
    </row>
    <row r="405" spans="1:25" x14ac:dyDescent="0.2">
      <c r="A405" t="s">
        <v>58</v>
      </c>
      <c r="B405" t="s">
        <v>165</v>
      </c>
      <c r="C405" t="s">
        <v>595</v>
      </c>
      <c r="D405" t="s">
        <v>32</v>
      </c>
      <c r="E405">
        <v>1296</v>
      </c>
      <c r="F405" s="78">
        <f t="shared" si="13"/>
        <v>900</v>
      </c>
      <c r="H405" s="87">
        <f t="shared" si="14"/>
        <v>57485.17</v>
      </c>
      <c r="I405">
        <v>900</v>
      </c>
      <c r="J405" s="88">
        <v>57485.17</v>
      </c>
      <c r="K405">
        <v>0</v>
      </c>
      <c r="L405" s="88">
        <v>0</v>
      </c>
      <c r="M405">
        <v>900</v>
      </c>
      <c r="N405" s="88">
        <v>57485.17</v>
      </c>
      <c r="O405" s="72">
        <v>0</v>
      </c>
      <c r="P405" s="88">
        <v>0</v>
      </c>
      <c r="Q405" s="72">
        <v>0</v>
      </c>
      <c r="R405" s="88">
        <v>0</v>
      </c>
      <c r="S405">
        <v>0</v>
      </c>
      <c r="T405" s="88">
        <v>0</v>
      </c>
      <c r="U405">
        <v>0</v>
      </c>
      <c r="V405" s="88">
        <v>0</v>
      </c>
      <c r="W405" s="72">
        <v>0</v>
      </c>
      <c r="X405" s="88">
        <v>0</v>
      </c>
    </row>
    <row r="406" spans="1:25" x14ac:dyDescent="0.2">
      <c r="A406" t="s">
        <v>58</v>
      </c>
      <c r="B406" t="s">
        <v>165</v>
      </c>
      <c r="C406" t="s">
        <v>565</v>
      </c>
      <c r="D406" t="s">
        <v>32</v>
      </c>
      <c r="E406">
        <v>1296</v>
      </c>
      <c r="F406" s="78">
        <f t="shared" si="13"/>
        <v>730</v>
      </c>
      <c r="H406" s="87">
        <f t="shared" si="14"/>
        <v>53291.03</v>
      </c>
      <c r="I406">
        <v>730</v>
      </c>
      <c r="J406" s="88">
        <v>53291.03</v>
      </c>
      <c r="K406">
        <v>0</v>
      </c>
      <c r="L406" s="88">
        <v>0</v>
      </c>
      <c r="M406">
        <v>730</v>
      </c>
      <c r="N406" s="88">
        <v>53291.03</v>
      </c>
      <c r="O406" s="72">
        <v>0</v>
      </c>
      <c r="P406" s="88">
        <v>0</v>
      </c>
      <c r="Q406">
        <v>0</v>
      </c>
      <c r="R406" s="88">
        <v>0</v>
      </c>
      <c r="S406">
        <v>0</v>
      </c>
      <c r="T406" s="88">
        <v>0</v>
      </c>
      <c r="U406">
        <v>0</v>
      </c>
      <c r="V406" s="88">
        <v>0</v>
      </c>
      <c r="W406" s="72">
        <v>0</v>
      </c>
      <c r="X406" s="88">
        <v>0</v>
      </c>
    </row>
    <row r="407" spans="1:25" x14ac:dyDescent="0.2">
      <c r="A407" t="s">
        <v>58</v>
      </c>
      <c r="B407" t="s">
        <v>165</v>
      </c>
      <c r="C407" t="s">
        <v>549</v>
      </c>
      <c r="D407" t="s">
        <v>32</v>
      </c>
      <c r="E407">
        <v>1296</v>
      </c>
      <c r="F407" s="78">
        <f t="shared" si="13"/>
        <v>110</v>
      </c>
      <c r="H407" s="87">
        <f t="shared" si="14"/>
        <v>1.1000000000000001</v>
      </c>
      <c r="I407">
        <v>0</v>
      </c>
      <c r="J407" s="88">
        <v>0</v>
      </c>
      <c r="K407">
        <v>102</v>
      </c>
      <c r="L407" s="88">
        <v>1.02</v>
      </c>
      <c r="M407">
        <v>102</v>
      </c>
      <c r="N407" s="88">
        <v>1.02</v>
      </c>
      <c r="O407">
        <v>0</v>
      </c>
      <c r="P407" s="88">
        <v>0</v>
      </c>
      <c r="Q407">
        <v>0</v>
      </c>
      <c r="R407" s="88">
        <v>0</v>
      </c>
      <c r="S407">
        <v>8</v>
      </c>
      <c r="T407" s="88">
        <v>0.08</v>
      </c>
      <c r="U407">
        <v>0</v>
      </c>
      <c r="V407" s="88">
        <v>0</v>
      </c>
      <c r="W407">
        <v>8</v>
      </c>
      <c r="X407" s="88">
        <v>0.08</v>
      </c>
    </row>
    <row r="408" spans="1:25" x14ac:dyDescent="0.2">
      <c r="A408" t="s">
        <v>58</v>
      </c>
      <c r="B408" t="s">
        <v>165</v>
      </c>
      <c r="C408" t="s">
        <v>640</v>
      </c>
      <c r="D408" t="s">
        <v>32</v>
      </c>
      <c r="E408">
        <v>1296</v>
      </c>
      <c r="F408" s="78">
        <f t="shared" si="13"/>
        <v>715</v>
      </c>
      <c r="H408" s="87">
        <f t="shared" si="14"/>
        <v>14750.650000000001</v>
      </c>
      <c r="I408" s="72">
        <v>8</v>
      </c>
      <c r="J408" s="88">
        <v>165.04</v>
      </c>
      <c r="K408">
        <v>0</v>
      </c>
      <c r="L408" s="88">
        <v>0</v>
      </c>
      <c r="M408" s="72">
        <v>8</v>
      </c>
      <c r="N408" s="88">
        <v>165.04</v>
      </c>
      <c r="O408">
        <v>0</v>
      </c>
      <c r="P408" s="88">
        <v>0</v>
      </c>
      <c r="Q408">
        <v>707</v>
      </c>
      <c r="R408" s="88">
        <v>14585.61</v>
      </c>
      <c r="S408">
        <v>0</v>
      </c>
      <c r="T408" s="88">
        <v>0</v>
      </c>
      <c r="U408">
        <v>0</v>
      </c>
      <c r="V408" s="88">
        <v>0</v>
      </c>
      <c r="W408">
        <v>707</v>
      </c>
      <c r="X408" s="88">
        <v>14585.61</v>
      </c>
      <c r="Y408" s="72"/>
    </row>
    <row r="409" spans="1:25" x14ac:dyDescent="0.2">
      <c r="A409" t="s">
        <v>58</v>
      </c>
      <c r="B409" t="s">
        <v>165</v>
      </c>
      <c r="C409" t="s">
        <v>641</v>
      </c>
      <c r="D409" t="s">
        <v>32</v>
      </c>
      <c r="E409">
        <v>1296</v>
      </c>
      <c r="F409" s="78">
        <f t="shared" si="13"/>
        <v>178</v>
      </c>
      <c r="H409" s="87">
        <f t="shared" si="14"/>
        <v>3636.54</v>
      </c>
      <c r="I409">
        <v>178</v>
      </c>
      <c r="J409" s="88">
        <v>3636.54</v>
      </c>
      <c r="K409">
        <v>0</v>
      </c>
      <c r="L409" s="88">
        <v>0</v>
      </c>
      <c r="M409">
        <v>178</v>
      </c>
      <c r="N409" s="88">
        <v>3636.54</v>
      </c>
      <c r="O409" s="72">
        <v>0</v>
      </c>
      <c r="P409" s="88">
        <v>0</v>
      </c>
      <c r="Q409">
        <v>0</v>
      </c>
      <c r="R409" s="88">
        <v>0</v>
      </c>
      <c r="S409">
        <v>0</v>
      </c>
      <c r="T409" s="88">
        <v>0</v>
      </c>
      <c r="U409">
        <v>0</v>
      </c>
      <c r="V409" s="88">
        <v>0</v>
      </c>
      <c r="W409" s="72">
        <v>0</v>
      </c>
      <c r="X409" s="88">
        <v>0</v>
      </c>
    </row>
    <row r="410" spans="1:25" x14ac:dyDescent="0.2">
      <c r="A410" t="s">
        <v>58</v>
      </c>
      <c r="B410" t="s">
        <v>165</v>
      </c>
      <c r="C410" t="s">
        <v>306</v>
      </c>
      <c r="D410" t="s">
        <v>32</v>
      </c>
      <c r="E410">
        <v>1296</v>
      </c>
      <c r="F410" s="78">
        <f t="shared" si="13"/>
        <v>582</v>
      </c>
      <c r="H410" s="87">
        <f t="shared" si="14"/>
        <v>12006.87</v>
      </c>
      <c r="I410">
        <v>0</v>
      </c>
      <c r="J410" s="88">
        <v>0</v>
      </c>
      <c r="K410">
        <v>0</v>
      </c>
      <c r="L410" s="88">
        <v>0</v>
      </c>
      <c r="M410">
        <v>0</v>
      </c>
      <c r="N410" s="88">
        <v>0</v>
      </c>
      <c r="O410">
        <v>0</v>
      </c>
      <c r="P410" s="88">
        <v>0</v>
      </c>
      <c r="Q410">
        <v>0</v>
      </c>
      <c r="R410" s="88">
        <v>0</v>
      </c>
      <c r="S410" s="72">
        <v>0</v>
      </c>
      <c r="T410" s="88">
        <v>0</v>
      </c>
      <c r="U410">
        <v>582</v>
      </c>
      <c r="V410" s="88">
        <v>12006.87</v>
      </c>
      <c r="W410" s="72">
        <v>582</v>
      </c>
      <c r="X410" s="88">
        <v>12006.87</v>
      </c>
    </row>
    <row r="411" spans="1:25" x14ac:dyDescent="0.2">
      <c r="A411" t="s">
        <v>58</v>
      </c>
      <c r="B411" t="s">
        <v>165</v>
      </c>
      <c r="C411" t="s">
        <v>764</v>
      </c>
      <c r="D411" t="s">
        <v>32</v>
      </c>
      <c r="E411">
        <v>1296</v>
      </c>
      <c r="F411" s="78">
        <f t="shared" si="13"/>
        <v>55</v>
      </c>
      <c r="H411" s="87">
        <f t="shared" si="14"/>
        <v>1134.6600000000001</v>
      </c>
      <c r="I411">
        <v>0</v>
      </c>
      <c r="J411" s="88">
        <v>0</v>
      </c>
      <c r="K411">
        <v>0</v>
      </c>
      <c r="L411" s="88">
        <v>0</v>
      </c>
      <c r="M411">
        <v>0</v>
      </c>
      <c r="N411" s="88">
        <v>0</v>
      </c>
      <c r="O411" s="72">
        <v>0</v>
      </c>
      <c r="P411" s="88">
        <v>0</v>
      </c>
      <c r="Q411">
        <v>55</v>
      </c>
      <c r="R411" s="88">
        <v>1134.6600000000001</v>
      </c>
      <c r="S411">
        <v>0</v>
      </c>
      <c r="T411" s="88">
        <v>0</v>
      </c>
      <c r="U411">
        <v>0</v>
      </c>
      <c r="V411" s="88">
        <v>0</v>
      </c>
      <c r="W411" s="72">
        <v>55</v>
      </c>
      <c r="X411" s="88">
        <v>1134.6600000000001</v>
      </c>
    </row>
    <row r="412" spans="1:25" x14ac:dyDescent="0.2">
      <c r="A412" t="s">
        <v>58</v>
      </c>
      <c r="B412" t="s">
        <v>165</v>
      </c>
      <c r="C412" t="s">
        <v>844</v>
      </c>
      <c r="D412" t="s">
        <v>32</v>
      </c>
      <c r="E412">
        <v>1296</v>
      </c>
      <c r="F412" s="78">
        <f t="shared" si="13"/>
        <v>100</v>
      </c>
      <c r="H412" s="87">
        <f t="shared" si="14"/>
        <v>2043</v>
      </c>
      <c r="I412">
        <v>100</v>
      </c>
      <c r="J412" s="88">
        <v>2043</v>
      </c>
      <c r="K412">
        <v>0</v>
      </c>
      <c r="L412" s="88">
        <v>0</v>
      </c>
      <c r="M412">
        <v>100</v>
      </c>
      <c r="N412" s="88">
        <v>2043</v>
      </c>
      <c r="O412">
        <v>0</v>
      </c>
      <c r="P412" s="88">
        <v>0</v>
      </c>
      <c r="Q412" s="72">
        <v>0</v>
      </c>
      <c r="R412" s="88">
        <v>0</v>
      </c>
      <c r="S412" s="72">
        <v>0</v>
      </c>
      <c r="T412" s="88">
        <v>0</v>
      </c>
      <c r="U412">
        <v>0</v>
      </c>
      <c r="V412" s="88">
        <v>0</v>
      </c>
      <c r="W412" s="72">
        <v>0</v>
      </c>
      <c r="X412" s="88">
        <v>0</v>
      </c>
    </row>
    <row r="413" spans="1:25" x14ac:dyDescent="0.2">
      <c r="A413" t="s">
        <v>58</v>
      </c>
      <c r="B413" t="s">
        <v>165</v>
      </c>
      <c r="C413" t="s">
        <v>392</v>
      </c>
      <c r="D413" t="s">
        <v>32</v>
      </c>
      <c r="E413">
        <v>1296</v>
      </c>
      <c r="F413" s="78">
        <f t="shared" si="13"/>
        <v>4454</v>
      </c>
      <c r="H413" s="87">
        <f t="shared" si="14"/>
        <v>142923.41</v>
      </c>
      <c r="I413" s="72">
        <v>4432</v>
      </c>
      <c r="J413" s="88">
        <v>142217.45000000001</v>
      </c>
      <c r="K413">
        <v>22</v>
      </c>
      <c r="L413" s="88">
        <v>705.96</v>
      </c>
      <c r="M413" s="72">
        <v>4454</v>
      </c>
      <c r="N413" s="88">
        <v>142923.41</v>
      </c>
      <c r="O413">
        <v>0</v>
      </c>
      <c r="P413" s="88">
        <v>0</v>
      </c>
      <c r="Q413">
        <v>0</v>
      </c>
      <c r="R413" s="88">
        <v>0</v>
      </c>
      <c r="S413">
        <v>0</v>
      </c>
      <c r="T413" s="88">
        <v>0</v>
      </c>
      <c r="U413">
        <v>0</v>
      </c>
      <c r="V413" s="88">
        <v>0</v>
      </c>
      <c r="W413">
        <v>0</v>
      </c>
      <c r="X413" s="88">
        <v>0</v>
      </c>
      <c r="Y413" s="72"/>
    </row>
    <row r="414" spans="1:25" x14ac:dyDescent="0.2">
      <c r="A414" t="s">
        <v>58</v>
      </c>
      <c r="B414" t="s">
        <v>165</v>
      </c>
      <c r="C414" t="s">
        <v>380</v>
      </c>
      <c r="D414" t="s">
        <v>32</v>
      </c>
      <c r="E414">
        <v>1296</v>
      </c>
      <c r="F414" s="78">
        <f t="shared" si="13"/>
        <v>253</v>
      </c>
      <c r="H414" s="87">
        <f t="shared" si="14"/>
        <v>2.38</v>
      </c>
      <c r="I414" s="72">
        <v>0</v>
      </c>
      <c r="J414" s="88">
        <v>0</v>
      </c>
      <c r="K414">
        <v>0</v>
      </c>
      <c r="L414" s="88">
        <v>0</v>
      </c>
      <c r="M414" s="72">
        <v>0</v>
      </c>
      <c r="N414" s="88">
        <v>0</v>
      </c>
      <c r="O414">
        <v>0</v>
      </c>
      <c r="P414" s="88">
        <v>0</v>
      </c>
      <c r="Q414">
        <v>0</v>
      </c>
      <c r="R414" s="88">
        <v>0</v>
      </c>
      <c r="S414">
        <v>0</v>
      </c>
      <c r="T414" s="88">
        <v>0</v>
      </c>
      <c r="U414">
        <v>253</v>
      </c>
      <c r="V414" s="88">
        <v>2.38</v>
      </c>
      <c r="W414">
        <v>253</v>
      </c>
      <c r="X414" s="88">
        <v>2.38</v>
      </c>
    </row>
    <row r="415" spans="1:25" x14ac:dyDescent="0.2">
      <c r="A415" t="s">
        <v>58</v>
      </c>
      <c r="B415" t="s">
        <v>165</v>
      </c>
      <c r="C415" t="s">
        <v>397</v>
      </c>
      <c r="D415" t="s">
        <v>32</v>
      </c>
      <c r="E415">
        <v>1296</v>
      </c>
      <c r="F415" s="78">
        <f t="shared" si="13"/>
        <v>642</v>
      </c>
      <c r="H415" s="87">
        <f t="shared" si="14"/>
        <v>19291.650000000001</v>
      </c>
      <c r="I415">
        <v>642</v>
      </c>
      <c r="J415" s="88">
        <v>19291.650000000001</v>
      </c>
      <c r="K415">
        <v>0</v>
      </c>
      <c r="L415" s="88">
        <v>0</v>
      </c>
      <c r="M415">
        <v>642</v>
      </c>
      <c r="N415" s="88">
        <v>19291.650000000001</v>
      </c>
      <c r="O415" s="72">
        <v>0</v>
      </c>
      <c r="P415" s="88">
        <v>0</v>
      </c>
      <c r="Q415" s="72">
        <v>0</v>
      </c>
      <c r="R415" s="88">
        <v>0</v>
      </c>
      <c r="S415">
        <v>0</v>
      </c>
      <c r="T415" s="88">
        <v>0</v>
      </c>
      <c r="U415">
        <v>0</v>
      </c>
      <c r="V415" s="88">
        <v>0</v>
      </c>
      <c r="W415" s="72">
        <v>0</v>
      </c>
      <c r="X415" s="88">
        <v>0</v>
      </c>
      <c r="Y415" s="72"/>
    </row>
    <row r="416" spans="1:25" x14ac:dyDescent="0.2">
      <c r="A416" t="s">
        <v>58</v>
      </c>
      <c r="B416" t="s">
        <v>165</v>
      </c>
      <c r="C416" t="s">
        <v>393</v>
      </c>
      <c r="D416" t="s">
        <v>32</v>
      </c>
      <c r="E416">
        <v>1296</v>
      </c>
      <c r="F416" s="78">
        <f t="shared" si="13"/>
        <v>1166</v>
      </c>
      <c r="H416" s="87">
        <f t="shared" si="14"/>
        <v>45071.28</v>
      </c>
      <c r="I416">
        <v>1166</v>
      </c>
      <c r="J416" s="88">
        <v>45071.28</v>
      </c>
      <c r="K416">
        <v>0</v>
      </c>
      <c r="L416" s="88">
        <v>0</v>
      </c>
      <c r="M416">
        <v>1166</v>
      </c>
      <c r="N416" s="88">
        <v>45071.28</v>
      </c>
      <c r="O416">
        <v>0</v>
      </c>
      <c r="P416" s="88">
        <v>0</v>
      </c>
      <c r="Q416">
        <v>0</v>
      </c>
      <c r="R416" s="88">
        <v>0</v>
      </c>
      <c r="S416" s="72">
        <v>0</v>
      </c>
      <c r="T416" s="88">
        <v>0</v>
      </c>
      <c r="U416">
        <v>0</v>
      </c>
      <c r="V416" s="88">
        <v>0</v>
      </c>
      <c r="W416" s="72">
        <v>0</v>
      </c>
      <c r="X416" s="88">
        <v>0</v>
      </c>
    </row>
    <row r="417" spans="1:25" x14ac:dyDescent="0.2">
      <c r="A417" t="s">
        <v>58</v>
      </c>
      <c r="B417" t="s">
        <v>165</v>
      </c>
      <c r="C417" t="s">
        <v>430</v>
      </c>
      <c r="D417" t="s">
        <v>32</v>
      </c>
      <c r="E417">
        <v>1296</v>
      </c>
      <c r="F417" s="78">
        <f t="shared" si="13"/>
        <v>11</v>
      </c>
      <c r="H417" s="87">
        <f t="shared" si="14"/>
        <v>0.11</v>
      </c>
      <c r="I417" s="72">
        <v>0</v>
      </c>
      <c r="J417" s="88">
        <v>0</v>
      </c>
      <c r="K417">
        <v>0</v>
      </c>
      <c r="L417" s="88">
        <v>0</v>
      </c>
      <c r="M417" s="72">
        <v>0</v>
      </c>
      <c r="N417" s="88">
        <v>0</v>
      </c>
      <c r="O417">
        <v>0</v>
      </c>
      <c r="P417" s="88">
        <v>0</v>
      </c>
      <c r="Q417">
        <v>0</v>
      </c>
      <c r="R417" s="88">
        <v>0</v>
      </c>
      <c r="S417">
        <v>0</v>
      </c>
      <c r="T417" s="88">
        <v>0</v>
      </c>
      <c r="U417">
        <v>11</v>
      </c>
      <c r="V417" s="88">
        <v>0.11</v>
      </c>
      <c r="W417">
        <v>11</v>
      </c>
      <c r="X417" s="88">
        <v>0.11</v>
      </c>
      <c r="Y417" s="72"/>
    </row>
    <row r="418" spans="1:25" x14ac:dyDescent="0.2">
      <c r="A418" t="s">
        <v>58</v>
      </c>
      <c r="B418" t="s">
        <v>165</v>
      </c>
      <c r="C418" t="s">
        <v>394</v>
      </c>
      <c r="D418" t="s">
        <v>32</v>
      </c>
      <c r="E418">
        <v>1296</v>
      </c>
      <c r="F418" s="78">
        <f t="shared" si="13"/>
        <v>3423</v>
      </c>
      <c r="H418" s="87">
        <f t="shared" si="14"/>
        <v>151019.68</v>
      </c>
      <c r="I418" s="72">
        <v>2722</v>
      </c>
      <c r="J418" s="88">
        <v>120092.19</v>
      </c>
      <c r="K418">
        <v>636</v>
      </c>
      <c r="L418" s="88">
        <v>28059.75</v>
      </c>
      <c r="M418" s="72">
        <v>3358</v>
      </c>
      <c r="N418" s="88">
        <v>148151.94</v>
      </c>
      <c r="O418">
        <v>65</v>
      </c>
      <c r="P418" s="88">
        <v>2867.74</v>
      </c>
      <c r="Q418">
        <v>0</v>
      </c>
      <c r="R418" s="88">
        <v>0</v>
      </c>
      <c r="S418">
        <v>0</v>
      </c>
      <c r="T418" s="88">
        <v>0</v>
      </c>
      <c r="U418">
        <v>0</v>
      </c>
      <c r="V418" s="88">
        <v>0</v>
      </c>
      <c r="W418">
        <v>65</v>
      </c>
      <c r="X418" s="88">
        <v>2867.74</v>
      </c>
    </row>
    <row r="419" spans="1:25" x14ac:dyDescent="0.2">
      <c r="A419" t="s">
        <v>58</v>
      </c>
      <c r="B419" t="s">
        <v>165</v>
      </c>
      <c r="C419" t="s">
        <v>527</v>
      </c>
      <c r="D419" t="s">
        <v>32</v>
      </c>
      <c r="E419">
        <v>1296</v>
      </c>
      <c r="F419" s="78">
        <f t="shared" si="13"/>
        <v>165</v>
      </c>
      <c r="H419" s="87">
        <f t="shared" si="14"/>
        <v>1.65</v>
      </c>
      <c r="I419" s="72">
        <v>102</v>
      </c>
      <c r="J419" s="88">
        <v>1.02</v>
      </c>
      <c r="K419" s="72">
        <v>0</v>
      </c>
      <c r="L419" s="88">
        <v>0</v>
      </c>
      <c r="M419" s="72">
        <v>102</v>
      </c>
      <c r="N419" s="88">
        <v>1.02</v>
      </c>
      <c r="O419" s="72">
        <v>0</v>
      </c>
      <c r="P419" s="88">
        <v>0</v>
      </c>
      <c r="Q419" s="72">
        <v>0</v>
      </c>
      <c r="R419" s="88">
        <v>0</v>
      </c>
      <c r="S419">
        <v>0</v>
      </c>
      <c r="T419" s="88">
        <v>0</v>
      </c>
      <c r="U419">
        <v>63</v>
      </c>
      <c r="V419" s="88">
        <v>0.63</v>
      </c>
      <c r="W419" s="72">
        <v>63</v>
      </c>
      <c r="X419" s="88">
        <v>0.63</v>
      </c>
      <c r="Y419" s="72"/>
    </row>
    <row r="420" spans="1:25" x14ac:dyDescent="0.2">
      <c r="A420" t="s">
        <v>58</v>
      </c>
      <c r="B420" t="s">
        <v>165</v>
      </c>
      <c r="C420" t="s">
        <v>404</v>
      </c>
      <c r="D420" t="s">
        <v>32</v>
      </c>
      <c r="E420">
        <v>1296</v>
      </c>
      <c r="F420" s="78">
        <f t="shared" si="13"/>
        <v>5</v>
      </c>
      <c r="H420" s="87">
        <f t="shared" si="14"/>
        <v>101.8</v>
      </c>
      <c r="I420">
        <v>5</v>
      </c>
      <c r="J420" s="88">
        <v>101.8</v>
      </c>
      <c r="K420">
        <v>0</v>
      </c>
      <c r="L420" s="88">
        <v>0</v>
      </c>
      <c r="M420">
        <v>5</v>
      </c>
      <c r="N420" s="88">
        <v>101.8</v>
      </c>
      <c r="O420">
        <v>0</v>
      </c>
      <c r="P420" s="88">
        <v>0</v>
      </c>
      <c r="Q420">
        <v>0</v>
      </c>
      <c r="R420" s="88">
        <v>0</v>
      </c>
      <c r="S420">
        <v>0</v>
      </c>
      <c r="T420" s="88">
        <v>0</v>
      </c>
      <c r="U420">
        <v>0</v>
      </c>
      <c r="V420" s="88">
        <v>0</v>
      </c>
      <c r="W420">
        <v>0</v>
      </c>
      <c r="X420" s="88">
        <v>0</v>
      </c>
      <c r="Y420" s="72"/>
    </row>
    <row r="421" spans="1:25" x14ac:dyDescent="0.2">
      <c r="A421" t="s">
        <v>58</v>
      </c>
      <c r="B421" t="s">
        <v>165</v>
      </c>
      <c r="C421" t="s">
        <v>446</v>
      </c>
      <c r="D421" t="s">
        <v>32</v>
      </c>
      <c r="E421">
        <v>1296</v>
      </c>
      <c r="F421" s="78">
        <f t="shared" si="13"/>
        <v>1551</v>
      </c>
      <c r="H421" s="87">
        <f t="shared" si="14"/>
        <v>31705.359999999997</v>
      </c>
      <c r="I421">
        <v>0</v>
      </c>
      <c r="J421" s="88">
        <v>0</v>
      </c>
      <c r="K421">
        <v>1</v>
      </c>
      <c r="L421" s="88">
        <v>20.440000000000001</v>
      </c>
      <c r="M421">
        <v>1</v>
      </c>
      <c r="N421" s="88">
        <v>20.440000000000001</v>
      </c>
      <c r="O421">
        <v>0</v>
      </c>
      <c r="P421" s="88">
        <v>0</v>
      </c>
      <c r="Q421">
        <v>0</v>
      </c>
      <c r="R421" s="88">
        <v>0</v>
      </c>
      <c r="S421">
        <v>0</v>
      </c>
      <c r="T421" s="88">
        <v>0</v>
      </c>
      <c r="U421">
        <v>1550</v>
      </c>
      <c r="V421" s="88">
        <v>31684.92</v>
      </c>
      <c r="W421">
        <v>1550</v>
      </c>
      <c r="X421" s="88">
        <v>31684.92</v>
      </c>
    </row>
    <row r="422" spans="1:25" x14ac:dyDescent="0.2">
      <c r="A422" t="s">
        <v>58</v>
      </c>
      <c r="B422" t="s">
        <v>165</v>
      </c>
      <c r="C422" t="s">
        <v>451</v>
      </c>
      <c r="D422" t="s">
        <v>32</v>
      </c>
      <c r="E422">
        <v>1296</v>
      </c>
      <c r="F422" s="78">
        <f t="shared" si="13"/>
        <v>923</v>
      </c>
      <c r="H422" s="87">
        <f t="shared" si="14"/>
        <v>48089.8</v>
      </c>
      <c r="I422">
        <v>549</v>
      </c>
      <c r="J422" s="88">
        <v>28603.77</v>
      </c>
      <c r="K422">
        <v>374</v>
      </c>
      <c r="L422" s="88">
        <v>19486.03</v>
      </c>
      <c r="M422">
        <v>923</v>
      </c>
      <c r="N422" s="88">
        <v>48089.8</v>
      </c>
      <c r="O422">
        <v>0</v>
      </c>
      <c r="P422" s="88">
        <v>0</v>
      </c>
      <c r="Q422">
        <v>0</v>
      </c>
      <c r="R422" s="88">
        <v>0</v>
      </c>
      <c r="S422">
        <v>0</v>
      </c>
      <c r="T422" s="88">
        <v>0</v>
      </c>
      <c r="U422">
        <v>0</v>
      </c>
      <c r="V422" s="88">
        <v>0</v>
      </c>
      <c r="W422">
        <v>0</v>
      </c>
      <c r="X422" s="88">
        <v>0</v>
      </c>
      <c r="Y422" s="72"/>
    </row>
    <row r="423" spans="1:25" x14ac:dyDescent="0.2">
      <c r="A423" t="s">
        <v>58</v>
      </c>
      <c r="B423" t="s">
        <v>165</v>
      </c>
      <c r="C423" t="s">
        <v>458</v>
      </c>
      <c r="D423" t="s">
        <v>32</v>
      </c>
      <c r="E423">
        <v>1296</v>
      </c>
      <c r="F423" s="78">
        <f t="shared" si="13"/>
        <v>917</v>
      </c>
      <c r="H423" s="87">
        <f t="shared" si="14"/>
        <v>57342.14</v>
      </c>
      <c r="I423">
        <v>288</v>
      </c>
      <c r="J423" s="88">
        <v>18009.310000000001</v>
      </c>
      <c r="K423">
        <v>0</v>
      </c>
      <c r="L423" s="88">
        <v>0</v>
      </c>
      <c r="M423">
        <v>288</v>
      </c>
      <c r="N423" s="88">
        <v>18009.310000000001</v>
      </c>
      <c r="O423">
        <v>0</v>
      </c>
      <c r="P423" s="88">
        <v>0</v>
      </c>
      <c r="Q423">
        <v>0</v>
      </c>
      <c r="R423" s="88">
        <v>0</v>
      </c>
      <c r="S423">
        <v>8</v>
      </c>
      <c r="T423" s="88">
        <v>500.25</v>
      </c>
      <c r="U423">
        <v>621</v>
      </c>
      <c r="V423" s="88">
        <v>38832.58</v>
      </c>
      <c r="W423">
        <v>629</v>
      </c>
      <c r="X423" s="88">
        <v>39332.83</v>
      </c>
    </row>
    <row r="424" spans="1:25" x14ac:dyDescent="0.2">
      <c r="A424" t="s">
        <v>58</v>
      </c>
      <c r="B424" t="s">
        <v>165</v>
      </c>
      <c r="C424" t="s">
        <v>647</v>
      </c>
      <c r="D424" t="s">
        <v>32</v>
      </c>
      <c r="E424">
        <v>1296</v>
      </c>
      <c r="F424" s="78">
        <f t="shared" si="13"/>
        <v>602</v>
      </c>
      <c r="H424" s="87">
        <f t="shared" si="14"/>
        <v>31370.81</v>
      </c>
      <c r="I424" s="72">
        <v>402</v>
      </c>
      <c r="J424" s="88">
        <v>20948.61</v>
      </c>
      <c r="K424">
        <v>200</v>
      </c>
      <c r="L424" s="88">
        <v>10422.200000000001</v>
      </c>
      <c r="M424" s="72">
        <v>602</v>
      </c>
      <c r="N424" s="88">
        <v>31370.81</v>
      </c>
      <c r="O424" s="72">
        <v>0</v>
      </c>
      <c r="P424" s="88">
        <v>0</v>
      </c>
      <c r="Q424" s="72">
        <v>0</v>
      </c>
      <c r="R424" s="88">
        <v>0</v>
      </c>
      <c r="S424">
        <v>0</v>
      </c>
      <c r="T424" s="88">
        <v>0</v>
      </c>
      <c r="U424">
        <v>0</v>
      </c>
      <c r="V424" s="88">
        <v>0</v>
      </c>
      <c r="W424" s="72">
        <v>0</v>
      </c>
      <c r="X424" s="88">
        <v>0</v>
      </c>
      <c r="Y424" s="72"/>
    </row>
    <row r="425" spans="1:25" x14ac:dyDescent="0.2">
      <c r="A425" t="s">
        <v>58</v>
      </c>
      <c r="B425" t="s">
        <v>165</v>
      </c>
      <c r="C425" t="s">
        <v>566</v>
      </c>
      <c r="D425" t="s">
        <v>32</v>
      </c>
      <c r="E425">
        <v>1296</v>
      </c>
      <c r="F425" s="78">
        <f t="shared" si="13"/>
        <v>3</v>
      </c>
      <c r="H425" s="87">
        <f t="shared" si="14"/>
        <v>179.31</v>
      </c>
      <c r="I425">
        <v>0</v>
      </c>
      <c r="J425" s="88">
        <v>0</v>
      </c>
      <c r="K425">
        <v>3</v>
      </c>
      <c r="L425" s="88">
        <v>179.31</v>
      </c>
      <c r="M425">
        <v>3</v>
      </c>
      <c r="N425" s="88">
        <v>179.31</v>
      </c>
      <c r="O425">
        <v>0</v>
      </c>
      <c r="P425" s="88">
        <v>0</v>
      </c>
      <c r="Q425">
        <v>0</v>
      </c>
      <c r="R425" s="88">
        <v>0</v>
      </c>
      <c r="S425">
        <v>0</v>
      </c>
      <c r="T425" s="88">
        <v>0</v>
      </c>
      <c r="U425">
        <v>0</v>
      </c>
      <c r="V425" s="88">
        <v>0</v>
      </c>
      <c r="W425">
        <v>0</v>
      </c>
      <c r="X425" s="88">
        <v>0</v>
      </c>
    </row>
    <row r="426" spans="1:25" x14ac:dyDescent="0.2">
      <c r="A426" t="s">
        <v>58</v>
      </c>
      <c r="B426" t="s">
        <v>165</v>
      </c>
      <c r="C426" t="s">
        <v>765</v>
      </c>
      <c r="D426" t="s">
        <v>32</v>
      </c>
      <c r="E426">
        <v>1296</v>
      </c>
      <c r="F426" s="78">
        <f t="shared" si="13"/>
        <v>2421</v>
      </c>
      <c r="H426" s="87">
        <f t="shared" si="14"/>
        <v>144189.43</v>
      </c>
      <c r="I426" s="72">
        <v>2421</v>
      </c>
      <c r="J426" s="88">
        <v>144189.43</v>
      </c>
      <c r="K426">
        <v>0</v>
      </c>
      <c r="L426" s="88">
        <v>0</v>
      </c>
      <c r="M426" s="72">
        <v>2421</v>
      </c>
      <c r="N426" s="88">
        <v>144189.43</v>
      </c>
      <c r="O426">
        <v>0</v>
      </c>
      <c r="P426" s="88">
        <v>0</v>
      </c>
      <c r="Q426">
        <v>0</v>
      </c>
      <c r="R426" s="88">
        <v>0</v>
      </c>
      <c r="S426">
        <v>0</v>
      </c>
      <c r="T426" s="88">
        <v>0</v>
      </c>
      <c r="U426">
        <v>0</v>
      </c>
      <c r="V426" s="88">
        <v>0</v>
      </c>
      <c r="W426">
        <v>0</v>
      </c>
      <c r="X426" s="88">
        <v>0</v>
      </c>
      <c r="Y426" s="72"/>
    </row>
    <row r="427" spans="1:25" x14ac:dyDescent="0.2">
      <c r="A427" t="s">
        <v>58</v>
      </c>
      <c r="B427" t="s">
        <v>165</v>
      </c>
      <c r="C427" t="s">
        <v>479</v>
      </c>
      <c r="D427" t="s">
        <v>32</v>
      </c>
      <c r="E427">
        <v>1296</v>
      </c>
      <c r="F427" s="78">
        <f t="shared" si="13"/>
        <v>245</v>
      </c>
      <c r="H427" s="87">
        <f t="shared" si="14"/>
        <v>7614.88</v>
      </c>
      <c r="I427" s="72">
        <v>245</v>
      </c>
      <c r="J427" s="88">
        <v>7614.88</v>
      </c>
      <c r="K427">
        <v>0</v>
      </c>
      <c r="L427" s="88">
        <v>0</v>
      </c>
      <c r="M427" s="72">
        <v>245</v>
      </c>
      <c r="N427" s="88">
        <v>7614.88</v>
      </c>
      <c r="O427">
        <v>0</v>
      </c>
      <c r="P427" s="88">
        <v>0</v>
      </c>
      <c r="Q427">
        <v>0</v>
      </c>
      <c r="R427" s="88">
        <v>0</v>
      </c>
      <c r="S427">
        <v>0</v>
      </c>
      <c r="T427" s="88">
        <v>0</v>
      </c>
      <c r="U427">
        <v>0</v>
      </c>
      <c r="V427" s="88">
        <v>0</v>
      </c>
      <c r="W427">
        <v>0</v>
      </c>
      <c r="X427" s="88">
        <v>0</v>
      </c>
    </row>
    <row r="428" spans="1:25" x14ac:dyDescent="0.2">
      <c r="A428" t="s">
        <v>58</v>
      </c>
      <c r="B428" t="s">
        <v>165</v>
      </c>
      <c r="C428" t="s">
        <v>468</v>
      </c>
      <c r="D428" t="s">
        <v>32</v>
      </c>
      <c r="E428">
        <v>1296</v>
      </c>
      <c r="F428" s="78">
        <f t="shared" si="13"/>
        <v>581</v>
      </c>
      <c r="H428" s="87">
        <f t="shared" si="14"/>
        <v>18058.189999999999</v>
      </c>
      <c r="I428" s="72">
        <v>581</v>
      </c>
      <c r="J428" s="88">
        <v>18058.189999999999</v>
      </c>
      <c r="K428">
        <v>0</v>
      </c>
      <c r="L428" s="88">
        <v>0</v>
      </c>
      <c r="M428" s="72">
        <v>581</v>
      </c>
      <c r="N428" s="88">
        <v>18058.189999999999</v>
      </c>
      <c r="O428">
        <v>0</v>
      </c>
      <c r="P428" s="88">
        <v>0</v>
      </c>
      <c r="Q428">
        <v>0</v>
      </c>
      <c r="R428" s="88">
        <v>0</v>
      </c>
      <c r="S428">
        <v>0</v>
      </c>
      <c r="T428" s="88">
        <v>0</v>
      </c>
      <c r="U428">
        <v>0</v>
      </c>
      <c r="V428" s="88">
        <v>0</v>
      </c>
      <c r="W428">
        <v>0</v>
      </c>
      <c r="X428" s="88">
        <v>0</v>
      </c>
      <c r="Y428" s="72"/>
    </row>
    <row r="429" spans="1:25" x14ac:dyDescent="0.2">
      <c r="A429" t="s">
        <v>58</v>
      </c>
      <c r="B429" t="s">
        <v>165</v>
      </c>
      <c r="C429" t="s">
        <v>469</v>
      </c>
      <c r="D429" t="s">
        <v>32</v>
      </c>
      <c r="E429">
        <v>1296</v>
      </c>
      <c r="F429" s="78">
        <f t="shared" si="13"/>
        <v>182</v>
      </c>
      <c r="H429" s="87">
        <f t="shared" si="14"/>
        <v>9393.24</v>
      </c>
      <c r="I429">
        <v>182</v>
      </c>
      <c r="J429" s="88">
        <v>9393.24</v>
      </c>
      <c r="K429">
        <v>0</v>
      </c>
      <c r="L429" s="88">
        <v>0</v>
      </c>
      <c r="M429">
        <v>182</v>
      </c>
      <c r="N429" s="88">
        <v>9393.24</v>
      </c>
      <c r="O429">
        <v>0</v>
      </c>
      <c r="P429" s="88">
        <v>0</v>
      </c>
      <c r="Q429">
        <v>0</v>
      </c>
      <c r="R429" s="88">
        <v>0</v>
      </c>
      <c r="S429">
        <v>0</v>
      </c>
      <c r="T429" s="88">
        <v>0</v>
      </c>
      <c r="U429">
        <v>0</v>
      </c>
      <c r="V429" s="88">
        <v>0</v>
      </c>
      <c r="W429">
        <v>0</v>
      </c>
      <c r="X429" s="88">
        <v>0</v>
      </c>
    </row>
    <row r="430" spans="1:25" x14ac:dyDescent="0.2">
      <c r="A430" t="s">
        <v>58</v>
      </c>
      <c r="B430" t="s">
        <v>259</v>
      </c>
      <c r="C430" t="s">
        <v>260</v>
      </c>
      <c r="D430" t="s">
        <v>32</v>
      </c>
      <c r="E430">
        <v>1296</v>
      </c>
      <c r="F430" s="78">
        <f t="shared" si="13"/>
        <v>900</v>
      </c>
      <c r="H430" s="87">
        <f t="shared" si="14"/>
        <v>25298.53</v>
      </c>
      <c r="I430" s="72">
        <v>663</v>
      </c>
      <c r="J430" s="88">
        <v>18636.59</v>
      </c>
      <c r="K430">
        <v>39</v>
      </c>
      <c r="L430" s="88">
        <v>1096.27</v>
      </c>
      <c r="M430" s="72">
        <v>702</v>
      </c>
      <c r="N430" s="88">
        <v>19732.86</v>
      </c>
      <c r="O430">
        <v>0</v>
      </c>
      <c r="P430" s="88">
        <v>0</v>
      </c>
      <c r="Q430">
        <v>198</v>
      </c>
      <c r="R430" s="88">
        <v>5565.67</v>
      </c>
      <c r="S430">
        <v>0</v>
      </c>
      <c r="T430" s="88">
        <v>0</v>
      </c>
      <c r="U430">
        <v>0</v>
      </c>
      <c r="V430" s="88">
        <v>0</v>
      </c>
      <c r="W430">
        <v>198</v>
      </c>
      <c r="X430" s="88">
        <v>5565.67</v>
      </c>
    </row>
    <row r="431" spans="1:25" x14ac:dyDescent="0.2">
      <c r="A431" t="s">
        <v>58</v>
      </c>
      <c r="B431" t="s">
        <v>166</v>
      </c>
      <c r="C431" t="s">
        <v>371</v>
      </c>
      <c r="D431" t="s">
        <v>32</v>
      </c>
      <c r="E431">
        <v>1296</v>
      </c>
      <c r="F431" s="78">
        <f t="shared" si="13"/>
        <v>1</v>
      </c>
      <c r="H431" s="87">
        <f t="shared" si="14"/>
        <v>7.09</v>
      </c>
      <c r="I431" s="72">
        <v>0</v>
      </c>
      <c r="J431" s="88">
        <v>0</v>
      </c>
      <c r="K431">
        <v>0</v>
      </c>
      <c r="L431" s="88">
        <v>0</v>
      </c>
      <c r="M431" s="72">
        <v>0</v>
      </c>
      <c r="N431" s="88">
        <v>0</v>
      </c>
      <c r="O431">
        <v>0</v>
      </c>
      <c r="P431" s="88">
        <v>0</v>
      </c>
      <c r="Q431">
        <v>0</v>
      </c>
      <c r="R431" s="88">
        <v>0</v>
      </c>
      <c r="S431">
        <v>0</v>
      </c>
      <c r="T431" s="88">
        <v>0</v>
      </c>
      <c r="U431">
        <v>1</v>
      </c>
      <c r="V431" s="88">
        <v>7.09</v>
      </c>
      <c r="W431">
        <v>1</v>
      </c>
      <c r="X431" s="88">
        <v>7.09</v>
      </c>
    </row>
    <row r="432" spans="1:25" x14ac:dyDescent="0.2">
      <c r="A432" t="s">
        <v>58</v>
      </c>
      <c r="B432" t="s">
        <v>165</v>
      </c>
      <c r="C432" t="s">
        <v>133</v>
      </c>
      <c r="D432" t="s">
        <v>32</v>
      </c>
      <c r="E432">
        <v>1296</v>
      </c>
      <c r="F432" s="78">
        <f t="shared" si="13"/>
        <v>1093</v>
      </c>
      <c r="H432" s="87">
        <f t="shared" si="14"/>
        <v>23771.63</v>
      </c>
      <c r="I432" s="72">
        <v>1093</v>
      </c>
      <c r="J432" s="88">
        <v>23771.63</v>
      </c>
      <c r="K432">
        <v>0</v>
      </c>
      <c r="L432" s="88">
        <v>0</v>
      </c>
      <c r="M432" s="72">
        <v>1093</v>
      </c>
      <c r="N432" s="88">
        <v>23771.63</v>
      </c>
      <c r="O432">
        <v>0</v>
      </c>
      <c r="P432" s="88">
        <v>0</v>
      </c>
      <c r="Q432">
        <v>0</v>
      </c>
      <c r="R432" s="88">
        <v>0</v>
      </c>
      <c r="S432">
        <v>0</v>
      </c>
      <c r="T432" s="88">
        <v>0</v>
      </c>
      <c r="U432">
        <v>0</v>
      </c>
      <c r="V432" s="88">
        <v>0</v>
      </c>
      <c r="W432">
        <v>0</v>
      </c>
      <c r="X432" s="88">
        <v>0</v>
      </c>
    </row>
    <row r="433" spans="1:25" x14ac:dyDescent="0.2">
      <c r="A433" t="s">
        <v>58</v>
      </c>
      <c r="B433" t="s">
        <v>165</v>
      </c>
      <c r="C433" t="s">
        <v>134</v>
      </c>
      <c r="D433" t="s">
        <v>32</v>
      </c>
      <c r="E433">
        <v>1296</v>
      </c>
      <c r="F433" s="78">
        <f t="shared" si="13"/>
        <v>1633</v>
      </c>
      <c r="H433" s="87">
        <f t="shared" si="14"/>
        <v>20003.54</v>
      </c>
      <c r="I433">
        <v>1137</v>
      </c>
      <c r="J433" s="88">
        <v>13927.77</v>
      </c>
      <c r="K433">
        <v>496</v>
      </c>
      <c r="L433" s="88">
        <v>6075.77</v>
      </c>
      <c r="M433">
        <v>1633</v>
      </c>
      <c r="N433" s="88">
        <v>20003.54</v>
      </c>
      <c r="O433">
        <v>0</v>
      </c>
      <c r="P433" s="88">
        <v>0</v>
      </c>
      <c r="Q433">
        <v>0</v>
      </c>
      <c r="R433" s="88">
        <v>0</v>
      </c>
      <c r="S433">
        <v>0</v>
      </c>
      <c r="T433" s="88">
        <v>0</v>
      </c>
      <c r="U433">
        <v>0</v>
      </c>
      <c r="V433" s="88">
        <v>0</v>
      </c>
      <c r="W433">
        <v>0</v>
      </c>
      <c r="X433" s="88">
        <v>0</v>
      </c>
    </row>
    <row r="434" spans="1:25" x14ac:dyDescent="0.2">
      <c r="A434" t="s">
        <v>70</v>
      </c>
      <c r="B434" t="s">
        <v>172</v>
      </c>
      <c r="C434" t="s">
        <v>497</v>
      </c>
      <c r="D434" t="s">
        <v>34</v>
      </c>
      <c r="E434">
        <v>1401</v>
      </c>
      <c r="F434" s="78">
        <f t="shared" si="13"/>
        <v>306</v>
      </c>
      <c r="H434" s="87">
        <f t="shared" si="14"/>
        <v>296848.42</v>
      </c>
      <c r="I434">
        <v>0</v>
      </c>
      <c r="J434" s="88">
        <v>0</v>
      </c>
      <c r="K434">
        <v>0</v>
      </c>
      <c r="L434" s="88">
        <v>0</v>
      </c>
      <c r="M434">
        <v>0</v>
      </c>
      <c r="N434" s="88">
        <v>0</v>
      </c>
      <c r="O434">
        <v>0</v>
      </c>
      <c r="P434" s="88">
        <v>0</v>
      </c>
      <c r="Q434">
        <v>3</v>
      </c>
      <c r="R434" s="88">
        <v>2910.28</v>
      </c>
      <c r="S434">
        <v>0</v>
      </c>
      <c r="T434" s="88">
        <v>0</v>
      </c>
      <c r="U434">
        <v>303</v>
      </c>
      <c r="V434" s="88">
        <v>293938.14</v>
      </c>
      <c r="W434">
        <v>306</v>
      </c>
      <c r="X434" s="88">
        <v>296848.42</v>
      </c>
    </row>
    <row r="435" spans="1:25" x14ac:dyDescent="0.2">
      <c r="A435" t="s">
        <v>70</v>
      </c>
      <c r="B435" t="s">
        <v>172</v>
      </c>
      <c r="C435" t="s">
        <v>333</v>
      </c>
      <c r="D435" t="s">
        <v>34</v>
      </c>
      <c r="E435">
        <v>1401</v>
      </c>
      <c r="F435" s="78">
        <f t="shared" si="13"/>
        <v>1433</v>
      </c>
      <c r="H435" s="87">
        <f t="shared" si="14"/>
        <v>153415.43</v>
      </c>
      <c r="I435" s="72">
        <v>1379</v>
      </c>
      <c r="J435" s="88">
        <v>147634.23999999999</v>
      </c>
      <c r="K435" s="72">
        <v>54</v>
      </c>
      <c r="L435" s="88">
        <v>5781.19</v>
      </c>
      <c r="M435" s="72">
        <v>1433</v>
      </c>
      <c r="N435" s="88">
        <v>153415.43</v>
      </c>
      <c r="O435">
        <v>0</v>
      </c>
      <c r="P435" s="88">
        <v>0</v>
      </c>
      <c r="Q435">
        <v>0</v>
      </c>
      <c r="R435" s="88">
        <v>0</v>
      </c>
      <c r="S435">
        <v>0</v>
      </c>
      <c r="T435" s="88">
        <v>0</v>
      </c>
      <c r="U435">
        <v>0</v>
      </c>
      <c r="V435" s="88">
        <v>0</v>
      </c>
      <c r="W435">
        <v>0</v>
      </c>
      <c r="X435" s="88">
        <v>0</v>
      </c>
    </row>
    <row r="436" spans="1:25" x14ac:dyDescent="0.2">
      <c r="A436" t="s">
        <v>70</v>
      </c>
      <c r="B436" t="s">
        <v>172</v>
      </c>
      <c r="C436" t="s">
        <v>286</v>
      </c>
      <c r="D436" t="s">
        <v>34</v>
      </c>
      <c r="E436">
        <v>1401</v>
      </c>
      <c r="F436" s="78">
        <f t="shared" si="13"/>
        <v>564</v>
      </c>
      <c r="H436" s="87">
        <f t="shared" si="14"/>
        <v>65721.09</v>
      </c>
      <c r="I436" s="72">
        <v>378</v>
      </c>
      <c r="J436" s="88">
        <v>44047.1</v>
      </c>
      <c r="K436">
        <v>27</v>
      </c>
      <c r="L436" s="88">
        <v>3146.22</v>
      </c>
      <c r="M436" s="72">
        <v>405</v>
      </c>
      <c r="N436" s="88">
        <v>47193.32</v>
      </c>
      <c r="O436">
        <v>7</v>
      </c>
      <c r="P436" s="88">
        <v>815.69</v>
      </c>
      <c r="Q436">
        <v>152</v>
      </c>
      <c r="R436" s="88">
        <v>17712.080000000002</v>
      </c>
      <c r="S436">
        <v>0</v>
      </c>
      <c r="T436" s="88">
        <v>0</v>
      </c>
      <c r="U436">
        <v>0</v>
      </c>
      <c r="V436" s="88">
        <v>0</v>
      </c>
      <c r="W436">
        <v>159</v>
      </c>
      <c r="X436" s="88">
        <v>18527.77</v>
      </c>
    </row>
    <row r="437" spans="1:25" x14ac:dyDescent="0.2">
      <c r="A437" t="s">
        <v>70</v>
      </c>
      <c r="B437" t="s">
        <v>172</v>
      </c>
      <c r="C437" t="s">
        <v>698</v>
      </c>
      <c r="D437" t="s">
        <v>34</v>
      </c>
      <c r="E437">
        <v>1401</v>
      </c>
      <c r="F437" s="78">
        <f t="shared" si="13"/>
        <v>72</v>
      </c>
      <c r="H437" s="87">
        <f t="shared" si="14"/>
        <v>10750.47</v>
      </c>
      <c r="I437">
        <v>72</v>
      </c>
      <c r="J437" s="88">
        <v>10750.47</v>
      </c>
      <c r="K437">
        <v>0</v>
      </c>
      <c r="L437" s="88">
        <v>0</v>
      </c>
      <c r="M437">
        <v>72</v>
      </c>
      <c r="N437" s="88">
        <v>10750.47</v>
      </c>
      <c r="O437">
        <v>0</v>
      </c>
      <c r="P437" s="88">
        <v>0</v>
      </c>
      <c r="Q437">
        <v>0</v>
      </c>
      <c r="R437" s="88">
        <v>0</v>
      </c>
      <c r="S437" s="72">
        <v>0</v>
      </c>
      <c r="T437" s="88">
        <v>0</v>
      </c>
      <c r="U437">
        <v>0</v>
      </c>
      <c r="V437" s="88">
        <v>0</v>
      </c>
      <c r="W437" s="72">
        <v>0</v>
      </c>
      <c r="X437" s="88">
        <v>0</v>
      </c>
      <c r="Y437" s="72"/>
    </row>
    <row r="438" spans="1:25" x14ac:dyDescent="0.2">
      <c r="A438" t="s">
        <v>70</v>
      </c>
      <c r="B438" t="s">
        <v>172</v>
      </c>
      <c r="C438" t="s">
        <v>725</v>
      </c>
      <c r="D438" t="s">
        <v>34</v>
      </c>
      <c r="E438">
        <v>1401</v>
      </c>
      <c r="F438" s="78">
        <f t="shared" si="13"/>
        <v>1</v>
      </c>
      <c r="H438" s="87">
        <f t="shared" si="14"/>
        <v>400.58</v>
      </c>
      <c r="I438">
        <v>1</v>
      </c>
      <c r="J438" s="88">
        <v>400.58</v>
      </c>
      <c r="K438">
        <v>0</v>
      </c>
      <c r="L438" s="88">
        <v>0</v>
      </c>
      <c r="M438">
        <v>1</v>
      </c>
      <c r="N438" s="88">
        <v>400.58</v>
      </c>
      <c r="O438">
        <v>0</v>
      </c>
      <c r="P438" s="88">
        <v>0</v>
      </c>
      <c r="Q438">
        <v>0</v>
      </c>
      <c r="R438" s="88">
        <v>0</v>
      </c>
      <c r="S438" s="72">
        <v>0</v>
      </c>
      <c r="T438" s="88">
        <v>0</v>
      </c>
      <c r="U438">
        <v>0</v>
      </c>
      <c r="V438" s="88">
        <v>0</v>
      </c>
      <c r="W438" s="72">
        <v>0</v>
      </c>
      <c r="X438" s="88">
        <v>0</v>
      </c>
    </row>
    <row r="439" spans="1:25" x14ac:dyDescent="0.2">
      <c r="A439" t="s">
        <v>70</v>
      </c>
      <c r="B439" t="s">
        <v>172</v>
      </c>
      <c r="C439" t="s">
        <v>289</v>
      </c>
      <c r="D439" t="s">
        <v>34</v>
      </c>
      <c r="E439">
        <v>1401</v>
      </c>
      <c r="F439" s="78">
        <f t="shared" si="13"/>
        <v>38</v>
      </c>
      <c r="H439" s="87">
        <f t="shared" si="14"/>
        <v>14671.64</v>
      </c>
      <c r="I439">
        <v>0</v>
      </c>
      <c r="J439" s="88">
        <v>0</v>
      </c>
      <c r="K439">
        <v>0</v>
      </c>
      <c r="L439" s="88">
        <v>0</v>
      </c>
      <c r="M439">
        <v>0</v>
      </c>
      <c r="N439" s="88">
        <v>0</v>
      </c>
      <c r="O439">
        <v>0</v>
      </c>
      <c r="P439" s="88">
        <v>0</v>
      </c>
      <c r="Q439">
        <v>13</v>
      </c>
      <c r="R439" s="88">
        <v>5019.25</v>
      </c>
      <c r="S439">
        <v>25</v>
      </c>
      <c r="T439" s="88">
        <v>9652.39</v>
      </c>
      <c r="U439">
        <v>0</v>
      </c>
      <c r="V439" s="88">
        <v>0</v>
      </c>
      <c r="W439">
        <v>38</v>
      </c>
      <c r="X439" s="88">
        <v>14671.64</v>
      </c>
    </row>
    <row r="440" spans="1:25" x14ac:dyDescent="0.2">
      <c r="A440" t="s">
        <v>70</v>
      </c>
      <c r="B440" t="s">
        <v>172</v>
      </c>
      <c r="C440" t="s">
        <v>302</v>
      </c>
      <c r="D440" t="s">
        <v>34</v>
      </c>
      <c r="E440">
        <v>1401</v>
      </c>
      <c r="F440" s="78">
        <f t="shared" si="13"/>
        <v>158</v>
      </c>
      <c r="H440" s="87">
        <f t="shared" si="14"/>
        <v>73353.25</v>
      </c>
      <c r="I440">
        <v>158</v>
      </c>
      <c r="J440" s="88">
        <v>73353.25</v>
      </c>
      <c r="K440">
        <v>0</v>
      </c>
      <c r="L440" s="88">
        <v>0</v>
      </c>
      <c r="M440">
        <v>158</v>
      </c>
      <c r="N440" s="88">
        <v>73353.25</v>
      </c>
      <c r="O440">
        <v>0</v>
      </c>
      <c r="P440" s="88">
        <v>0</v>
      </c>
      <c r="Q440">
        <v>0</v>
      </c>
      <c r="R440" s="88">
        <v>0</v>
      </c>
      <c r="S440">
        <v>0</v>
      </c>
      <c r="T440" s="88">
        <v>0</v>
      </c>
      <c r="U440">
        <v>0</v>
      </c>
      <c r="V440" s="88">
        <v>0</v>
      </c>
      <c r="W440">
        <v>0</v>
      </c>
      <c r="X440" s="88">
        <v>0</v>
      </c>
    </row>
    <row r="441" spans="1:25" x14ac:dyDescent="0.2">
      <c r="A441" t="s">
        <v>70</v>
      </c>
      <c r="B441" t="s">
        <v>172</v>
      </c>
      <c r="C441" t="s">
        <v>737</v>
      </c>
      <c r="D441" t="s">
        <v>34</v>
      </c>
      <c r="E441">
        <v>1401</v>
      </c>
      <c r="F441" s="78">
        <f t="shared" si="13"/>
        <v>23</v>
      </c>
      <c r="H441" s="87">
        <f t="shared" si="14"/>
        <v>10835.85</v>
      </c>
      <c r="I441">
        <v>23</v>
      </c>
      <c r="J441" s="88">
        <v>10835.85</v>
      </c>
      <c r="K441">
        <v>0</v>
      </c>
      <c r="L441" s="88">
        <v>0</v>
      </c>
      <c r="M441">
        <v>23</v>
      </c>
      <c r="N441" s="88">
        <v>10835.85</v>
      </c>
      <c r="O441">
        <v>0</v>
      </c>
      <c r="P441" s="88">
        <v>0</v>
      </c>
      <c r="Q441">
        <v>0</v>
      </c>
      <c r="R441" s="88">
        <v>0</v>
      </c>
      <c r="S441">
        <v>0</v>
      </c>
      <c r="T441" s="88">
        <v>0</v>
      </c>
      <c r="U441">
        <v>0</v>
      </c>
      <c r="V441" s="88">
        <v>0</v>
      </c>
      <c r="W441">
        <v>0</v>
      </c>
      <c r="X441" s="88">
        <v>0</v>
      </c>
    </row>
    <row r="442" spans="1:25" x14ac:dyDescent="0.2">
      <c r="A442" t="s">
        <v>70</v>
      </c>
      <c r="B442" t="s">
        <v>172</v>
      </c>
      <c r="C442" t="s">
        <v>114</v>
      </c>
      <c r="D442" t="s">
        <v>34</v>
      </c>
      <c r="E442">
        <v>1401</v>
      </c>
      <c r="F442" s="78">
        <f t="shared" si="13"/>
        <v>49</v>
      </c>
      <c r="H442" s="87">
        <f t="shared" si="14"/>
        <v>50353.91</v>
      </c>
      <c r="I442" s="72">
        <v>41</v>
      </c>
      <c r="J442" s="88">
        <v>42132.87</v>
      </c>
      <c r="K442">
        <v>1</v>
      </c>
      <c r="L442" s="88">
        <v>1027.6300000000001</v>
      </c>
      <c r="M442" s="72">
        <v>42</v>
      </c>
      <c r="N442" s="88">
        <v>43160.5</v>
      </c>
      <c r="O442">
        <v>6</v>
      </c>
      <c r="P442" s="88">
        <v>6165.78</v>
      </c>
      <c r="Q442">
        <v>1</v>
      </c>
      <c r="R442" s="88">
        <v>1027.6300000000001</v>
      </c>
      <c r="S442">
        <v>0</v>
      </c>
      <c r="T442" s="88">
        <v>0</v>
      </c>
      <c r="U442">
        <v>0</v>
      </c>
      <c r="V442" s="88">
        <v>0</v>
      </c>
      <c r="W442">
        <v>7</v>
      </c>
      <c r="X442" s="88">
        <v>7193.41</v>
      </c>
    </row>
    <row r="443" spans="1:25" x14ac:dyDescent="0.2">
      <c r="A443" t="s">
        <v>70</v>
      </c>
      <c r="B443" t="s">
        <v>182</v>
      </c>
      <c r="C443" t="s">
        <v>643</v>
      </c>
      <c r="D443" t="s">
        <v>34</v>
      </c>
      <c r="E443">
        <v>1401</v>
      </c>
      <c r="F443" s="78">
        <f t="shared" si="13"/>
        <v>114</v>
      </c>
      <c r="H443" s="87">
        <f t="shared" si="14"/>
        <v>15533.39</v>
      </c>
      <c r="I443">
        <v>0</v>
      </c>
      <c r="J443" s="88">
        <v>0</v>
      </c>
      <c r="K443">
        <v>0</v>
      </c>
      <c r="L443" s="88">
        <v>0</v>
      </c>
      <c r="M443">
        <v>0</v>
      </c>
      <c r="N443" s="88">
        <v>0</v>
      </c>
      <c r="O443">
        <v>0</v>
      </c>
      <c r="P443" s="88">
        <v>0</v>
      </c>
      <c r="Q443">
        <v>0</v>
      </c>
      <c r="R443" s="88">
        <v>0</v>
      </c>
      <c r="S443">
        <v>114</v>
      </c>
      <c r="T443" s="88">
        <v>15533.39</v>
      </c>
      <c r="U443">
        <v>0</v>
      </c>
      <c r="V443" s="88">
        <v>0</v>
      </c>
      <c r="W443">
        <v>114</v>
      </c>
      <c r="X443" s="88">
        <v>15533.39</v>
      </c>
    </row>
    <row r="444" spans="1:25" x14ac:dyDescent="0.2">
      <c r="A444" t="s">
        <v>70</v>
      </c>
      <c r="B444" t="s">
        <v>182</v>
      </c>
      <c r="C444" t="s">
        <v>732</v>
      </c>
      <c r="D444" t="s">
        <v>34</v>
      </c>
      <c r="E444">
        <v>1401</v>
      </c>
      <c r="F444" s="78">
        <f t="shared" si="13"/>
        <v>509</v>
      </c>
      <c r="H444" s="87">
        <f t="shared" si="14"/>
        <v>31638.52</v>
      </c>
      <c r="I444">
        <v>400</v>
      </c>
      <c r="J444" s="88">
        <v>24863.279999999999</v>
      </c>
      <c r="K444">
        <v>109</v>
      </c>
      <c r="L444" s="88">
        <v>6775.24</v>
      </c>
      <c r="M444">
        <v>509</v>
      </c>
      <c r="N444" s="88">
        <v>31638.52</v>
      </c>
      <c r="O444">
        <v>0</v>
      </c>
      <c r="P444" s="88">
        <v>0</v>
      </c>
      <c r="Q444">
        <v>0</v>
      </c>
      <c r="R444" s="88">
        <v>0</v>
      </c>
      <c r="S444">
        <v>0</v>
      </c>
      <c r="T444" s="88">
        <v>0</v>
      </c>
      <c r="U444">
        <v>0</v>
      </c>
      <c r="V444" s="88">
        <v>0</v>
      </c>
      <c r="W444">
        <v>0</v>
      </c>
      <c r="X444" s="88">
        <v>0</v>
      </c>
    </row>
    <row r="445" spans="1:25" x14ac:dyDescent="0.2">
      <c r="A445" t="s">
        <v>70</v>
      </c>
      <c r="B445" t="s">
        <v>182</v>
      </c>
      <c r="C445" t="s">
        <v>701</v>
      </c>
      <c r="D445" t="s">
        <v>34</v>
      </c>
      <c r="E445">
        <v>1401</v>
      </c>
      <c r="F445" s="78">
        <f t="shared" si="13"/>
        <v>234</v>
      </c>
      <c r="H445" s="87">
        <f t="shared" si="14"/>
        <v>15387.3</v>
      </c>
      <c r="I445">
        <v>50</v>
      </c>
      <c r="J445" s="88">
        <v>3287.88</v>
      </c>
      <c r="K445">
        <v>110</v>
      </c>
      <c r="L445" s="88">
        <v>7233.35</v>
      </c>
      <c r="M445">
        <v>160</v>
      </c>
      <c r="N445" s="88">
        <v>10521.23</v>
      </c>
      <c r="O445">
        <v>74</v>
      </c>
      <c r="P445" s="88">
        <v>4866.07</v>
      </c>
      <c r="Q445">
        <v>0</v>
      </c>
      <c r="R445" s="88">
        <v>0</v>
      </c>
      <c r="S445">
        <v>0</v>
      </c>
      <c r="T445" s="88">
        <v>0</v>
      </c>
      <c r="U445">
        <v>0</v>
      </c>
      <c r="V445" s="88">
        <v>0</v>
      </c>
      <c r="W445">
        <v>74</v>
      </c>
      <c r="X445" s="88">
        <v>4866.07</v>
      </c>
    </row>
    <row r="446" spans="1:25" x14ac:dyDescent="0.2">
      <c r="A446" t="s">
        <v>70</v>
      </c>
      <c r="B446" t="s">
        <v>182</v>
      </c>
      <c r="C446" t="s">
        <v>366</v>
      </c>
      <c r="D446" t="s">
        <v>34</v>
      </c>
      <c r="E446">
        <v>1401</v>
      </c>
      <c r="F446" s="78">
        <f t="shared" si="13"/>
        <v>19</v>
      </c>
      <c r="H446" s="87">
        <f t="shared" si="14"/>
        <v>1122.02</v>
      </c>
      <c r="I446">
        <v>0</v>
      </c>
      <c r="J446" s="88">
        <v>0</v>
      </c>
      <c r="K446">
        <v>0</v>
      </c>
      <c r="L446" s="88">
        <v>0</v>
      </c>
      <c r="M446">
        <v>0</v>
      </c>
      <c r="N446" s="88">
        <v>0</v>
      </c>
      <c r="O446">
        <v>0</v>
      </c>
      <c r="P446" s="88">
        <v>0</v>
      </c>
      <c r="Q446">
        <v>0</v>
      </c>
      <c r="R446" s="88">
        <v>0</v>
      </c>
      <c r="S446">
        <v>0</v>
      </c>
      <c r="T446" s="88">
        <v>0</v>
      </c>
      <c r="U446">
        <v>19</v>
      </c>
      <c r="V446" s="88">
        <v>1122.02</v>
      </c>
      <c r="W446">
        <v>19</v>
      </c>
      <c r="X446" s="88">
        <v>1122.02</v>
      </c>
      <c r="Y446" s="72"/>
    </row>
    <row r="447" spans="1:25" x14ac:dyDescent="0.2">
      <c r="A447" t="s">
        <v>70</v>
      </c>
      <c r="B447" t="s">
        <v>182</v>
      </c>
      <c r="C447" t="s">
        <v>377</v>
      </c>
      <c r="D447" t="s">
        <v>34</v>
      </c>
      <c r="E447">
        <v>1401</v>
      </c>
      <c r="F447" s="78">
        <f t="shared" si="13"/>
        <v>109</v>
      </c>
      <c r="H447" s="87">
        <f t="shared" si="14"/>
        <v>8422.9500000000007</v>
      </c>
      <c r="I447">
        <v>0</v>
      </c>
      <c r="J447" s="88">
        <v>0</v>
      </c>
      <c r="K447">
        <v>109</v>
      </c>
      <c r="L447" s="88">
        <v>8422.9500000000007</v>
      </c>
      <c r="M447">
        <v>109</v>
      </c>
      <c r="N447" s="88">
        <v>8422.9500000000007</v>
      </c>
      <c r="O447">
        <v>0</v>
      </c>
      <c r="P447" s="88">
        <v>0</v>
      </c>
      <c r="Q447">
        <v>0</v>
      </c>
      <c r="R447" s="88">
        <v>0</v>
      </c>
      <c r="S447">
        <v>0</v>
      </c>
      <c r="T447" s="88">
        <v>0</v>
      </c>
      <c r="U447">
        <v>0</v>
      </c>
      <c r="V447" s="88">
        <v>0</v>
      </c>
      <c r="W447">
        <v>0</v>
      </c>
      <c r="X447" s="88">
        <v>0</v>
      </c>
    </row>
    <row r="448" spans="1:25" x14ac:dyDescent="0.2">
      <c r="A448" t="s">
        <v>70</v>
      </c>
      <c r="B448" t="s">
        <v>182</v>
      </c>
      <c r="C448" t="s">
        <v>652</v>
      </c>
      <c r="D448" t="s">
        <v>34</v>
      </c>
      <c r="E448">
        <v>1401</v>
      </c>
      <c r="F448" s="78">
        <f t="shared" si="13"/>
        <v>132</v>
      </c>
      <c r="H448" s="87">
        <f t="shared" si="14"/>
        <v>10834.82</v>
      </c>
      <c r="I448">
        <v>100</v>
      </c>
      <c r="J448" s="88">
        <v>8208.2000000000007</v>
      </c>
      <c r="K448">
        <v>0</v>
      </c>
      <c r="L448" s="88">
        <v>0</v>
      </c>
      <c r="M448">
        <v>100</v>
      </c>
      <c r="N448" s="88">
        <v>8208.2000000000007</v>
      </c>
      <c r="O448" s="72">
        <v>0</v>
      </c>
      <c r="P448" s="88">
        <v>0</v>
      </c>
      <c r="Q448">
        <v>32</v>
      </c>
      <c r="R448" s="88">
        <v>2626.62</v>
      </c>
      <c r="S448">
        <v>0</v>
      </c>
      <c r="T448" s="88">
        <v>0</v>
      </c>
      <c r="U448">
        <v>0</v>
      </c>
      <c r="V448" s="88">
        <v>0</v>
      </c>
      <c r="W448" s="72">
        <v>32</v>
      </c>
      <c r="X448" s="88">
        <v>2626.62</v>
      </c>
    </row>
    <row r="449" spans="1:25" x14ac:dyDescent="0.2">
      <c r="A449" t="s">
        <v>73</v>
      </c>
      <c r="B449" t="s">
        <v>158</v>
      </c>
      <c r="C449" t="s">
        <v>339</v>
      </c>
      <c r="D449" t="s">
        <v>36</v>
      </c>
      <c r="E449">
        <v>1407</v>
      </c>
      <c r="F449" s="78">
        <f t="shared" si="13"/>
        <v>390</v>
      </c>
      <c r="H449" s="87">
        <f t="shared" si="14"/>
        <v>2499.83</v>
      </c>
      <c r="I449">
        <v>0</v>
      </c>
      <c r="J449" s="88">
        <v>0</v>
      </c>
      <c r="K449">
        <v>0</v>
      </c>
      <c r="L449" s="88">
        <v>0</v>
      </c>
      <c r="M449">
        <v>0</v>
      </c>
      <c r="N449" s="88">
        <v>0</v>
      </c>
      <c r="O449">
        <v>0</v>
      </c>
      <c r="P449" s="88">
        <v>0</v>
      </c>
      <c r="Q449">
        <v>0</v>
      </c>
      <c r="R449" s="88">
        <v>0</v>
      </c>
      <c r="S449">
        <v>0</v>
      </c>
      <c r="T449" s="88">
        <v>0</v>
      </c>
      <c r="U449">
        <v>390</v>
      </c>
      <c r="V449" s="88">
        <v>2499.83</v>
      </c>
      <c r="W449">
        <v>390</v>
      </c>
      <c r="X449" s="88">
        <v>2499.83</v>
      </c>
      <c r="Y449" s="72"/>
    </row>
    <row r="450" spans="1:25" x14ac:dyDescent="0.2">
      <c r="A450" t="s">
        <v>73</v>
      </c>
      <c r="B450" t="s">
        <v>158</v>
      </c>
      <c r="C450" t="s">
        <v>340</v>
      </c>
      <c r="D450" t="s">
        <v>36</v>
      </c>
      <c r="E450">
        <v>1407</v>
      </c>
      <c r="F450" s="78">
        <f t="shared" ref="F450:F513" si="15">M450+W450</f>
        <v>64</v>
      </c>
      <c r="H450" s="87">
        <f t="shared" ref="H450:H513" si="16">N450+X450</f>
        <v>410.22</v>
      </c>
      <c r="I450">
        <v>0</v>
      </c>
      <c r="J450" s="88">
        <v>0</v>
      </c>
      <c r="K450">
        <v>0</v>
      </c>
      <c r="L450" s="88">
        <v>0</v>
      </c>
      <c r="M450">
        <v>0</v>
      </c>
      <c r="N450" s="88">
        <v>0</v>
      </c>
      <c r="O450">
        <v>0</v>
      </c>
      <c r="P450" s="88">
        <v>0</v>
      </c>
      <c r="Q450">
        <v>0</v>
      </c>
      <c r="R450" s="88">
        <v>0</v>
      </c>
      <c r="S450">
        <v>0</v>
      </c>
      <c r="T450" s="88">
        <v>0</v>
      </c>
      <c r="U450">
        <v>64</v>
      </c>
      <c r="V450" s="88">
        <v>410.22</v>
      </c>
      <c r="W450">
        <v>64</v>
      </c>
      <c r="X450" s="88">
        <v>410.22</v>
      </c>
    </row>
    <row r="451" spans="1:25" x14ac:dyDescent="0.2">
      <c r="A451" t="s">
        <v>73</v>
      </c>
      <c r="B451" t="s">
        <v>153</v>
      </c>
      <c r="C451" t="s">
        <v>415</v>
      </c>
      <c r="D451" t="s">
        <v>36</v>
      </c>
      <c r="E451">
        <v>1407</v>
      </c>
      <c r="F451" s="78">
        <f t="shared" si="15"/>
        <v>26</v>
      </c>
      <c r="H451" s="87">
        <f t="shared" si="16"/>
        <v>166.67</v>
      </c>
      <c r="I451">
        <v>0</v>
      </c>
      <c r="J451" s="88">
        <v>0</v>
      </c>
      <c r="K451">
        <v>0</v>
      </c>
      <c r="L451" s="88">
        <v>0</v>
      </c>
      <c r="M451">
        <v>0</v>
      </c>
      <c r="N451" s="88">
        <v>0</v>
      </c>
      <c r="O451" s="72">
        <v>0</v>
      </c>
      <c r="P451" s="88">
        <v>0</v>
      </c>
      <c r="Q451">
        <v>0</v>
      </c>
      <c r="R451" s="88">
        <v>0</v>
      </c>
      <c r="S451">
        <v>5</v>
      </c>
      <c r="T451" s="88">
        <v>32.049999999999997</v>
      </c>
      <c r="U451">
        <v>21</v>
      </c>
      <c r="V451" s="88">
        <v>134.62</v>
      </c>
      <c r="W451" s="72">
        <v>26</v>
      </c>
      <c r="X451" s="88">
        <v>166.67</v>
      </c>
    </row>
    <row r="452" spans="1:25" x14ac:dyDescent="0.2">
      <c r="A452" t="s">
        <v>73</v>
      </c>
      <c r="B452" t="s">
        <v>476</v>
      </c>
      <c r="C452" t="s">
        <v>753</v>
      </c>
      <c r="D452" t="s">
        <v>36</v>
      </c>
      <c r="E452">
        <v>1407</v>
      </c>
      <c r="F452" s="78">
        <f t="shared" si="15"/>
        <v>45</v>
      </c>
      <c r="H452" s="87">
        <f t="shared" si="16"/>
        <v>1660.5</v>
      </c>
      <c r="I452">
        <v>0</v>
      </c>
      <c r="J452" s="88">
        <v>0</v>
      </c>
      <c r="K452">
        <v>45</v>
      </c>
      <c r="L452" s="88">
        <v>1660.5</v>
      </c>
      <c r="M452">
        <v>45</v>
      </c>
      <c r="N452" s="88">
        <v>1660.5</v>
      </c>
      <c r="O452">
        <v>0</v>
      </c>
      <c r="P452" s="88">
        <v>0</v>
      </c>
      <c r="Q452">
        <v>0</v>
      </c>
      <c r="R452" s="88">
        <v>0</v>
      </c>
      <c r="S452">
        <v>0</v>
      </c>
      <c r="T452" s="88">
        <v>0</v>
      </c>
      <c r="U452">
        <v>0</v>
      </c>
      <c r="V452" s="88">
        <v>0</v>
      </c>
      <c r="W452">
        <v>0</v>
      </c>
      <c r="X452" s="88">
        <v>0</v>
      </c>
    </row>
    <row r="453" spans="1:25" x14ac:dyDescent="0.2">
      <c r="A453" t="s">
        <v>73</v>
      </c>
      <c r="B453" t="s">
        <v>476</v>
      </c>
      <c r="C453" t="s">
        <v>477</v>
      </c>
      <c r="D453" t="s">
        <v>36</v>
      </c>
      <c r="E453">
        <v>1407</v>
      </c>
      <c r="F453" s="78">
        <f t="shared" si="15"/>
        <v>11</v>
      </c>
      <c r="H453" s="87">
        <f t="shared" si="16"/>
        <v>307.58</v>
      </c>
      <c r="I453" s="72">
        <v>0</v>
      </c>
      <c r="J453" s="88">
        <v>0</v>
      </c>
      <c r="K453">
        <v>3</v>
      </c>
      <c r="L453" s="88">
        <v>83.89</v>
      </c>
      <c r="M453" s="72">
        <v>3</v>
      </c>
      <c r="N453" s="88">
        <v>83.89</v>
      </c>
      <c r="O453">
        <v>0</v>
      </c>
      <c r="P453" s="88">
        <v>0</v>
      </c>
      <c r="Q453">
        <v>8</v>
      </c>
      <c r="R453" s="88">
        <v>223.69</v>
      </c>
      <c r="S453">
        <v>0</v>
      </c>
      <c r="T453" s="88">
        <v>0</v>
      </c>
      <c r="U453">
        <v>0</v>
      </c>
      <c r="V453" s="88">
        <v>0</v>
      </c>
      <c r="W453">
        <v>8</v>
      </c>
      <c r="X453" s="88">
        <v>223.69</v>
      </c>
    </row>
    <row r="454" spans="1:25" x14ac:dyDescent="0.2">
      <c r="A454" t="s">
        <v>73</v>
      </c>
      <c r="B454" t="s">
        <v>153</v>
      </c>
      <c r="C454" t="s">
        <v>860</v>
      </c>
      <c r="D454" t="s">
        <v>36</v>
      </c>
      <c r="E454">
        <v>1407</v>
      </c>
      <c r="F454" s="78">
        <f t="shared" si="15"/>
        <v>298</v>
      </c>
      <c r="H454" s="87">
        <f t="shared" si="16"/>
        <v>12522.27</v>
      </c>
      <c r="I454" s="72">
        <v>0</v>
      </c>
      <c r="J454" s="88">
        <v>0</v>
      </c>
      <c r="K454">
        <v>298</v>
      </c>
      <c r="L454" s="88">
        <v>12522.27</v>
      </c>
      <c r="M454" s="72">
        <v>298</v>
      </c>
      <c r="N454" s="88">
        <v>12522.27</v>
      </c>
      <c r="O454">
        <v>0</v>
      </c>
      <c r="P454" s="88">
        <v>0</v>
      </c>
      <c r="Q454">
        <v>0</v>
      </c>
      <c r="R454" s="88">
        <v>0</v>
      </c>
      <c r="S454">
        <v>0</v>
      </c>
      <c r="T454" s="88">
        <v>0</v>
      </c>
      <c r="U454">
        <v>0</v>
      </c>
      <c r="V454" s="88">
        <v>0</v>
      </c>
      <c r="W454">
        <v>0</v>
      </c>
      <c r="X454" s="88">
        <v>0</v>
      </c>
    </row>
    <row r="455" spans="1:25" x14ac:dyDescent="0.2">
      <c r="A455" t="s">
        <v>73</v>
      </c>
      <c r="B455" t="s">
        <v>153</v>
      </c>
      <c r="C455" t="s">
        <v>312</v>
      </c>
      <c r="D455" t="s">
        <v>36</v>
      </c>
      <c r="E455">
        <v>1407</v>
      </c>
      <c r="F455" s="78">
        <f t="shared" si="15"/>
        <v>154</v>
      </c>
      <c r="H455" s="87">
        <f t="shared" si="16"/>
        <v>4425.6899999999996</v>
      </c>
      <c r="I455" s="72">
        <v>20</v>
      </c>
      <c r="J455" s="88">
        <v>574.77</v>
      </c>
      <c r="K455">
        <v>134</v>
      </c>
      <c r="L455" s="88">
        <v>3850.92</v>
      </c>
      <c r="M455" s="72">
        <v>154</v>
      </c>
      <c r="N455" s="88">
        <v>4425.6899999999996</v>
      </c>
      <c r="O455" s="72">
        <v>0</v>
      </c>
      <c r="P455" s="88">
        <v>0</v>
      </c>
      <c r="Q455">
        <v>0</v>
      </c>
      <c r="R455" s="88">
        <v>0</v>
      </c>
      <c r="S455">
        <v>0</v>
      </c>
      <c r="T455" s="88">
        <v>0</v>
      </c>
      <c r="U455">
        <v>0</v>
      </c>
      <c r="V455" s="88">
        <v>0</v>
      </c>
      <c r="W455" s="72">
        <v>0</v>
      </c>
      <c r="X455" s="88">
        <v>0</v>
      </c>
      <c r="Y455" s="72"/>
    </row>
    <row r="456" spans="1:25" x14ac:dyDescent="0.2">
      <c r="A456" t="s">
        <v>73</v>
      </c>
      <c r="B456" t="s">
        <v>528</v>
      </c>
      <c r="C456" t="s">
        <v>529</v>
      </c>
      <c r="D456" t="s">
        <v>36</v>
      </c>
      <c r="E456">
        <v>1407</v>
      </c>
      <c r="F456" s="78">
        <f t="shared" si="15"/>
        <v>8</v>
      </c>
      <c r="H456" s="87">
        <f t="shared" si="16"/>
        <v>0.08</v>
      </c>
      <c r="I456">
        <v>0</v>
      </c>
      <c r="J456" s="88">
        <v>0</v>
      </c>
      <c r="K456">
        <v>0</v>
      </c>
      <c r="L456" s="88">
        <v>0</v>
      </c>
      <c r="M456">
        <v>0</v>
      </c>
      <c r="N456" s="88">
        <v>0</v>
      </c>
      <c r="O456">
        <v>0</v>
      </c>
      <c r="P456" s="88">
        <v>0</v>
      </c>
      <c r="Q456">
        <v>0</v>
      </c>
      <c r="R456" s="88">
        <v>0</v>
      </c>
      <c r="S456">
        <v>0</v>
      </c>
      <c r="T456" s="88">
        <v>0</v>
      </c>
      <c r="U456">
        <v>8</v>
      </c>
      <c r="V456" s="88">
        <v>0.08</v>
      </c>
      <c r="W456">
        <v>8</v>
      </c>
      <c r="X456" s="88">
        <v>0.08</v>
      </c>
      <c r="Y456" s="72"/>
    </row>
    <row r="457" spans="1:25" x14ac:dyDescent="0.2">
      <c r="A457" t="s">
        <v>73</v>
      </c>
      <c r="B457" t="s">
        <v>153</v>
      </c>
      <c r="C457" t="s">
        <v>342</v>
      </c>
      <c r="D457" t="s">
        <v>36</v>
      </c>
      <c r="E457">
        <v>1407</v>
      </c>
      <c r="F457" s="78">
        <f t="shared" si="15"/>
        <v>123</v>
      </c>
      <c r="H457" s="87">
        <f t="shared" si="16"/>
        <v>4531.6399999999994</v>
      </c>
      <c r="I457">
        <v>45</v>
      </c>
      <c r="J457" s="88">
        <v>1657.91</v>
      </c>
      <c r="K457">
        <v>60</v>
      </c>
      <c r="L457" s="88">
        <v>2210.56</v>
      </c>
      <c r="M457">
        <v>105</v>
      </c>
      <c r="N457" s="88">
        <v>3868.47</v>
      </c>
      <c r="O457">
        <v>0</v>
      </c>
      <c r="P457" s="88">
        <v>0</v>
      </c>
      <c r="Q457">
        <v>1</v>
      </c>
      <c r="R457" s="88">
        <v>36.840000000000003</v>
      </c>
      <c r="S457">
        <v>17</v>
      </c>
      <c r="T457" s="88">
        <v>626.33000000000004</v>
      </c>
      <c r="U457">
        <v>0</v>
      </c>
      <c r="V457" s="88">
        <v>0</v>
      </c>
      <c r="W457">
        <v>18</v>
      </c>
      <c r="X457" s="88">
        <v>663.17</v>
      </c>
    </row>
    <row r="458" spans="1:25" x14ac:dyDescent="0.2">
      <c r="A458" t="s">
        <v>73</v>
      </c>
      <c r="B458" t="s">
        <v>153</v>
      </c>
      <c r="C458" t="s">
        <v>108</v>
      </c>
      <c r="D458" t="s">
        <v>36</v>
      </c>
      <c r="E458">
        <v>1407</v>
      </c>
      <c r="F458" s="78">
        <f t="shared" si="15"/>
        <v>38</v>
      </c>
      <c r="H458" s="87">
        <f t="shared" si="16"/>
        <v>404.64</v>
      </c>
      <c r="I458">
        <v>0</v>
      </c>
      <c r="J458" s="88">
        <v>0</v>
      </c>
      <c r="K458">
        <v>38</v>
      </c>
      <c r="L458" s="88">
        <v>404.64</v>
      </c>
      <c r="M458">
        <v>38</v>
      </c>
      <c r="N458" s="88">
        <v>404.64</v>
      </c>
      <c r="O458">
        <v>0</v>
      </c>
      <c r="P458" s="88">
        <v>0</v>
      </c>
      <c r="Q458">
        <v>0</v>
      </c>
      <c r="R458" s="88">
        <v>0</v>
      </c>
      <c r="S458">
        <v>0</v>
      </c>
      <c r="T458" s="88">
        <v>0</v>
      </c>
      <c r="U458">
        <v>0</v>
      </c>
      <c r="V458" s="88">
        <v>0</v>
      </c>
      <c r="W458">
        <v>0</v>
      </c>
      <c r="X458" s="88">
        <v>0</v>
      </c>
    </row>
    <row r="459" spans="1:25" x14ac:dyDescent="0.2">
      <c r="A459" t="s">
        <v>73</v>
      </c>
      <c r="B459" t="s">
        <v>153</v>
      </c>
      <c r="C459" t="s">
        <v>671</v>
      </c>
      <c r="D459" t="s">
        <v>36</v>
      </c>
      <c r="E459">
        <v>1407</v>
      </c>
      <c r="F459" s="78">
        <f t="shared" si="15"/>
        <v>155</v>
      </c>
      <c r="H459" s="87">
        <f t="shared" si="16"/>
        <v>1.55</v>
      </c>
      <c r="I459">
        <v>0</v>
      </c>
      <c r="J459" s="88">
        <v>0</v>
      </c>
      <c r="K459">
        <v>0</v>
      </c>
      <c r="L459" s="88">
        <v>0</v>
      </c>
      <c r="M459">
        <v>0</v>
      </c>
      <c r="N459" s="88">
        <v>0</v>
      </c>
      <c r="O459">
        <v>0</v>
      </c>
      <c r="P459" s="88">
        <v>0</v>
      </c>
      <c r="Q459">
        <v>0</v>
      </c>
      <c r="R459" s="88">
        <v>0</v>
      </c>
      <c r="S459">
        <v>155</v>
      </c>
      <c r="T459" s="88">
        <v>1.55</v>
      </c>
      <c r="U459">
        <v>0</v>
      </c>
      <c r="V459" s="88">
        <v>0</v>
      </c>
      <c r="W459">
        <v>155</v>
      </c>
      <c r="X459" s="88">
        <v>1.55</v>
      </c>
      <c r="Y459" s="72"/>
    </row>
    <row r="460" spans="1:25" x14ac:dyDescent="0.2">
      <c r="A460" t="s">
        <v>73</v>
      </c>
      <c r="B460" t="s">
        <v>153</v>
      </c>
      <c r="C460" t="s">
        <v>291</v>
      </c>
      <c r="D460" t="s">
        <v>36</v>
      </c>
      <c r="E460">
        <v>1407</v>
      </c>
      <c r="F460" s="78">
        <f t="shared" si="15"/>
        <v>45</v>
      </c>
      <c r="H460" s="87">
        <f t="shared" si="16"/>
        <v>186.39</v>
      </c>
      <c r="I460">
        <v>0</v>
      </c>
      <c r="J460" s="88">
        <v>0</v>
      </c>
      <c r="K460">
        <v>45</v>
      </c>
      <c r="L460" s="88">
        <v>186.39</v>
      </c>
      <c r="M460">
        <v>45</v>
      </c>
      <c r="N460" s="88">
        <v>186.39</v>
      </c>
      <c r="O460">
        <v>0</v>
      </c>
      <c r="P460" s="88">
        <v>0</v>
      </c>
      <c r="Q460">
        <v>0</v>
      </c>
      <c r="R460" s="88">
        <v>0</v>
      </c>
      <c r="S460">
        <v>0</v>
      </c>
      <c r="T460" s="88">
        <v>0</v>
      </c>
      <c r="U460">
        <v>0</v>
      </c>
      <c r="V460" s="88">
        <v>0</v>
      </c>
      <c r="W460">
        <v>0</v>
      </c>
      <c r="X460" s="88">
        <v>0</v>
      </c>
      <c r="Y460" s="72"/>
    </row>
    <row r="461" spans="1:25" x14ac:dyDescent="0.2">
      <c r="A461" t="s">
        <v>73</v>
      </c>
      <c r="B461" t="s">
        <v>154</v>
      </c>
      <c r="C461" t="s">
        <v>472</v>
      </c>
      <c r="D461" t="s">
        <v>36</v>
      </c>
      <c r="E461">
        <v>1407</v>
      </c>
      <c r="F461" s="78">
        <f t="shared" si="15"/>
        <v>622</v>
      </c>
      <c r="H461" s="87">
        <f t="shared" si="16"/>
        <v>13526.4</v>
      </c>
      <c r="I461">
        <v>40</v>
      </c>
      <c r="J461" s="88">
        <v>869.87</v>
      </c>
      <c r="K461">
        <v>582</v>
      </c>
      <c r="L461" s="88">
        <v>12656.53</v>
      </c>
      <c r="M461">
        <v>622</v>
      </c>
      <c r="N461" s="88">
        <v>13526.4</v>
      </c>
      <c r="O461">
        <v>0</v>
      </c>
      <c r="P461" s="88">
        <v>0</v>
      </c>
      <c r="Q461">
        <v>0</v>
      </c>
      <c r="R461" s="88">
        <v>0</v>
      </c>
      <c r="S461">
        <v>0</v>
      </c>
      <c r="T461" s="88">
        <v>0</v>
      </c>
      <c r="U461">
        <v>0</v>
      </c>
      <c r="V461" s="88">
        <v>0</v>
      </c>
      <c r="W461">
        <v>0</v>
      </c>
      <c r="X461" s="88">
        <v>0</v>
      </c>
    </row>
    <row r="462" spans="1:25" x14ac:dyDescent="0.2">
      <c r="A462" t="s">
        <v>73</v>
      </c>
      <c r="B462" t="s">
        <v>154</v>
      </c>
      <c r="C462" t="s">
        <v>156</v>
      </c>
      <c r="D462" t="s">
        <v>36</v>
      </c>
      <c r="E462">
        <v>1407</v>
      </c>
      <c r="F462" s="78">
        <f t="shared" si="15"/>
        <v>8370</v>
      </c>
      <c r="H462" s="87">
        <f t="shared" si="16"/>
        <v>174568.16</v>
      </c>
      <c r="I462">
        <v>8370</v>
      </c>
      <c r="J462" s="88">
        <v>174568.16</v>
      </c>
      <c r="K462">
        <v>0</v>
      </c>
      <c r="L462" s="88">
        <v>0</v>
      </c>
      <c r="M462">
        <v>8370</v>
      </c>
      <c r="N462" s="88">
        <v>174568.16</v>
      </c>
      <c r="O462" s="72">
        <v>0</v>
      </c>
      <c r="P462" s="88">
        <v>0</v>
      </c>
      <c r="Q462">
        <v>0</v>
      </c>
      <c r="R462" s="88">
        <v>0</v>
      </c>
      <c r="S462">
        <v>0</v>
      </c>
      <c r="T462" s="88">
        <v>0</v>
      </c>
      <c r="U462">
        <v>0</v>
      </c>
      <c r="V462" s="88">
        <v>0</v>
      </c>
      <c r="W462" s="72">
        <v>0</v>
      </c>
      <c r="X462" s="88">
        <v>0</v>
      </c>
    </row>
    <row r="463" spans="1:25" x14ac:dyDescent="0.2">
      <c r="A463" t="s">
        <v>73</v>
      </c>
      <c r="B463" t="s">
        <v>158</v>
      </c>
      <c r="C463" t="s">
        <v>657</v>
      </c>
      <c r="D463" t="s">
        <v>36</v>
      </c>
      <c r="E463">
        <v>1407</v>
      </c>
      <c r="F463" s="78">
        <f t="shared" si="15"/>
        <v>1374</v>
      </c>
      <c r="H463" s="87">
        <f t="shared" si="16"/>
        <v>29538.51</v>
      </c>
      <c r="I463">
        <v>1086</v>
      </c>
      <c r="J463" s="88">
        <v>23347.040000000001</v>
      </c>
      <c r="K463">
        <v>201</v>
      </c>
      <c r="L463" s="88">
        <v>4321.13</v>
      </c>
      <c r="M463">
        <v>1287</v>
      </c>
      <c r="N463" s="88">
        <v>27668.17</v>
      </c>
      <c r="O463">
        <v>87</v>
      </c>
      <c r="P463" s="88">
        <v>1870.34</v>
      </c>
      <c r="Q463">
        <v>0</v>
      </c>
      <c r="R463" s="88">
        <v>0</v>
      </c>
      <c r="S463">
        <v>0</v>
      </c>
      <c r="T463" s="88">
        <v>0</v>
      </c>
      <c r="U463">
        <v>0</v>
      </c>
      <c r="V463" s="88">
        <v>0</v>
      </c>
      <c r="W463">
        <v>87</v>
      </c>
      <c r="X463" s="88">
        <v>1870.34</v>
      </c>
    </row>
    <row r="464" spans="1:25" x14ac:dyDescent="0.2">
      <c r="A464" t="s">
        <v>73</v>
      </c>
      <c r="B464" t="s">
        <v>154</v>
      </c>
      <c r="C464" t="s">
        <v>303</v>
      </c>
      <c r="D464" t="s">
        <v>36</v>
      </c>
      <c r="E464">
        <v>1407</v>
      </c>
      <c r="F464" s="78">
        <f t="shared" si="15"/>
        <v>97</v>
      </c>
      <c r="H464" s="87">
        <f t="shared" si="16"/>
        <v>2377.4299999999998</v>
      </c>
      <c r="I464" s="72">
        <v>0</v>
      </c>
      <c r="J464" s="88">
        <v>0</v>
      </c>
      <c r="K464">
        <v>97</v>
      </c>
      <c r="L464" s="88">
        <v>2377.4299999999998</v>
      </c>
      <c r="M464" s="72">
        <v>97</v>
      </c>
      <c r="N464" s="88">
        <v>2377.4299999999998</v>
      </c>
      <c r="O464">
        <v>0</v>
      </c>
      <c r="P464" s="88">
        <v>0</v>
      </c>
      <c r="Q464">
        <v>0</v>
      </c>
      <c r="R464" s="88">
        <v>0</v>
      </c>
      <c r="S464">
        <v>0</v>
      </c>
      <c r="T464" s="88">
        <v>0</v>
      </c>
      <c r="U464">
        <v>0</v>
      </c>
      <c r="V464" s="88">
        <v>0</v>
      </c>
      <c r="W464">
        <v>0</v>
      </c>
      <c r="X464" s="88">
        <v>0</v>
      </c>
      <c r="Y464" s="72"/>
    </row>
    <row r="465" spans="1:25" x14ac:dyDescent="0.2">
      <c r="A465" t="s">
        <v>73</v>
      </c>
      <c r="B465" t="s">
        <v>154</v>
      </c>
      <c r="C465" t="s">
        <v>482</v>
      </c>
      <c r="D465" t="s">
        <v>36</v>
      </c>
      <c r="E465">
        <v>1407</v>
      </c>
      <c r="F465" s="78">
        <f t="shared" si="15"/>
        <v>458</v>
      </c>
      <c r="H465" s="87">
        <f t="shared" si="16"/>
        <v>13248.14</v>
      </c>
      <c r="I465">
        <v>0</v>
      </c>
      <c r="J465" s="88">
        <v>0</v>
      </c>
      <c r="K465">
        <v>386</v>
      </c>
      <c r="L465" s="88">
        <v>11165.46</v>
      </c>
      <c r="M465">
        <v>386</v>
      </c>
      <c r="N465" s="88">
        <v>11165.46</v>
      </c>
      <c r="O465">
        <v>0</v>
      </c>
      <c r="P465" s="88">
        <v>0</v>
      </c>
      <c r="Q465">
        <v>72</v>
      </c>
      <c r="R465" s="88">
        <v>2082.6799999999998</v>
      </c>
      <c r="S465">
        <v>0</v>
      </c>
      <c r="T465" s="88">
        <v>0</v>
      </c>
      <c r="U465">
        <v>0</v>
      </c>
      <c r="V465" s="88">
        <v>0</v>
      </c>
      <c r="W465">
        <v>72</v>
      </c>
      <c r="X465" s="88">
        <v>2082.6799999999998</v>
      </c>
      <c r="Y465" s="72"/>
    </row>
    <row r="466" spans="1:25" x14ac:dyDescent="0.2">
      <c r="A466" t="s">
        <v>73</v>
      </c>
      <c r="B466" t="s">
        <v>154</v>
      </c>
      <c r="C466" t="s">
        <v>274</v>
      </c>
      <c r="D466" t="s">
        <v>36</v>
      </c>
      <c r="E466">
        <v>1407</v>
      </c>
      <c r="F466" s="78">
        <f t="shared" si="15"/>
        <v>6224</v>
      </c>
      <c r="H466" s="87">
        <f t="shared" si="16"/>
        <v>219114.95</v>
      </c>
      <c r="I466">
        <v>2726</v>
      </c>
      <c r="J466" s="88">
        <v>95968.41</v>
      </c>
      <c r="K466">
        <v>3498</v>
      </c>
      <c r="L466" s="88">
        <v>123146.54</v>
      </c>
      <c r="M466">
        <v>6224</v>
      </c>
      <c r="N466" s="88">
        <v>219114.95</v>
      </c>
      <c r="O466">
        <v>0</v>
      </c>
      <c r="P466" s="88">
        <v>0</v>
      </c>
      <c r="Q466">
        <v>0</v>
      </c>
      <c r="R466" s="88">
        <v>0</v>
      </c>
      <c r="S466">
        <v>0</v>
      </c>
      <c r="T466" s="88">
        <v>0</v>
      </c>
      <c r="U466">
        <v>0</v>
      </c>
      <c r="V466" s="88">
        <v>0</v>
      </c>
      <c r="W466">
        <v>0</v>
      </c>
      <c r="X466" s="88">
        <v>0</v>
      </c>
      <c r="Y466" s="72"/>
    </row>
    <row r="467" spans="1:25" x14ac:dyDescent="0.2">
      <c r="A467" t="s">
        <v>73</v>
      </c>
      <c r="B467" t="s">
        <v>158</v>
      </c>
      <c r="C467" t="s">
        <v>347</v>
      </c>
      <c r="D467" t="s">
        <v>36</v>
      </c>
      <c r="E467">
        <v>1407</v>
      </c>
      <c r="F467" s="78">
        <f t="shared" si="15"/>
        <v>243</v>
      </c>
      <c r="H467" s="87">
        <f t="shared" si="16"/>
        <v>8443.9699999999993</v>
      </c>
      <c r="I467">
        <v>0</v>
      </c>
      <c r="J467" s="88">
        <v>0</v>
      </c>
      <c r="K467">
        <v>0</v>
      </c>
      <c r="L467" s="88">
        <v>0</v>
      </c>
      <c r="M467">
        <v>0</v>
      </c>
      <c r="N467" s="88">
        <v>0</v>
      </c>
      <c r="O467">
        <v>0</v>
      </c>
      <c r="P467" s="88">
        <v>0</v>
      </c>
      <c r="Q467">
        <v>0</v>
      </c>
      <c r="R467" s="88">
        <v>0</v>
      </c>
      <c r="S467">
        <v>0</v>
      </c>
      <c r="T467" s="88">
        <v>0</v>
      </c>
      <c r="U467">
        <v>243</v>
      </c>
      <c r="V467" s="88">
        <v>8443.9699999999993</v>
      </c>
      <c r="W467">
        <v>243</v>
      </c>
      <c r="X467" s="88">
        <v>8443.9699999999993</v>
      </c>
    </row>
    <row r="468" spans="1:25" x14ac:dyDescent="0.2">
      <c r="A468" t="s">
        <v>73</v>
      </c>
      <c r="B468" t="s">
        <v>158</v>
      </c>
      <c r="C468" t="s">
        <v>733</v>
      </c>
      <c r="D468" t="s">
        <v>36</v>
      </c>
      <c r="E468">
        <v>1407</v>
      </c>
      <c r="F468" s="78">
        <f t="shared" si="15"/>
        <v>2944</v>
      </c>
      <c r="H468" s="87">
        <f t="shared" si="16"/>
        <v>83875.839999999997</v>
      </c>
      <c r="I468">
        <v>876</v>
      </c>
      <c r="J468" s="88">
        <v>24957.62</v>
      </c>
      <c r="K468">
        <v>219</v>
      </c>
      <c r="L468" s="88">
        <v>6239.41</v>
      </c>
      <c r="M468">
        <v>1095</v>
      </c>
      <c r="N468" s="88">
        <v>31197.03</v>
      </c>
      <c r="O468">
        <v>183</v>
      </c>
      <c r="P468" s="88">
        <v>5213.75</v>
      </c>
      <c r="Q468">
        <v>1666</v>
      </c>
      <c r="R468" s="88">
        <v>47465.06</v>
      </c>
      <c r="S468">
        <v>0</v>
      </c>
      <c r="T468" s="88">
        <v>0</v>
      </c>
      <c r="U468">
        <v>0</v>
      </c>
      <c r="V468" s="88">
        <v>0</v>
      </c>
      <c r="W468">
        <v>1849</v>
      </c>
      <c r="X468" s="88">
        <v>52678.81</v>
      </c>
      <c r="Y468" s="72"/>
    </row>
    <row r="469" spans="1:25" x14ac:dyDescent="0.2">
      <c r="A469" t="s">
        <v>73</v>
      </c>
      <c r="B469" t="s">
        <v>155</v>
      </c>
      <c r="C469" t="s">
        <v>578</v>
      </c>
      <c r="D469" t="s">
        <v>36</v>
      </c>
      <c r="E469">
        <v>1407</v>
      </c>
      <c r="F469" s="78">
        <f t="shared" si="15"/>
        <v>532</v>
      </c>
      <c r="H469" s="87">
        <f t="shared" si="16"/>
        <v>4303.8500000000004</v>
      </c>
      <c r="I469">
        <v>532</v>
      </c>
      <c r="J469" s="88">
        <v>4303.8500000000004</v>
      </c>
      <c r="K469">
        <v>0</v>
      </c>
      <c r="L469" s="88">
        <v>0</v>
      </c>
      <c r="M469">
        <v>532</v>
      </c>
      <c r="N469" s="88">
        <v>4303.8500000000004</v>
      </c>
      <c r="O469">
        <v>0</v>
      </c>
      <c r="P469" s="88">
        <v>0</v>
      </c>
      <c r="Q469">
        <v>0</v>
      </c>
      <c r="R469" s="88">
        <v>0</v>
      </c>
      <c r="S469">
        <v>0</v>
      </c>
      <c r="T469" s="88">
        <v>0</v>
      </c>
      <c r="U469">
        <v>0</v>
      </c>
      <c r="V469" s="88">
        <v>0</v>
      </c>
      <c r="W469">
        <v>0</v>
      </c>
      <c r="X469" s="88">
        <v>0</v>
      </c>
    </row>
    <row r="470" spans="1:25" x14ac:dyDescent="0.2">
      <c r="A470" t="s">
        <v>73</v>
      </c>
      <c r="B470" t="s">
        <v>154</v>
      </c>
      <c r="C470" t="s">
        <v>74</v>
      </c>
      <c r="D470" t="s">
        <v>36</v>
      </c>
      <c r="E470">
        <v>1407</v>
      </c>
      <c r="F470" s="78">
        <f t="shared" si="15"/>
        <v>48919</v>
      </c>
      <c r="H470" s="87">
        <f t="shared" si="16"/>
        <v>263700.21999999997</v>
      </c>
      <c r="I470" s="72">
        <v>35625</v>
      </c>
      <c r="J470" s="88">
        <v>192038.27</v>
      </c>
      <c r="K470">
        <v>13294</v>
      </c>
      <c r="L470" s="88">
        <v>71661.95</v>
      </c>
      <c r="M470" s="72">
        <v>48919</v>
      </c>
      <c r="N470" s="88">
        <v>263700.21999999997</v>
      </c>
      <c r="O470">
        <v>0</v>
      </c>
      <c r="P470" s="88">
        <v>0</v>
      </c>
      <c r="Q470">
        <v>0</v>
      </c>
      <c r="R470" s="88">
        <v>0</v>
      </c>
      <c r="S470">
        <v>0</v>
      </c>
      <c r="T470" s="88">
        <v>0</v>
      </c>
      <c r="U470">
        <v>0</v>
      </c>
      <c r="V470" s="88">
        <v>0</v>
      </c>
      <c r="W470">
        <v>0</v>
      </c>
      <c r="X470" s="88">
        <v>0</v>
      </c>
    </row>
    <row r="471" spans="1:25" x14ac:dyDescent="0.2">
      <c r="A471" t="s">
        <v>73</v>
      </c>
      <c r="B471" t="s">
        <v>185</v>
      </c>
      <c r="C471" t="s">
        <v>432</v>
      </c>
      <c r="D471" t="s">
        <v>36</v>
      </c>
      <c r="E471">
        <v>1407</v>
      </c>
      <c r="F471" s="78">
        <f t="shared" si="15"/>
        <v>207</v>
      </c>
      <c r="H471" s="87">
        <f t="shared" si="16"/>
        <v>6850.76</v>
      </c>
      <c r="I471">
        <v>1</v>
      </c>
      <c r="J471" s="88">
        <v>33.1</v>
      </c>
      <c r="K471">
        <v>0</v>
      </c>
      <c r="L471" s="88">
        <v>0</v>
      </c>
      <c r="M471">
        <v>1</v>
      </c>
      <c r="N471" s="88">
        <v>33.1</v>
      </c>
      <c r="O471">
        <v>28</v>
      </c>
      <c r="P471" s="88">
        <v>926.67</v>
      </c>
      <c r="Q471">
        <v>11</v>
      </c>
      <c r="R471" s="88">
        <v>364.05</v>
      </c>
      <c r="S471" s="72">
        <v>167</v>
      </c>
      <c r="T471" s="88">
        <v>5526.94</v>
      </c>
      <c r="U471">
        <v>0</v>
      </c>
      <c r="V471" s="88">
        <v>0</v>
      </c>
      <c r="W471" s="72">
        <v>206</v>
      </c>
      <c r="X471" s="88">
        <v>6817.66</v>
      </c>
      <c r="Y471" s="72"/>
    </row>
    <row r="472" spans="1:25" x14ac:dyDescent="0.2">
      <c r="A472" t="s">
        <v>73</v>
      </c>
      <c r="B472" t="s">
        <v>158</v>
      </c>
      <c r="C472" t="s">
        <v>617</v>
      </c>
      <c r="D472" t="s">
        <v>36</v>
      </c>
      <c r="E472">
        <v>1407</v>
      </c>
      <c r="F472" s="78">
        <f t="shared" si="15"/>
        <v>3</v>
      </c>
      <c r="H472" s="87">
        <f t="shared" si="16"/>
        <v>64.349999999999994</v>
      </c>
      <c r="I472">
        <v>0</v>
      </c>
      <c r="J472" s="88">
        <v>0</v>
      </c>
      <c r="K472">
        <v>0</v>
      </c>
      <c r="L472" s="88">
        <v>0</v>
      </c>
      <c r="M472">
        <v>0</v>
      </c>
      <c r="N472" s="88">
        <v>0</v>
      </c>
      <c r="O472">
        <v>3</v>
      </c>
      <c r="P472" s="88">
        <v>64.349999999999994</v>
      </c>
      <c r="Q472">
        <v>0</v>
      </c>
      <c r="R472" s="88">
        <v>0</v>
      </c>
      <c r="S472">
        <v>0</v>
      </c>
      <c r="T472" s="88">
        <v>0</v>
      </c>
      <c r="U472">
        <v>0</v>
      </c>
      <c r="V472" s="88">
        <v>0</v>
      </c>
      <c r="W472">
        <v>3</v>
      </c>
      <c r="X472" s="88">
        <v>64.349999999999994</v>
      </c>
    </row>
    <row r="473" spans="1:25" x14ac:dyDescent="0.2">
      <c r="A473" t="s">
        <v>73</v>
      </c>
      <c r="B473" t="s">
        <v>185</v>
      </c>
      <c r="C473" t="s">
        <v>433</v>
      </c>
      <c r="D473" t="s">
        <v>36</v>
      </c>
      <c r="E473">
        <v>1407</v>
      </c>
      <c r="F473" s="78">
        <f t="shared" si="15"/>
        <v>275</v>
      </c>
      <c r="H473" s="87">
        <f t="shared" si="16"/>
        <v>16699.16</v>
      </c>
      <c r="I473">
        <v>1</v>
      </c>
      <c r="J473" s="88">
        <v>60.72</v>
      </c>
      <c r="K473">
        <v>0</v>
      </c>
      <c r="L473" s="88">
        <v>0</v>
      </c>
      <c r="M473">
        <v>1</v>
      </c>
      <c r="N473" s="88">
        <v>60.72</v>
      </c>
      <c r="O473">
        <v>5</v>
      </c>
      <c r="P473" s="88">
        <v>303.62</v>
      </c>
      <c r="Q473">
        <v>246</v>
      </c>
      <c r="R473" s="88">
        <v>14938.16</v>
      </c>
      <c r="S473">
        <v>23</v>
      </c>
      <c r="T473" s="88">
        <v>1396.66</v>
      </c>
      <c r="U473">
        <v>0</v>
      </c>
      <c r="V473" s="88">
        <v>0</v>
      </c>
      <c r="W473">
        <v>274</v>
      </c>
      <c r="X473" s="88">
        <v>16638.439999999999</v>
      </c>
    </row>
    <row r="474" spans="1:25" x14ac:dyDescent="0.2">
      <c r="A474" t="s">
        <v>73</v>
      </c>
      <c r="B474" t="s">
        <v>185</v>
      </c>
      <c r="C474" t="s">
        <v>186</v>
      </c>
      <c r="D474" t="s">
        <v>36</v>
      </c>
      <c r="E474">
        <v>1407</v>
      </c>
      <c r="F474" s="78">
        <f t="shared" si="15"/>
        <v>47</v>
      </c>
      <c r="H474" s="87">
        <f t="shared" si="16"/>
        <v>1051.01</v>
      </c>
      <c r="I474">
        <v>0</v>
      </c>
      <c r="J474" s="88">
        <v>0</v>
      </c>
      <c r="K474">
        <v>0</v>
      </c>
      <c r="L474" s="88">
        <v>0</v>
      </c>
      <c r="M474">
        <v>0</v>
      </c>
      <c r="N474" s="88">
        <v>0</v>
      </c>
      <c r="O474">
        <v>47</v>
      </c>
      <c r="P474" s="88">
        <v>1051.01</v>
      </c>
      <c r="Q474">
        <v>0</v>
      </c>
      <c r="R474" s="88">
        <v>0</v>
      </c>
      <c r="S474">
        <v>0</v>
      </c>
      <c r="T474" s="88">
        <v>0</v>
      </c>
      <c r="U474">
        <v>0</v>
      </c>
      <c r="V474" s="88">
        <v>0</v>
      </c>
      <c r="W474">
        <v>47</v>
      </c>
      <c r="X474" s="88">
        <v>1051.01</v>
      </c>
      <c r="Y474" s="72"/>
    </row>
    <row r="475" spans="1:25" x14ac:dyDescent="0.2">
      <c r="A475" t="s">
        <v>73</v>
      </c>
      <c r="B475" t="s">
        <v>154</v>
      </c>
      <c r="C475" t="s">
        <v>845</v>
      </c>
      <c r="D475" t="s">
        <v>36</v>
      </c>
      <c r="E475">
        <v>1407</v>
      </c>
      <c r="F475" s="78">
        <f t="shared" si="15"/>
        <v>111</v>
      </c>
      <c r="H475" s="87">
        <f t="shared" si="16"/>
        <v>6163.64</v>
      </c>
      <c r="I475">
        <v>3</v>
      </c>
      <c r="J475" s="88">
        <v>166.59</v>
      </c>
      <c r="K475">
        <v>108</v>
      </c>
      <c r="L475" s="88">
        <v>5997.05</v>
      </c>
      <c r="M475">
        <v>111</v>
      </c>
      <c r="N475" s="88">
        <v>6163.64</v>
      </c>
      <c r="O475">
        <v>0</v>
      </c>
      <c r="P475" s="88">
        <v>0</v>
      </c>
      <c r="Q475">
        <v>0</v>
      </c>
      <c r="R475" s="88">
        <v>0</v>
      </c>
      <c r="S475">
        <v>0</v>
      </c>
      <c r="T475" s="88">
        <v>0</v>
      </c>
      <c r="U475">
        <v>0</v>
      </c>
      <c r="V475" s="88">
        <v>0</v>
      </c>
      <c r="W475">
        <v>0</v>
      </c>
      <c r="X475" s="88">
        <v>0</v>
      </c>
      <c r="Y475" s="72"/>
    </row>
    <row r="476" spans="1:25" x14ac:dyDescent="0.2">
      <c r="A476" t="s">
        <v>73</v>
      </c>
      <c r="B476" t="s">
        <v>154</v>
      </c>
      <c r="C476" t="s">
        <v>223</v>
      </c>
      <c r="D476" t="s">
        <v>36</v>
      </c>
      <c r="E476">
        <v>1407</v>
      </c>
      <c r="F476" s="78">
        <f t="shared" si="15"/>
        <v>1134</v>
      </c>
      <c r="H476" s="87">
        <f t="shared" si="16"/>
        <v>14435.16</v>
      </c>
      <c r="I476">
        <v>924</v>
      </c>
      <c r="J476" s="88">
        <v>11761.97</v>
      </c>
      <c r="K476">
        <v>210</v>
      </c>
      <c r="L476" s="88">
        <v>2673.19</v>
      </c>
      <c r="M476">
        <v>1134</v>
      </c>
      <c r="N476" s="88">
        <v>14435.16</v>
      </c>
      <c r="O476">
        <v>0</v>
      </c>
      <c r="P476" s="88">
        <v>0</v>
      </c>
      <c r="Q476">
        <v>0</v>
      </c>
      <c r="R476" s="88">
        <v>0</v>
      </c>
      <c r="S476">
        <v>0</v>
      </c>
      <c r="T476" s="88">
        <v>0</v>
      </c>
      <c r="U476">
        <v>0</v>
      </c>
      <c r="V476" s="88">
        <v>0</v>
      </c>
      <c r="W476">
        <v>0</v>
      </c>
      <c r="X476" s="88">
        <v>0</v>
      </c>
      <c r="Y476" s="72"/>
    </row>
    <row r="477" spans="1:25" x14ac:dyDescent="0.2">
      <c r="A477" t="s">
        <v>73</v>
      </c>
      <c r="B477" t="s">
        <v>154</v>
      </c>
      <c r="C477" t="s">
        <v>75</v>
      </c>
      <c r="D477" t="s">
        <v>36</v>
      </c>
      <c r="E477">
        <v>1407</v>
      </c>
      <c r="F477" s="78">
        <f t="shared" si="15"/>
        <v>1610</v>
      </c>
      <c r="H477" s="87">
        <f t="shared" si="16"/>
        <v>13748.64</v>
      </c>
      <c r="I477">
        <v>665</v>
      </c>
      <c r="J477" s="88">
        <v>5678.79</v>
      </c>
      <c r="K477">
        <v>440</v>
      </c>
      <c r="L477" s="88">
        <v>3757.4</v>
      </c>
      <c r="M477">
        <v>1105</v>
      </c>
      <c r="N477" s="88">
        <v>9436.19</v>
      </c>
      <c r="O477">
        <v>505</v>
      </c>
      <c r="P477" s="88">
        <v>4312.45</v>
      </c>
      <c r="Q477">
        <v>0</v>
      </c>
      <c r="R477" s="88">
        <v>0</v>
      </c>
      <c r="S477">
        <v>0</v>
      </c>
      <c r="T477" s="88">
        <v>0</v>
      </c>
      <c r="U477">
        <v>0</v>
      </c>
      <c r="V477" s="88">
        <v>0</v>
      </c>
      <c r="W477">
        <v>505</v>
      </c>
      <c r="X477" s="88">
        <v>4312.45</v>
      </c>
    </row>
    <row r="478" spans="1:25" x14ac:dyDescent="0.2">
      <c r="A478" t="s">
        <v>73</v>
      </c>
      <c r="B478" t="s">
        <v>155</v>
      </c>
      <c r="C478" t="s">
        <v>109</v>
      </c>
      <c r="D478" t="s">
        <v>36</v>
      </c>
      <c r="E478">
        <v>1407</v>
      </c>
      <c r="F478" s="78">
        <f t="shared" si="15"/>
        <v>943</v>
      </c>
      <c r="H478" s="87">
        <f t="shared" si="16"/>
        <v>4366.53</v>
      </c>
      <c r="I478">
        <v>943</v>
      </c>
      <c r="J478" s="88">
        <v>4366.53</v>
      </c>
      <c r="K478">
        <v>0</v>
      </c>
      <c r="L478" s="88">
        <v>0</v>
      </c>
      <c r="M478">
        <v>943</v>
      </c>
      <c r="N478" s="88">
        <v>4366.53</v>
      </c>
      <c r="O478">
        <v>0</v>
      </c>
      <c r="P478" s="88">
        <v>0</v>
      </c>
      <c r="Q478">
        <v>0</v>
      </c>
      <c r="R478" s="88">
        <v>0</v>
      </c>
      <c r="S478">
        <v>0</v>
      </c>
      <c r="T478" s="88">
        <v>0</v>
      </c>
      <c r="U478">
        <v>0</v>
      </c>
      <c r="V478" s="88">
        <v>0</v>
      </c>
      <c r="W478">
        <v>0</v>
      </c>
      <c r="X478" s="88">
        <v>0</v>
      </c>
      <c r="Y478" s="72"/>
    </row>
    <row r="479" spans="1:25" x14ac:dyDescent="0.2">
      <c r="A479" t="s">
        <v>73</v>
      </c>
      <c r="B479" t="s">
        <v>155</v>
      </c>
      <c r="C479" t="s">
        <v>145</v>
      </c>
      <c r="D479" t="s">
        <v>36</v>
      </c>
      <c r="E479">
        <v>1407</v>
      </c>
      <c r="F479" s="78">
        <f t="shared" si="15"/>
        <v>74997</v>
      </c>
      <c r="H479" s="87">
        <f t="shared" si="16"/>
        <v>563229.53</v>
      </c>
      <c r="I479">
        <v>26650</v>
      </c>
      <c r="J479" s="88">
        <v>200142.22</v>
      </c>
      <c r="K479">
        <v>14111</v>
      </c>
      <c r="L479" s="88">
        <v>105974</v>
      </c>
      <c r="M479">
        <v>40761</v>
      </c>
      <c r="N479" s="88">
        <v>306116.21999999997</v>
      </c>
      <c r="O479">
        <v>17780</v>
      </c>
      <c r="P479" s="88">
        <v>133528.29</v>
      </c>
      <c r="Q479">
        <v>16456</v>
      </c>
      <c r="R479" s="88">
        <v>123585.02</v>
      </c>
      <c r="S479">
        <v>0</v>
      </c>
      <c r="T479" s="88">
        <v>0</v>
      </c>
      <c r="U479">
        <v>0</v>
      </c>
      <c r="V479" s="88">
        <v>0</v>
      </c>
      <c r="W479">
        <v>34236</v>
      </c>
      <c r="X479" s="88">
        <v>257113.31</v>
      </c>
      <c r="Y479" s="72"/>
    </row>
    <row r="480" spans="1:25" x14ac:dyDescent="0.2">
      <c r="A480" t="s">
        <v>73</v>
      </c>
      <c r="B480" t="s">
        <v>157</v>
      </c>
      <c r="C480" t="s">
        <v>702</v>
      </c>
      <c r="D480" t="s">
        <v>36</v>
      </c>
      <c r="E480">
        <v>1407</v>
      </c>
      <c r="F480" s="78">
        <f t="shared" si="15"/>
        <v>47</v>
      </c>
      <c r="H480" s="87">
        <f t="shared" si="16"/>
        <v>1581.02</v>
      </c>
      <c r="I480">
        <v>0</v>
      </c>
      <c r="J480" s="88">
        <v>0</v>
      </c>
      <c r="K480">
        <v>47</v>
      </c>
      <c r="L480" s="88">
        <v>1581.02</v>
      </c>
      <c r="M480">
        <v>47</v>
      </c>
      <c r="N480" s="88">
        <v>1581.02</v>
      </c>
      <c r="O480">
        <v>0</v>
      </c>
      <c r="P480" s="88">
        <v>0</v>
      </c>
      <c r="Q480" s="72">
        <v>0</v>
      </c>
      <c r="R480" s="88">
        <v>0</v>
      </c>
      <c r="S480">
        <v>0</v>
      </c>
      <c r="T480" s="88">
        <v>0</v>
      </c>
      <c r="U480">
        <v>0</v>
      </c>
      <c r="V480" s="88">
        <v>0</v>
      </c>
      <c r="W480" s="72">
        <v>0</v>
      </c>
      <c r="X480" s="88">
        <v>0</v>
      </c>
      <c r="Y480" s="72"/>
    </row>
    <row r="481" spans="1:25" x14ac:dyDescent="0.2">
      <c r="A481" t="s">
        <v>73</v>
      </c>
      <c r="B481" t="s">
        <v>157</v>
      </c>
      <c r="C481" t="s">
        <v>325</v>
      </c>
      <c r="D481" t="s">
        <v>36</v>
      </c>
      <c r="E481">
        <v>1407</v>
      </c>
      <c r="F481" s="78">
        <f t="shared" si="15"/>
        <v>3470</v>
      </c>
      <c r="H481" s="87">
        <f t="shared" si="16"/>
        <v>137173.85</v>
      </c>
      <c r="I481">
        <v>2076</v>
      </c>
      <c r="J481" s="88">
        <v>82067.12</v>
      </c>
      <c r="K481">
        <v>1394</v>
      </c>
      <c r="L481" s="88">
        <v>55106.73</v>
      </c>
      <c r="M481">
        <v>3470</v>
      </c>
      <c r="N481" s="88">
        <v>137173.85</v>
      </c>
      <c r="O481">
        <v>0</v>
      </c>
      <c r="P481" s="88">
        <v>0</v>
      </c>
      <c r="Q481">
        <v>0</v>
      </c>
      <c r="R481" s="88">
        <v>0</v>
      </c>
      <c r="S481">
        <v>0</v>
      </c>
      <c r="T481" s="88">
        <v>0</v>
      </c>
      <c r="U481">
        <v>0</v>
      </c>
      <c r="V481" s="88">
        <v>0</v>
      </c>
      <c r="W481">
        <v>0</v>
      </c>
      <c r="X481" s="88">
        <v>0</v>
      </c>
    </row>
    <row r="482" spans="1:25" x14ac:dyDescent="0.2">
      <c r="A482" t="s">
        <v>73</v>
      </c>
      <c r="B482" t="s">
        <v>157</v>
      </c>
      <c r="C482" t="s">
        <v>689</v>
      </c>
      <c r="D482" t="s">
        <v>36</v>
      </c>
      <c r="E482">
        <v>1407</v>
      </c>
      <c r="F482" s="78">
        <f t="shared" si="15"/>
        <v>365</v>
      </c>
      <c r="H482" s="87">
        <f t="shared" si="16"/>
        <v>15856.26</v>
      </c>
      <c r="I482" s="72">
        <v>0</v>
      </c>
      <c r="J482" s="88">
        <v>0</v>
      </c>
      <c r="K482" s="72">
        <v>0</v>
      </c>
      <c r="L482" s="88">
        <v>0</v>
      </c>
      <c r="M482" s="72">
        <v>0</v>
      </c>
      <c r="N482" s="88">
        <v>0</v>
      </c>
      <c r="O482">
        <v>30</v>
      </c>
      <c r="P482" s="88">
        <v>1303.25</v>
      </c>
      <c r="Q482">
        <v>335</v>
      </c>
      <c r="R482" s="88">
        <v>14553.01</v>
      </c>
      <c r="S482">
        <v>0</v>
      </c>
      <c r="T482" s="88">
        <v>0</v>
      </c>
      <c r="U482">
        <v>0</v>
      </c>
      <c r="V482" s="88">
        <v>0</v>
      </c>
      <c r="W482">
        <v>365</v>
      </c>
      <c r="X482" s="88">
        <v>15856.26</v>
      </c>
    </row>
    <row r="483" spans="1:25" x14ac:dyDescent="0.2">
      <c r="A483" t="s">
        <v>73</v>
      </c>
      <c r="B483" t="s">
        <v>157</v>
      </c>
      <c r="C483" t="s">
        <v>326</v>
      </c>
      <c r="D483" t="s">
        <v>36</v>
      </c>
      <c r="E483">
        <v>1407</v>
      </c>
      <c r="F483" s="78">
        <f t="shared" si="15"/>
        <v>9</v>
      </c>
      <c r="H483" s="87">
        <f t="shared" si="16"/>
        <v>206.37</v>
      </c>
      <c r="I483">
        <v>0</v>
      </c>
      <c r="J483" s="88">
        <v>0</v>
      </c>
      <c r="K483">
        <v>0</v>
      </c>
      <c r="L483" s="88">
        <v>0</v>
      </c>
      <c r="M483">
        <v>0</v>
      </c>
      <c r="N483" s="88">
        <v>0</v>
      </c>
      <c r="O483">
        <v>0</v>
      </c>
      <c r="P483" s="88">
        <v>0</v>
      </c>
      <c r="Q483">
        <v>0</v>
      </c>
      <c r="R483" s="88">
        <v>0</v>
      </c>
      <c r="S483">
        <v>9</v>
      </c>
      <c r="T483" s="88">
        <v>206.37</v>
      </c>
      <c r="U483">
        <v>0</v>
      </c>
      <c r="V483" s="88">
        <v>0</v>
      </c>
      <c r="W483">
        <v>9</v>
      </c>
      <c r="X483" s="88">
        <v>206.37</v>
      </c>
    </row>
    <row r="484" spans="1:25" x14ac:dyDescent="0.2">
      <c r="A484" t="s">
        <v>73</v>
      </c>
      <c r="B484" t="s">
        <v>159</v>
      </c>
      <c r="C484" t="s">
        <v>76</v>
      </c>
      <c r="D484" t="s">
        <v>36</v>
      </c>
      <c r="E484">
        <v>1407</v>
      </c>
      <c r="F484" s="78">
        <f t="shared" si="15"/>
        <v>1</v>
      </c>
      <c r="H484" s="87">
        <f t="shared" si="16"/>
        <v>0.01</v>
      </c>
      <c r="I484">
        <v>0</v>
      </c>
      <c r="J484" s="88">
        <v>0</v>
      </c>
      <c r="K484">
        <v>0</v>
      </c>
      <c r="L484" s="88">
        <v>0</v>
      </c>
      <c r="M484">
        <v>0</v>
      </c>
      <c r="N484" s="88">
        <v>0</v>
      </c>
      <c r="O484">
        <v>0</v>
      </c>
      <c r="P484" s="88">
        <v>0</v>
      </c>
      <c r="Q484">
        <v>0</v>
      </c>
      <c r="R484" s="88">
        <v>0</v>
      </c>
      <c r="S484">
        <v>0</v>
      </c>
      <c r="T484" s="88">
        <v>0</v>
      </c>
      <c r="U484">
        <v>1</v>
      </c>
      <c r="V484" s="88">
        <v>0.01</v>
      </c>
      <c r="W484">
        <v>1</v>
      </c>
      <c r="X484" s="88">
        <v>0.01</v>
      </c>
    </row>
    <row r="485" spans="1:25" x14ac:dyDescent="0.2">
      <c r="A485" t="s">
        <v>73</v>
      </c>
      <c r="B485" t="s">
        <v>158</v>
      </c>
      <c r="C485" t="s">
        <v>396</v>
      </c>
      <c r="D485" t="s">
        <v>36</v>
      </c>
      <c r="E485">
        <v>1407</v>
      </c>
      <c r="F485" s="78">
        <f t="shared" si="15"/>
        <v>639</v>
      </c>
      <c r="H485" s="87">
        <f t="shared" si="16"/>
        <v>37495.730000000003</v>
      </c>
      <c r="I485">
        <v>1</v>
      </c>
      <c r="J485" s="88">
        <v>58.68</v>
      </c>
      <c r="K485">
        <v>638</v>
      </c>
      <c r="L485" s="88">
        <v>37437.050000000003</v>
      </c>
      <c r="M485">
        <v>639</v>
      </c>
      <c r="N485" s="88">
        <v>37495.730000000003</v>
      </c>
      <c r="O485">
        <v>0</v>
      </c>
      <c r="P485" s="88">
        <v>0</v>
      </c>
      <c r="Q485">
        <v>0</v>
      </c>
      <c r="R485" s="88">
        <v>0</v>
      </c>
      <c r="S485">
        <v>0</v>
      </c>
      <c r="T485" s="88">
        <v>0</v>
      </c>
      <c r="U485">
        <v>0</v>
      </c>
      <c r="V485" s="88">
        <v>0</v>
      </c>
      <c r="W485">
        <v>0</v>
      </c>
      <c r="X485" s="88">
        <v>0</v>
      </c>
      <c r="Y485" s="72"/>
    </row>
    <row r="486" spans="1:25" x14ac:dyDescent="0.2">
      <c r="A486" t="s">
        <v>73</v>
      </c>
      <c r="B486" t="s">
        <v>158</v>
      </c>
      <c r="C486" t="s">
        <v>135</v>
      </c>
      <c r="D486" t="s">
        <v>36</v>
      </c>
      <c r="E486">
        <v>1407</v>
      </c>
      <c r="F486" s="78">
        <f t="shared" si="15"/>
        <v>811</v>
      </c>
      <c r="H486" s="87">
        <f t="shared" si="16"/>
        <v>70977.25</v>
      </c>
      <c r="I486">
        <v>0</v>
      </c>
      <c r="J486" s="88">
        <v>0</v>
      </c>
      <c r="K486">
        <v>0</v>
      </c>
      <c r="L486" s="88">
        <v>0</v>
      </c>
      <c r="M486">
        <v>0</v>
      </c>
      <c r="N486" s="88">
        <v>0</v>
      </c>
      <c r="O486">
        <v>0</v>
      </c>
      <c r="P486" s="88">
        <v>0</v>
      </c>
      <c r="Q486">
        <v>811</v>
      </c>
      <c r="R486" s="88">
        <v>70977.25</v>
      </c>
      <c r="S486">
        <v>0</v>
      </c>
      <c r="T486" s="88">
        <v>0</v>
      </c>
      <c r="U486">
        <v>0</v>
      </c>
      <c r="V486" s="88">
        <v>0</v>
      </c>
      <c r="W486">
        <v>811</v>
      </c>
      <c r="X486" s="88">
        <v>70977.25</v>
      </c>
      <c r="Y486" s="72"/>
    </row>
    <row r="487" spans="1:25" x14ac:dyDescent="0.2">
      <c r="A487" t="s">
        <v>73</v>
      </c>
      <c r="B487" t="s">
        <v>158</v>
      </c>
      <c r="C487" t="s">
        <v>111</v>
      </c>
      <c r="D487" t="s">
        <v>36</v>
      </c>
      <c r="E487">
        <v>1407</v>
      </c>
      <c r="F487" s="78">
        <f t="shared" si="15"/>
        <v>127</v>
      </c>
      <c r="H487" s="87">
        <f t="shared" si="16"/>
        <v>6538.17</v>
      </c>
      <c r="I487">
        <v>0</v>
      </c>
      <c r="J487" s="88">
        <v>0</v>
      </c>
      <c r="K487">
        <v>127</v>
      </c>
      <c r="L487" s="88">
        <v>6538.17</v>
      </c>
      <c r="M487">
        <v>127</v>
      </c>
      <c r="N487" s="88">
        <v>6538.17</v>
      </c>
      <c r="O487">
        <v>0</v>
      </c>
      <c r="P487" s="88">
        <v>0</v>
      </c>
      <c r="Q487">
        <v>0</v>
      </c>
      <c r="R487" s="88">
        <v>0</v>
      </c>
      <c r="S487">
        <v>0</v>
      </c>
      <c r="T487" s="88">
        <v>0</v>
      </c>
      <c r="U487">
        <v>0</v>
      </c>
      <c r="V487" s="88">
        <v>0</v>
      </c>
      <c r="W487">
        <v>0</v>
      </c>
      <c r="X487" s="88">
        <v>0</v>
      </c>
    </row>
    <row r="488" spans="1:25" x14ac:dyDescent="0.2">
      <c r="A488" t="s">
        <v>73</v>
      </c>
      <c r="B488" t="s">
        <v>158</v>
      </c>
      <c r="C488" t="s">
        <v>418</v>
      </c>
      <c r="D488" t="s">
        <v>36</v>
      </c>
      <c r="E488">
        <v>1407</v>
      </c>
      <c r="F488" s="78">
        <f t="shared" si="15"/>
        <v>436</v>
      </c>
      <c r="H488" s="87">
        <f t="shared" si="16"/>
        <v>17825.87</v>
      </c>
      <c r="I488">
        <v>0</v>
      </c>
      <c r="J488" s="88">
        <v>0</v>
      </c>
      <c r="K488">
        <v>436</v>
      </c>
      <c r="L488" s="88">
        <v>17825.87</v>
      </c>
      <c r="M488">
        <v>436</v>
      </c>
      <c r="N488" s="88">
        <v>17825.87</v>
      </c>
      <c r="O488">
        <v>0</v>
      </c>
      <c r="P488" s="88">
        <v>0</v>
      </c>
      <c r="Q488">
        <v>0</v>
      </c>
      <c r="R488" s="88">
        <v>0</v>
      </c>
      <c r="S488">
        <v>0</v>
      </c>
      <c r="T488" s="88">
        <v>0</v>
      </c>
      <c r="U488">
        <v>0</v>
      </c>
      <c r="V488" s="88">
        <v>0</v>
      </c>
      <c r="W488">
        <v>0</v>
      </c>
      <c r="X488" s="88">
        <v>0</v>
      </c>
      <c r="Y488" s="72"/>
    </row>
    <row r="489" spans="1:25" x14ac:dyDescent="0.2">
      <c r="A489" t="s">
        <v>73</v>
      </c>
      <c r="B489" t="s">
        <v>158</v>
      </c>
      <c r="C489" t="s">
        <v>434</v>
      </c>
      <c r="D489" t="s">
        <v>36</v>
      </c>
      <c r="E489">
        <v>1407</v>
      </c>
      <c r="F489" s="78">
        <f t="shared" si="15"/>
        <v>4</v>
      </c>
      <c r="H489" s="87">
        <f t="shared" si="16"/>
        <v>284.27999999999997</v>
      </c>
      <c r="I489">
        <v>0</v>
      </c>
      <c r="J489" s="88">
        <v>0</v>
      </c>
      <c r="K489">
        <v>0</v>
      </c>
      <c r="L489" s="88">
        <v>0</v>
      </c>
      <c r="M489">
        <v>0</v>
      </c>
      <c r="N489" s="88">
        <v>0</v>
      </c>
      <c r="O489">
        <v>0</v>
      </c>
      <c r="P489" s="88">
        <v>0</v>
      </c>
      <c r="Q489">
        <v>0</v>
      </c>
      <c r="R489" s="88">
        <v>0</v>
      </c>
      <c r="S489">
        <v>0</v>
      </c>
      <c r="T489" s="88">
        <v>0</v>
      </c>
      <c r="U489">
        <v>4</v>
      </c>
      <c r="V489" s="88">
        <v>284.27999999999997</v>
      </c>
      <c r="W489">
        <v>4</v>
      </c>
      <c r="X489" s="88">
        <v>284.27999999999997</v>
      </c>
    </row>
    <row r="490" spans="1:25" x14ac:dyDescent="0.2">
      <c r="A490" t="s">
        <v>73</v>
      </c>
      <c r="B490" t="s">
        <v>158</v>
      </c>
      <c r="C490" t="s">
        <v>112</v>
      </c>
      <c r="D490" t="s">
        <v>36</v>
      </c>
      <c r="E490">
        <v>1407</v>
      </c>
      <c r="F490" s="78">
        <f t="shared" si="15"/>
        <v>873</v>
      </c>
      <c r="H490" s="87">
        <f t="shared" si="16"/>
        <v>35251</v>
      </c>
      <c r="I490">
        <v>873</v>
      </c>
      <c r="J490" s="88">
        <v>35251</v>
      </c>
      <c r="K490">
        <v>0</v>
      </c>
      <c r="L490" s="88">
        <v>0</v>
      </c>
      <c r="M490">
        <v>873</v>
      </c>
      <c r="N490" s="88">
        <v>35251</v>
      </c>
      <c r="O490">
        <v>0</v>
      </c>
      <c r="P490" s="88">
        <v>0</v>
      </c>
      <c r="Q490">
        <v>0</v>
      </c>
      <c r="R490" s="88">
        <v>0</v>
      </c>
      <c r="S490">
        <v>0</v>
      </c>
      <c r="T490" s="88">
        <v>0</v>
      </c>
      <c r="U490">
        <v>0</v>
      </c>
      <c r="V490" s="88">
        <v>0</v>
      </c>
      <c r="W490">
        <v>0</v>
      </c>
      <c r="X490" s="88">
        <v>0</v>
      </c>
    </row>
    <row r="491" spans="1:25" x14ac:dyDescent="0.2">
      <c r="A491" t="s">
        <v>73</v>
      </c>
      <c r="B491" t="s">
        <v>158</v>
      </c>
      <c r="C491" t="s">
        <v>368</v>
      </c>
      <c r="D491" t="s">
        <v>36</v>
      </c>
      <c r="E491">
        <v>1407</v>
      </c>
      <c r="F491" s="78">
        <f t="shared" si="15"/>
        <v>65</v>
      </c>
      <c r="H491" s="87">
        <f t="shared" si="16"/>
        <v>4859.8099999999995</v>
      </c>
      <c r="I491">
        <v>0</v>
      </c>
      <c r="J491" s="88">
        <v>0</v>
      </c>
      <c r="K491">
        <v>51</v>
      </c>
      <c r="L491" s="88">
        <v>3813.08</v>
      </c>
      <c r="M491">
        <v>51</v>
      </c>
      <c r="N491" s="88">
        <v>3813.08</v>
      </c>
      <c r="O491">
        <v>0</v>
      </c>
      <c r="P491" s="88">
        <v>0</v>
      </c>
      <c r="Q491">
        <v>14</v>
      </c>
      <c r="R491" s="88">
        <v>1046.73</v>
      </c>
      <c r="S491">
        <v>0</v>
      </c>
      <c r="T491" s="88">
        <v>0</v>
      </c>
      <c r="U491">
        <v>0</v>
      </c>
      <c r="V491" s="88">
        <v>0</v>
      </c>
      <c r="W491">
        <v>14</v>
      </c>
      <c r="X491" s="88">
        <v>1046.73</v>
      </c>
    </row>
    <row r="492" spans="1:25" x14ac:dyDescent="0.2">
      <c r="A492" t="s">
        <v>73</v>
      </c>
      <c r="B492" t="s">
        <v>158</v>
      </c>
      <c r="C492" t="s">
        <v>470</v>
      </c>
      <c r="D492" t="s">
        <v>36</v>
      </c>
      <c r="E492">
        <v>1407</v>
      </c>
      <c r="F492" s="78">
        <f t="shared" si="15"/>
        <v>5</v>
      </c>
      <c r="H492" s="87">
        <f t="shared" si="16"/>
        <v>481.55</v>
      </c>
      <c r="I492">
        <v>0</v>
      </c>
      <c r="J492" s="88">
        <v>0</v>
      </c>
      <c r="K492">
        <v>0</v>
      </c>
      <c r="L492" s="88">
        <v>0</v>
      </c>
      <c r="M492">
        <v>0</v>
      </c>
      <c r="N492" s="88">
        <v>0</v>
      </c>
      <c r="O492">
        <v>0</v>
      </c>
      <c r="P492" s="88">
        <v>0</v>
      </c>
      <c r="Q492">
        <v>0</v>
      </c>
      <c r="R492" s="88">
        <v>0</v>
      </c>
      <c r="S492">
        <v>0</v>
      </c>
      <c r="T492" s="88">
        <v>0</v>
      </c>
      <c r="U492">
        <v>5</v>
      </c>
      <c r="V492" s="88">
        <v>481.55</v>
      </c>
      <c r="W492">
        <v>5</v>
      </c>
      <c r="X492" s="88">
        <v>481.55</v>
      </c>
    </row>
    <row r="493" spans="1:25" x14ac:dyDescent="0.2">
      <c r="A493" t="s">
        <v>73</v>
      </c>
      <c r="B493" t="s">
        <v>158</v>
      </c>
      <c r="C493" t="s">
        <v>658</v>
      </c>
      <c r="D493" t="s">
        <v>36</v>
      </c>
      <c r="E493">
        <v>1407</v>
      </c>
      <c r="F493" s="78">
        <f t="shared" si="15"/>
        <v>2882</v>
      </c>
      <c r="H493" s="87">
        <f t="shared" si="16"/>
        <v>176980.64</v>
      </c>
      <c r="I493">
        <v>0</v>
      </c>
      <c r="J493" s="88">
        <v>0</v>
      </c>
      <c r="K493">
        <v>2882</v>
      </c>
      <c r="L493" s="88">
        <v>176980.64</v>
      </c>
      <c r="M493">
        <v>2882</v>
      </c>
      <c r="N493" s="88">
        <v>176980.64</v>
      </c>
      <c r="O493">
        <v>0</v>
      </c>
      <c r="P493" s="88">
        <v>0</v>
      </c>
      <c r="Q493">
        <v>0</v>
      </c>
      <c r="R493" s="88">
        <v>0</v>
      </c>
      <c r="S493">
        <v>0</v>
      </c>
      <c r="T493" s="88">
        <v>0</v>
      </c>
      <c r="U493">
        <v>0</v>
      </c>
      <c r="V493" s="88">
        <v>0</v>
      </c>
      <c r="W493">
        <v>0</v>
      </c>
      <c r="X493" s="88">
        <v>0</v>
      </c>
    </row>
    <row r="494" spans="1:25" x14ac:dyDescent="0.2">
      <c r="A494" t="s">
        <v>73</v>
      </c>
      <c r="B494" t="s">
        <v>158</v>
      </c>
      <c r="C494" t="s">
        <v>348</v>
      </c>
      <c r="D494" t="s">
        <v>36</v>
      </c>
      <c r="E494">
        <v>1407</v>
      </c>
      <c r="F494" s="78">
        <f t="shared" si="15"/>
        <v>9</v>
      </c>
      <c r="H494" s="87">
        <f t="shared" si="16"/>
        <v>879.03</v>
      </c>
      <c r="I494">
        <v>0</v>
      </c>
      <c r="J494" s="88">
        <v>0</v>
      </c>
      <c r="K494">
        <v>0</v>
      </c>
      <c r="L494" s="88">
        <v>0</v>
      </c>
      <c r="M494">
        <v>0</v>
      </c>
      <c r="N494" s="88">
        <v>0</v>
      </c>
      <c r="O494">
        <v>0</v>
      </c>
      <c r="P494" s="88">
        <v>0</v>
      </c>
      <c r="Q494">
        <v>0</v>
      </c>
      <c r="R494" s="88">
        <v>0</v>
      </c>
      <c r="S494">
        <v>0</v>
      </c>
      <c r="T494" s="88">
        <v>0</v>
      </c>
      <c r="U494">
        <v>9</v>
      </c>
      <c r="V494" s="88">
        <v>879.03</v>
      </c>
      <c r="W494">
        <v>9</v>
      </c>
      <c r="X494" s="88">
        <v>879.03</v>
      </c>
    </row>
    <row r="495" spans="1:25" x14ac:dyDescent="0.2">
      <c r="A495" t="s">
        <v>73</v>
      </c>
      <c r="B495" t="s">
        <v>158</v>
      </c>
      <c r="C495" t="s">
        <v>761</v>
      </c>
      <c r="D495" t="s">
        <v>36</v>
      </c>
      <c r="E495">
        <v>1407</v>
      </c>
      <c r="F495" s="78">
        <f t="shared" si="15"/>
        <v>182</v>
      </c>
      <c r="H495" s="87">
        <f t="shared" si="16"/>
        <v>15867.02</v>
      </c>
      <c r="I495">
        <v>0</v>
      </c>
      <c r="J495" s="88">
        <v>0</v>
      </c>
      <c r="K495">
        <v>0</v>
      </c>
      <c r="L495" s="88">
        <v>0</v>
      </c>
      <c r="M495">
        <v>0</v>
      </c>
      <c r="N495" s="88">
        <v>0</v>
      </c>
      <c r="O495">
        <v>0</v>
      </c>
      <c r="P495" s="88">
        <v>0</v>
      </c>
      <c r="Q495">
        <v>182</v>
      </c>
      <c r="R495" s="88">
        <v>15867.02</v>
      </c>
      <c r="S495" s="72">
        <v>0</v>
      </c>
      <c r="T495" s="88">
        <v>0</v>
      </c>
      <c r="U495">
        <v>0</v>
      </c>
      <c r="V495" s="88">
        <v>0</v>
      </c>
      <c r="W495" s="72">
        <v>182</v>
      </c>
      <c r="X495" s="88">
        <v>15867.02</v>
      </c>
      <c r="Y495" s="72"/>
    </row>
    <row r="496" spans="1:25" x14ac:dyDescent="0.2">
      <c r="A496" t="s">
        <v>73</v>
      </c>
      <c r="B496" t="s">
        <v>158</v>
      </c>
      <c r="C496" t="s">
        <v>589</v>
      </c>
      <c r="D496" t="s">
        <v>36</v>
      </c>
      <c r="E496">
        <v>1407</v>
      </c>
      <c r="F496" s="78">
        <f t="shared" si="15"/>
        <v>1517</v>
      </c>
      <c r="H496" s="87">
        <f t="shared" si="16"/>
        <v>111101.21</v>
      </c>
      <c r="I496">
        <v>922</v>
      </c>
      <c r="J496" s="88">
        <v>67524.929999999993</v>
      </c>
      <c r="K496">
        <v>595</v>
      </c>
      <c r="L496" s="88">
        <v>43576.28</v>
      </c>
      <c r="M496">
        <v>1517</v>
      </c>
      <c r="N496" s="88">
        <v>111101.21</v>
      </c>
      <c r="O496">
        <v>0</v>
      </c>
      <c r="P496" s="88">
        <v>0</v>
      </c>
      <c r="Q496">
        <v>0</v>
      </c>
      <c r="R496" s="88">
        <v>0</v>
      </c>
      <c r="S496" s="72">
        <v>0</v>
      </c>
      <c r="T496" s="88">
        <v>0</v>
      </c>
      <c r="U496">
        <v>0</v>
      </c>
      <c r="V496" s="88">
        <v>0</v>
      </c>
      <c r="W496" s="72">
        <v>0</v>
      </c>
      <c r="X496" s="88">
        <v>0</v>
      </c>
    </row>
    <row r="497" spans="1:25" x14ac:dyDescent="0.2">
      <c r="A497" t="s">
        <v>73</v>
      </c>
      <c r="B497" t="s">
        <v>158</v>
      </c>
      <c r="C497" t="s">
        <v>471</v>
      </c>
      <c r="D497" t="s">
        <v>36</v>
      </c>
      <c r="E497">
        <v>1407</v>
      </c>
      <c r="F497" s="78">
        <f t="shared" si="15"/>
        <v>1389</v>
      </c>
      <c r="H497" s="87">
        <f t="shared" si="16"/>
        <v>33259.910000000003</v>
      </c>
      <c r="I497" s="72">
        <v>555</v>
      </c>
      <c r="J497" s="88">
        <v>13289.59</v>
      </c>
      <c r="K497">
        <v>222</v>
      </c>
      <c r="L497" s="88">
        <v>5315.84</v>
      </c>
      <c r="M497" s="72">
        <v>777</v>
      </c>
      <c r="N497" s="88">
        <v>18605.43</v>
      </c>
      <c r="O497">
        <v>0</v>
      </c>
      <c r="P497" s="88">
        <v>0</v>
      </c>
      <c r="Q497">
        <v>12</v>
      </c>
      <c r="R497" s="88">
        <v>287.33999999999997</v>
      </c>
      <c r="S497">
        <v>600</v>
      </c>
      <c r="T497" s="88">
        <v>14367.14</v>
      </c>
      <c r="U497">
        <v>0</v>
      </c>
      <c r="V497" s="88">
        <v>0</v>
      </c>
      <c r="W497">
        <v>612</v>
      </c>
      <c r="X497" s="88">
        <v>14654.48</v>
      </c>
      <c r="Y497" s="72"/>
    </row>
    <row r="498" spans="1:25" x14ac:dyDescent="0.2">
      <c r="A498" t="s">
        <v>73</v>
      </c>
      <c r="B498" t="s">
        <v>158</v>
      </c>
      <c r="C498" t="s">
        <v>257</v>
      </c>
      <c r="D498" t="s">
        <v>36</v>
      </c>
      <c r="E498">
        <v>1407</v>
      </c>
      <c r="F498" s="78">
        <f t="shared" si="15"/>
        <v>408</v>
      </c>
      <c r="H498" s="87">
        <f t="shared" si="16"/>
        <v>12473.44</v>
      </c>
      <c r="I498">
        <v>0</v>
      </c>
      <c r="J498" s="88">
        <v>0</v>
      </c>
      <c r="K498">
        <v>5</v>
      </c>
      <c r="L498" s="88">
        <v>152.86000000000001</v>
      </c>
      <c r="M498">
        <v>5</v>
      </c>
      <c r="N498" s="88">
        <v>152.86000000000001</v>
      </c>
      <c r="O498">
        <v>36</v>
      </c>
      <c r="P498" s="88">
        <v>1100.5999999999999</v>
      </c>
      <c r="Q498">
        <v>351</v>
      </c>
      <c r="R498" s="88">
        <v>10730.83</v>
      </c>
      <c r="S498" s="72">
        <v>16</v>
      </c>
      <c r="T498" s="88">
        <v>489.15</v>
      </c>
      <c r="U498">
        <v>0</v>
      </c>
      <c r="V498" s="88">
        <v>0</v>
      </c>
      <c r="W498" s="72">
        <v>403</v>
      </c>
      <c r="X498" s="88">
        <v>12320.58</v>
      </c>
    </row>
    <row r="499" spans="1:25" x14ac:dyDescent="0.2">
      <c r="A499" t="s">
        <v>73</v>
      </c>
      <c r="B499" t="s">
        <v>158</v>
      </c>
      <c r="C499" t="s">
        <v>247</v>
      </c>
      <c r="D499" t="s">
        <v>36</v>
      </c>
      <c r="E499">
        <v>1407</v>
      </c>
      <c r="F499" s="78">
        <f t="shared" si="15"/>
        <v>203</v>
      </c>
      <c r="H499" s="87">
        <f t="shared" si="16"/>
        <v>4911.1099999999997</v>
      </c>
      <c r="I499">
        <v>203</v>
      </c>
      <c r="J499" s="88">
        <v>4911.1099999999997</v>
      </c>
      <c r="K499">
        <v>0</v>
      </c>
      <c r="L499" s="88">
        <v>0</v>
      </c>
      <c r="M499">
        <v>203</v>
      </c>
      <c r="N499" s="88">
        <v>4911.1099999999997</v>
      </c>
      <c r="O499">
        <v>0</v>
      </c>
      <c r="P499" s="88">
        <v>0</v>
      </c>
      <c r="Q499">
        <v>0</v>
      </c>
      <c r="R499" s="88">
        <v>0</v>
      </c>
      <c r="S499">
        <v>0</v>
      </c>
      <c r="T499" s="88">
        <v>0</v>
      </c>
      <c r="U499">
        <v>0</v>
      </c>
      <c r="V499" s="88">
        <v>0</v>
      </c>
      <c r="W499">
        <v>0</v>
      </c>
      <c r="X499" s="88">
        <v>0</v>
      </c>
    </row>
    <row r="500" spans="1:25" x14ac:dyDescent="0.2">
      <c r="A500" t="s">
        <v>73</v>
      </c>
      <c r="B500" t="s">
        <v>158</v>
      </c>
      <c r="C500" t="s">
        <v>554</v>
      </c>
      <c r="D500" t="s">
        <v>36</v>
      </c>
      <c r="E500">
        <v>1407</v>
      </c>
      <c r="F500" s="78">
        <f t="shared" si="15"/>
        <v>1</v>
      </c>
      <c r="H500" s="87">
        <f t="shared" si="16"/>
        <v>35.409999999999997</v>
      </c>
      <c r="I500">
        <v>0</v>
      </c>
      <c r="J500" s="88">
        <v>0</v>
      </c>
      <c r="K500">
        <v>0</v>
      </c>
      <c r="L500" s="88">
        <v>0</v>
      </c>
      <c r="M500">
        <v>0</v>
      </c>
      <c r="N500" s="88">
        <v>0</v>
      </c>
      <c r="O500">
        <v>0</v>
      </c>
      <c r="P500" s="88">
        <v>0</v>
      </c>
      <c r="Q500">
        <v>1</v>
      </c>
      <c r="R500" s="88">
        <v>35.409999999999997</v>
      </c>
      <c r="S500">
        <v>0</v>
      </c>
      <c r="T500" s="88">
        <v>0</v>
      </c>
      <c r="U500">
        <v>0</v>
      </c>
      <c r="V500" s="88">
        <v>0</v>
      </c>
      <c r="W500">
        <v>1</v>
      </c>
      <c r="X500" s="88">
        <v>35.409999999999997</v>
      </c>
    </row>
    <row r="501" spans="1:25" x14ac:dyDescent="0.2">
      <c r="A501" t="s">
        <v>73</v>
      </c>
      <c r="B501" t="s">
        <v>158</v>
      </c>
      <c r="C501" t="s">
        <v>349</v>
      </c>
      <c r="D501" t="s">
        <v>36</v>
      </c>
      <c r="E501">
        <v>1407</v>
      </c>
      <c r="F501" s="78">
        <f t="shared" si="15"/>
        <v>93</v>
      </c>
      <c r="H501" s="87">
        <f t="shared" si="16"/>
        <v>3263.95</v>
      </c>
      <c r="I501">
        <v>0</v>
      </c>
      <c r="J501" s="88">
        <v>0</v>
      </c>
      <c r="K501">
        <v>0</v>
      </c>
      <c r="L501" s="88">
        <v>0</v>
      </c>
      <c r="M501">
        <v>0</v>
      </c>
      <c r="N501" s="88">
        <v>0</v>
      </c>
      <c r="O501" s="72">
        <v>0</v>
      </c>
      <c r="P501" s="88">
        <v>0</v>
      </c>
      <c r="Q501">
        <v>0</v>
      </c>
      <c r="R501" s="88">
        <v>0</v>
      </c>
      <c r="S501">
        <v>0</v>
      </c>
      <c r="T501" s="88">
        <v>0</v>
      </c>
      <c r="U501" s="73">
        <v>93</v>
      </c>
      <c r="V501" s="88">
        <v>3263.95</v>
      </c>
      <c r="W501" s="72">
        <v>93</v>
      </c>
      <c r="X501" s="88">
        <v>3263.95</v>
      </c>
    </row>
    <row r="502" spans="1:25" x14ac:dyDescent="0.2">
      <c r="A502" t="s">
        <v>73</v>
      </c>
      <c r="B502" t="s">
        <v>158</v>
      </c>
      <c r="C502" t="s">
        <v>517</v>
      </c>
      <c r="D502" t="s">
        <v>36</v>
      </c>
      <c r="E502">
        <v>1407</v>
      </c>
      <c r="F502" s="78">
        <f t="shared" si="15"/>
        <v>2</v>
      </c>
      <c r="H502" s="87">
        <f t="shared" si="16"/>
        <v>108.52</v>
      </c>
      <c r="I502">
        <v>0</v>
      </c>
      <c r="J502" s="88">
        <v>0</v>
      </c>
      <c r="K502">
        <v>0</v>
      </c>
      <c r="L502" s="88">
        <v>0</v>
      </c>
      <c r="M502">
        <v>0</v>
      </c>
      <c r="N502" s="88">
        <v>0</v>
      </c>
      <c r="O502">
        <v>0</v>
      </c>
      <c r="P502" s="88">
        <v>0</v>
      </c>
      <c r="Q502">
        <v>0</v>
      </c>
      <c r="R502" s="88">
        <v>0</v>
      </c>
      <c r="S502">
        <v>0</v>
      </c>
      <c r="T502" s="88">
        <v>0</v>
      </c>
      <c r="U502">
        <v>2</v>
      </c>
      <c r="V502" s="88">
        <v>108.52</v>
      </c>
      <c r="W502">
        <v>2</v>
      </c>
      <c r="X502" s="88">
        <v>108.52</v>
      </c>
      <c r="Y502" s="72"/>
    </row>
    <row r="503" spans="1:25" x14ac:dyDescent="0.2">
      <c r="A503" t="s">
        <v>73</v>
      </c>
      <c r="B503" t="s">
        <v>158</v>
      </c>
      <c r="C503" t="s">
        <v>294</v>
      </c>
      <c r="D503" t="s">
        <v>36</v>
      </c>
      <c r="E503">
        <v>1407</v>
      </c>
      <c r="F503" s="78">
        <f t="shared" si="15"/>
        <v>10</v>
      </c>
      <c r="H503" s="87">
        <f t="shared" si="16"/>
        <v>542.6</v>
      </c>
      <c r="I503">
        <v>0</v>
      </c>
      <c r="J503" s="88">
        <v>0</v>
      </c>
      <c r="K503">
        <v>2</v>
      </c>
      <c r="L503" s="88">
        <v>108.52</v>
      </c>
      <c r="M503">
        <v>2</v>
      </c>
      <c r="N503" s="88">
        <v>108.52</v>
      </c>
      <c r="O503">
        <v>0</v>
      </c>
      <c r="P503" s="88">
        <v>0</v>
      </c>
      <c r="Q503">
        <v>0</v>
      </c>
      <c r="R503" s="88">
        <v>0</v>
      </c>
      <c r="S503">
        <v>8</v>
      </c>
      <c r="T503" s="88">
        <v>434.08</v>
      </c>
      <c r="U503">
        <v>0</v>
      </c>
      <c r="V503" s="88">
        <v>0</v>
      </c>
      <c r="W503">
        <v>8</v>
      </c>
      <c r="X503" s="88">
        <v>434.08</v>
      </c>
      <c r="Y503" s="72"/>
    </row>
    <row r="504" spans="1:25" x14ac:dyDescent="0.2">
      <c r="A504" t="s">
        <v>73</v>
      </c>
      <c r="B504" t="s">
        <v>158</v>
      </c>
      <c r="C504" t="s">
        <v>149</v>
      </c>
      <c r="D504" t="s">
        <v>36</v>
      </c>
      <c r="E504">
        <v>1407</v>
      </c>
      <c r="F504" s="78">
        <f t="shared" si="15"/>
        <v>24</v>
      </c>
      <c r="H504" s="87">
        <f t="shared" si="16"/>
        <v>310.33999999999997</v>
      </c>
      <c r="I504">
        <v>0</v>
      </c>
      <c r="J504" s="88">
        <v>0</v>
      </c>
      <c r="K504">
        <v>24</v>
      </c>
      <c r="L504" s="88">
        <v>310.33999999999997</v>
      </c>
      <c r="M504">
        <v>24</v>
      </c>
      <c r="N504" s="88">
        <v>310.33999999999997</v>
      </c>
      <c r="O504">
        <v>0</v>
      </c>
      <c r="P504" s="88">
        <v>0</v>
      </c>
      <c r="Q504">
        <v>0</v>
      </c>
      <c r="R504" s="88">
        <v>0</v>
      </c>
      <c r="S504">
        <v>0</v>
      </c>
      <c r="T504" s="88">
        <v>0</v>
      </c>
      <c r="U504">
        <v>0</v>
      </c>
      <c r="V504" s="88">
        <v>0</v>
      </c>
      <c r="W504">
        <v>0</v>
      </c>
      <c r="X504" s="88">
        <v>0</v>
      </c>
    </row>
    <row r="505" spans="1:25" x14ac:dyDescent="0.2">
      <c r="A505" t="s">
        <v>73</v>
      </c>
      <c r="B505" t="s">
        <v>158</v>
      </c>
      <c r="C505" t="s">
        <v>518</v>
      </c>
      <c r="D505" t="s">
        <v>36</v>
      </c>
      <c r="E505">
        <v>1407</v>
      </c>
      <c r="F505" s="78">
        <f t="shared" si="15"/>
        <v>63</v>
      </c>
      <c r="H505" s="87">
        <f t="shared" si="16"/>
        <v>1513.03</v>
      </c>
      <c r="I505">
        <v>0</v>
      </c>
      <c r="J505" s="88">
        <v>0</v>
      </c>
      <c r="K505">
        <v>4</v>
      </c>
      <c r="L505" s="88">
        <v>96.07</v>
      </c>
      <c r="M505">
        <v>4</v>
      </c>
      <c r="N505" s="88">
        <v>96.07</v>
      </c>
      <c r="O505">
        <v>0</v>
      </c>
      <c r="P505" s="88">
        <v>0</v>
      </c>
      <c r="Q505">
        <v>15</v>
      </c>
      <c r="R505" s="88">
        <v>360.25</v>
      </c>
      <c r="S505">
        <v>33</v>
      </c>
      <c r="T505" s="88">
        <v>792.54</v>
      </c>
      <c r="U505">
        <v>11</v>
      </c>
      <c r="V505" s="88">
        <v>264.17</v>
      </c>
      <c r="W505">
        <v>59</v>
      </c>
      <c r="X505" s="88">
        <v>1416.96</v>
      </c>
      <c r="Y505" s="72"/>
    </row>
    <row r="506" spans="1:25" x14ac:dyDescent="0.2">
      <c r="A506" t="s">
        <v>73</v>
      </c>
      <c r="B506" t="s">
        <v>157</v>
      </c>
      <c r="C506" t="s">
        <v>762</v>
      </c>
      <c r="D506" t="s">
        <v>36</v>
      </c>
      <c r="E506">
        <v>1407</v>
      </c>
      <c r="F506" s="78">
        <f t="shared" si="15"/>
        <v>2001</v>
      </c>
      <c r="H506" s="87">
        <f t="shared" si="16"/>
        <v>49504.74</v>
      </c>
      <c r="I506">
        <v>0</v>
      </c>
      <c r="J506" s="88">
        <v>0</v>
      </c>
      <c r="K506">
        <v>0</v>
      </c>
      <c r="L506" s="88">
        <v>0</v>
      </c>
      <c r="M506">
        <v>0</v>
      </c>
      <c r="N506" s="88">
        <v>0</v>
      </c>
      <c r="O506">
        <v>0</v>
      </c>
      <c r="P506" s="88">
        <v>0</v>
      </c>
      <c r="Q506">
        <v>2001</v>
      </c>
      <c r="R506" s="88">
        <v>49504.74</v>
      </c>
      <c r="S506">
        <v>0</v>
      </c>
      <c r="T506" s="88">
        <v>0</v>
      </c>
      <c r="U506">
        <v>0</v>
      </c>
      <c r="V506" s="88">
        <v>0</v>
      </c>
      <c r="W506">
        <v>2001</v>
      </c>
      <c r="X506" s="88">
        <v>49504.74</v>
      </c>
    </row>
    <row r="507" spans="1:25" x14ac:dyDescent="0.2">
      <c r="A507" t="s">
        <v>73</v>
      </c>
      <c r="B507" t="s">
        <v>158</v>
      </c>
      <c r="C507" t="s">
        <v>781</v>
      </c>
      <c r="D507" t="s">
        <v>36</v>
      </c>
      <c r="E507">
        <v>1407</v>
      </c>
      <c r="F507" s="78">
        <f t="shared" si="15"/>
        <v>482</v>
      </c>
      <c r="H507" s="87">
        <f t="shared" si="16"/>
        <v>12088.560000000001</v>
      </c>
      <c r="I507">
        <v>0</v>
      </c>
      <c r="J507" s="88">
        <v>0</v>
      </c>
      <c r="K507">
        <v>188</v>
      </c>
      <c r="L507" s="88">
        <v>4715.04</v>
      </c>
      <c r="M507">
        <v>188</v>
      </c>
      <c r="N507" s="88">
        <v>4715.04</v>
      </c>
      <c r="O507">
        <v>187</v>
      </c>
      <c r="P507" s="88">
        <v>4689.96</v>
      </c>
      <c r="Q507">
        <v>107</v>
      </c>
      <c r="R507" s="88">
        <v>2683.56</v>
      </c>
      <c r="S507">
        <v>0</v>
      </c>
      <c r="T507" s="88">
        <v>0</v>
      </c>
      <c r="U507">
        <v>0</v>
      </c>
      <c r="V507" s="88">
        <v>0</v>
      </c>
      <c r="W507">
        <v>294</v>
      </c>
      <c r="X507" s="88">
        <v>7373.52</v>
      </c>
      <c r="Y507" s="72"/>
    </row>
    <row r="508" spans="1:25" x14ac:dyDescent="0.2">
      <c r="A508" t="s">
        <v>73</v>
      </c>
      <c r="B508" t="s">
        <v>158</v>
      </c>
      <c r="C508" t="s">
        <v>400</v>
      </c>
      <c r="D508" t="s">
        <v>36</v>
      </c>
      <c r="E508">
        <v>1407</v>
      </c>
      <c r="F508" s="78">
        <f t="shared" si="15"/>
        <v>1</v>
      </c>
      <c r="H508" s="87">
        <f t="shared" si="16"/>
        <v>25.06</v>
      </c>
      <c r="I508">
        <v>0</v>
      </c>
      <c r="J508" s="88">
        <v>0</v>
      </c>
      <c r="K508">
        <v>0</v>
      </c>
      <c r="L508" s="88">
        <v>0</v>
      </c>
      <c r="M508">
        <v>0</v>
      </c>
      <c r="N508" s="88">
        <v>0</v>
      </c>
      <c r="O508">
        <v>0</v>
      </c>
      <c r="P508" s="88">
        <v>0</v>
      </c>
      <c r="Q508">
        <v>0</v>
      </c>
      <c r="R508" s="88">
        <v>0</v>
      </c>
      <c r="S508">
        <v>0</v>
      </c>
      <c r="T508" s="88">
        <v>0</v>
      </c>
      <c r="U508">
        <v>1</v>
      </c>
      <c r="V508" s="88">
        <v>25.06</v>
      </c>
      <c r="W508">
        <v>1</v>
      </c>
      <c r="X508" s="88">
        <v>25.06</v>
      </c>
    </row>
    <row r="509" spans="1:25" x14ac:dyDescent="0.2">
      <c r="A509" t="s">
        <v>73</v>
      </c>
      <c r="B509" t="s">
        <v>158</v>
      </c>
      <c r="C509" t="s">
        <v>457</v>
      </c>
      <c r="D509" t="s">
        <v>36</v>
      </c>
      <c r="E509">
        <v>1407</v>
      </c>
      <c r="F509" s="78">
        <f t="shared" si="15"/>
        <v>32</v>
      </c>
      <c r="H509" s="87">
        <f t="shared" si="16"/>
        <v>962.03</v>
      </c>
      <c r="I509">
        <v>0</v>
      </c>
      <c r="J509" s="88">
        <v>0</v>
      </c>
      <c r="K509">
        <v>32</v>
      </c>
      <c r="L509" s="88">
        <v>962.03</v>
      </c>
      <c r="M509">
        <v>32</v>
      </c>
      <c r="N509" s="88">
        <v>962.03</v>
      </c>
      <c r="O509">
        <v>0</v>
      </c>
      <c r="P509" s="88">
        <v>0</v>
      </c>
      <c r="Q509">
        <v>0</v>
      </c>
      <c r="R509" s="88">
        <v>0</v>
      </c>
      <c r="S509">
        <v>0</v>
      </c>
      <c r="T509" s="88">
        <v>0</v>
      </c>
      <c r="U509">
        <v>0</v>
      </c>
      <c r="V509" s="88">
        <v>0</v>
      </c>
      <c r="W509">
        <v>0</v>
      </c>
      <c r="X509" s="88">
        <v>0</v>
      </c>
    </row>
    <row r="510" spans="1:25" x14ac:dyDescent="0.2">
      <c r="A510" t="s">
        <v>73</v>
      </c>
      <c r="B510" t="s">
        <v>157</v>
      </c>
      <c r="C510" t="s">
        <v>115</v>
      </c>
      <c r="D510" t="s">
        <v>36</v>
      </c>
      <c r="E510">
        <v>1407</v>
      </c>
      <c r="F510" s="78">
        <f t="shared" si="15"/>
        <v>1</v>
      </c>
      <c r="H510" s="87">
        <f t="shared" si="16"/>
        <v>9.83</v>
      </c>
      <c r="I510">
        <v>0</v>
      </c>
      <c r="J510" s="88">
        <v>0</v>
      </c>
      <c r="K510">
        <v>0</v>
      </c>
      <c r="L510" s="88">
        <v>0</v>
      </c>
      <c r="M510">
        <v>0</v>
      </c>
      <c r="N510" s="88">
        <v>0</v>
      </c>
      <c r="O510">
        <v>0</v>
      </c>
      <c r="P510" s="88">
        <v>0</v>
      </c>
      <c r="Q510">
        <v>0</v>
      </c>
      <c r="R510" s="88">
        <v>0</v>
      </c>
      <c r="S510">
        <v>0</v>
      </c>
      <c r="T510" s="88">
        <v>0</v>
      </c>
      <c r="U510">
        <v>1</v>
      </c>
      <c r="V510" s="88">
        <v>9.83</v>
      </c>
      <c r="W510">
        <v>1</v>
      </c>
      <c r="X510" s="88">
        <v>9.83</v>
      </c>
      <c r="Y510" s="72"/>
    </row>
    <row r="511" spans="1:25" x14ac:dyDescent="0.2">
      <c r="A511" t="s">
        <v>73</v>
      </c>
      <c r="B511" t="s">
        <v>153</v>
      </c>
      <c r="C511" t="s">
        <v>241</v>
      </c>
      <c r="D511" t="s">
        <v>36</v>
      </c>
      <c r="E511">
        <v>1407</v>
      </c>
      <c r="F511" s="78">
        <f t="shared" si="15"/>
        <v>12096</v>
      </c>
      <c r="H511" s="87">
        <f t="shared" si="16"/>
        <v>86366.14</v>
      </c>
      <c r="I511">
        <v>0</v>
      </c>
      <c r="J511" s="88">
        <v>0</v>
      </c>
      <c r="K511">
        <v>5010</v>
      </c>
      <c r="L511" s="88">
        <v>35771.68</v>
      </c>
      <c r="M511">
        <v>5010</v>
      </c>
      <c r="N511" s="88">
        <v>35771.68</v>
      </c>
      <c r="O511">
        <v>5220</v>
      </c>
      <c r="P511" s="88">
        <v>37271.11</v>
      </c>
      <c r="Q511">
        <v>1866</v>
      </c>
      <c r="R511" s="88">
        <v>13323.35</v>
      </c>
      <c r="S511">
        <v>0</v>
      </c>
      <c r="T511" s="88">
        <v>0</v>
      </c>
      <c r="U511">
        <v>0</v>
      </c>
      <c r="V511" s="88">
        <v>0</v>
      </c>
      <c r="W511">
        <v>7086</v>
      </c>
      <c r="X511" s="88">
        <v>50594.46</v>
      </c>
    </row>
    <row r="512" spans="1:25" x14ac:dyDescent="0.2">
      <c r="A512" t="s">
        <v>73</v>
      </c>
      <c r="B512" t="s">
        <v>157</v>
      </c>
      <c r="C512" t="s">
        <v>77</v>
      </c>
      <c r="D512" t="s">
        <v>36</v>
      </c>
      <c r="E512">
        <v>1407</v>
      </c>
      <c r="F512" s="78">
        <f t="shared" si="15"/>
        <v>17502</v>
      </c>
      <c r="H512" s="87">
        <f t="shared" si="16"/>
        <v>190010.82</v>
      </c>
      <c r="I512">
        <v>17502</v>
      </c>
      <c r="J512" s="88">
        <v>190010.82</v>
      </c>
      <c r="K512">
        <v>0</v>
      </c>
      <c r="L512" s="88">
        <v>0</v>
      </c>
      <c r="M512">
        <v>17502</v>
      </c>
      <c r="N512" s="88">
        <v>190010.82</v>
      </c>
      <c r="O512">
        <v>0</v>
      </c>
      <c r="P512" s="88">
        <v>0</v>
      </c>
      <c r="Q512">
        <v>0</v>
      </c>
      <c r="R512" s="88">
        <v>0</v>
      </c>
      <c r="S512">
        <v>0</v>
      </c>
      <c r="T512" s="88">
        <v>0</v>
      </c>
      <c r="U512">
        <v>0</v>
      </c>
      <c r="V512" s="88">
        <v>0</v>
      </c>
      <c r="W512">
        <v>0</v>
      </c>
      <c r="X512" s="88">
        <v>0</v>
      </c>
    </row>
    <row r="513" spans="1:25" x14ac:dyDescent="0.2">
      <c r="A513" t="s">
        <v>73</v>
      </c>
      <c r="B513" t="s">
        <v>157</v>
      </c>
      <c r="C513" t="s">
        <v>253</v>
      </c>
      <c r="D513" t="s">
        <v>36</v>
      </c>
      <c r="E513">
        <v>1407</v>
      </c>
      <c r="F513" s="78">
        <f t="shared" si="15"/>
        <v>9545</v>
      </c>
      <c r="H513" s="87">
        <f t="shared" si="16"/>
        <v>126659.16</v>
      </c>
      <c r="I513">
        <v>0</v>
      </c>
      <c r="J513" s="88">
        <v>0</v>
      </c>
      <c r="K513">
        <v>9545</v>
      </c>
      <c r="L513" s="88">
        <v>126659.16</v>
      </c>
      <c r="M513">
        <v>9545</v>
      </c>
      <c r="N513" s="88">
        <v>126659.16</v>
      </c>
      <c r="O513">
        <v>0</v>
      </c>
      <c r="P513" s="88">
        <v>0</v>
      </c>
      <c r="Q513">
        <v>0</v>
      </c>
      <c r="R513" s="88">
        <v>0</v>
      </c>
      <c r="S513">
        <v>0</v>
      </c>
      <c r="T513" s="88">
        <v>0</v>
      </c>
      <c r="U513">
        <v>0</v>
      </c>
      <c r="V513" s="88">
        <v>0</v>
      </c>
      <c r="W513">
        <v>0</v>
      </c>
      <c r="X513" s="88">
        <v>0</v>
      </c>
    </row>
    <row r="514" spans="1:25" x14ac:dyDescent="0.2">
      <c r="A514" t="s">
        <v>73</v>
      </c>
      <c r="B514" t="s">
        <v>153</v>
      </c>
      <c r="C514" t="s">
        <v>297</v>
      </c>
      <c r="D514" t="s">
        <v>36</v>
      </c>
      <c r="E514">
        <v>1407</v>
      </c>
      <c r="F514" s="78">
        <f t="shared" ref="F514:F577" si="17">M514+W514</f>
        <v>828</v>
      </c>
      <c r="H514" s="87">
        <f t="shared" ref="H514:H577" si="18">N514+X514</f>
        <v>5696.8</v>
      </c>
      <c r="I514">
        <v>0</v>
      </c>
      <c r="J514" s="88">
        <v>0</v>
      </c>
      <c r="K514">
        <v>828</v>
      </c>
      <c r="L514" s="88">
        <v>5696.8</v>
      </c>
      <c r="M514">
        <v>828</v>
      </c>
      <c r="N514" s="88">
        <v>5696.8</v>
      </c>
      <c r="O514">
        <v>0</v>
      </c>
      <c r="P514" s="88">
        <v>0</v>
      </c>
      <c r="Q514">
        <v>0</v>
      </c>
      <c r="R514" s="88">
        <v>0</v>
      </c>
      <c r="S514">
        <v>0</v>
      </c>
      <c r="T514" s="88">
        <v>0</v>
      </c>
      <c r="U514">
        <v>0</v>
      </c>
      <c r="V514" s="88">
        <v>0</v>
      </c>
      <c r="W514">
        <v>0</v>
      </c>
      <c r="X514" s="88">
        <v>0</v>
      </c>
    </row>
    <row r="515" spans="1:25" x14ac:dyDescent="0.2">
      <c r="A515" t="s">
        <v>73</v>
      </c>
      <c r="B515" t="s">
        <v>158</v>
      </c>
      <c r="C515" t="s">
        <v>891</v>
      </c>
      <c r="D515" t="s">
        <v>36</v>
      </c>
      <c r="E515">
        <v>1407</v>
      </c>
      <c r="F515" s="78">
        <f t="shared" si="17"/>
        <v>938</v>
      </c>
      <c r="H515" s="87">
        <f t="shared" si="18"/>
        <v>5722.81</v>
      </c>
      <c r="I515">
        <v>938</v>
      </c>
      <c r="J515" s="88">
        <v>5722.81</v>
      </c>
      <c r="K515">
        <v>0</v>
      </c>
      <c r="L515" s="88">
        <v>0</v>
      </c>
      <c r="M515">
        <v>938</v>
      </c>
      <c r="N515" s="88">
        <v>5722.81</v>
      </c>
      <c r="O515">
        <v>0</v>
      </c>
      <c r="P515" s="88">
        <v>0</v>
      </c>
      <c r="Q515">
        <v>0</v>
      </c>
      <c r="R515" s="88">
        <v>0</v>
      </c>
      <c r="S515">
        <v>0</v>
      </c>
      <c r="T515" s="88">
        <v>0</v>
      </c>
      <c r="U515">
        <v>0</v>
      </c>
      <c r="V515" s="88">
        <v>0</v>
      </c>
      <c r="W515">
        <v>0</v>
      </c>
      <c r="X515" s="88">
        <v>0</v>
      </c>
    </row>
    <row r="516" spans="1:25" x14ac:dyDescent="0.2">
      <c r="A516" t="s">
        <v>73</v>
      </c>
      <c r="B516" t="s">
        <v>158</v>
      </c>
      <c r="C516" t="s">
        <v>435</v>
      </c>
      <c r="D516" t="s">
        <v>36</v>
      </c>
      <c r="E516">
        <v>1407</v>
      </c>
      <c r="F516" s="78">
        <f t="shared" si="17"/>
        <v>2</v>
      </c>
      <c r="H516" s="87">
        <f t="shared" si="18"/>
        <v>22.14</v>
      </c>
      <c r="I516">
        <v>0</v>
      </c>
      <c r="J516" s="88">
        <v>0</v>
      </c>
      <c r="K516">
        <v>0</v>
      </c>
      <c r="L516" s="88">
        <v>0</v>
      </c>
      <c r="M516">
        <v>0</v>
      </c>
      <c r="N516" s="88">
        <v>0</v>
      </c>
      <c r="O516">
        <v>0</v>
      </c>
      <c r="P516" s="88">
        <v>0</v>
      </c>
      <c r="Q516">
        <v>0</v>
      </c>
      <c r="R516" s="88">
        <v>0</v>
      </c>
      <c r="S516">
        <v>2</v>
      </c>
      <c r="T516" s="88">
        <v>22.14</v>
      </c>
      <c r="U516">
        <v>0</v>
      </c>
      <c r="V516" s="88">
        <v>0</v>
      </c>
      <c r="W516">
        <v>2</v>
      </c>
      <c r="X516" s="88">
        <v>22.14</v>
      </c>
    </row>
    <row r="517" spans="1:25" x14ac:dyDescent="0.2">
      <c r="A517" t="s">
        <v>73</v>
      </c>
      <c r="B517" t="s">
        <v>158</v>
      </c>
      <c r="C517" t="s">
        <v>117</v>
      </c>
      <c r="D517" t="s">
        <v>36</v>
      </c>
      <c r="E517">
        <v>1407</v>
      </c>
      <c r="F517" s="78">
        <f t="shared" si="17"/>
        <v>211</v>
      </c>
      <c r="H517" s="87">
        <f t="shared" si="18"/>
        <v>8501.6</v>
      </c>
      <c r="I517">
        <v>211</v>
      </c>
      <c r="J517" s="88">
        <v>8501.6</v>
      </c>
      <c r="K517">
        <v>0</v>
      </c>
      <c r="L517" s="88">
        <v>0</v>
      </c>
      <c r="M517">
        <v>211</v>
      </c>
      <c r="N517" s="88">
        <v>8501.6</v>
      </c>
      <c r="O517">
        <v>0</v>
      </c>
      <c r="P517" s="88">
        <v>0</v>
      </c>
      <c r="Q517">
        <v>0</v>
      </c>
      <c r="R517" s="88">
        <v>0</v>
      </c>
      <c r="S517">
        <v>0</v>
      </c>
      <c r="T517" s="88">
        <v>0</v>
      </c>
      <c r="U517">
        <v>0</v>
      </c>
      <c r="V517" s="88">
        <v>0</v>
      </c>
      <c r="W517">
        <v>0</v>
      </c>
      <c r="X517" s="88">
        <v>0</v>
      </c>
    </row>
    <row r="518" spans="1:25" x14ac:dyDescent="0.2">
      <c r="A518" t="s">
        <v>73</v>
      </c>
      <c r="B518" t="s">
        <v>158</v>
      </c>
      <c r="C518" t="s">
        <v>278</v>
      </c>
      <c r="D518" t="s">
        <v>36</v>
      </c>
      <c r="E518">
        <v>1407</v>
      </c>
      <c r="F518" s="78">
        <f t="shared" si="17"/>
        <v>1</v>
      </c>
      <c r="H518" s="87">
        <f t="shared" si="18"/>
        <v>68.66</v>
      </c>
      <c r="I518">
        <v>0</v>
      </c>
      <c r="J518" s="88">
        <v>0</v>
      </c>
      <c r="K518">
        <v>0</v>
      </c>
      <c r="L518" s="88">
        <v>0</v>
      </c>
      <c r="M518">
        <v>0</v>
      </c>
      <c r="N518" s="88">
        <v>0</v>
      </c>
      <c r="O518">
        <v>0</v>
      </c>
      <c r="P518" s="88">
        <v>0</v>
      </c>
      <c r="Q518">
        <v>0</v>
      </c>
      <c r="R518" s="88">
        <v>0</v>
      </c>
      <c r="S518">
        <v>0</v>
      </c>
      <c r="T518" s="88">
        <v>0</v>
      </c>
      <c r="U518">
        <v>1</v>
      </c>
      <c r="V518" s="88">
        <v>68.66</v>
      </c>
      <c r="W518">
        <v>1</v>
      </c>
      <c r="X518" s="88">
        <v>68.66</v>
      </c>
      <c r="Y518" s="72"/>
    </row>
    <row r="519" spans="1:25" x14ac:dyDescent="0.2">
      <c r="A519" t="s">
        <v>73</v>
      </c>
      <c r="B519" t="s">
        <v>158</v>
      </c>
      <c r="C519" t="s">
        <v>78</v>
      </c>
      <c r="D519" t="s">
        <v>36</v>
      </c>
      <c r="E519">
        <v>1407</v>
      </c>
      <c r="F519" s="78">
        <f t="shared" si="17"/>
        <v>370</v>
      </c>
      <c r="H519" s="87">
        <f t="shared" si="18"/>
        <v>19051.3</v>
      </c>
      <c r="I519">
        <v>0</v>
      </c>
      <c r="J519" s="88">
        <v>0</v>
      </c>
      <c r="K519">
        <v>370</v>
      </c>
      <c r="L519" s="88">
        <v>19051.3</v>
      </c>
      <c r="M519">
        <v>370</v>
      </c>
      <c r="N519" s="88">
        <v>19051.3</v>
      </c>
      <c r="O519">
        <v>0</v>
      </c>
      <c r="P519" s="88">
        <v>0</v>
      </c>
      <c r="Q519">
        <v>0</v>
      </c>
      <c r="R519" s="88">
        <v>0</v>
      </c>
      <c r="S519">
        <v>0</v>
      </c>
      <c r="T519" s="88">
        <v>0</v>
      </c>
      <c r="U519">
        <v>0</v>
      </c>
      <c r="V519" s="88">
        <v>0</v>
      </c>
      <c r="W519">
        <v>0</v>
      </c>
      <c r="X519" s="88">
        <v>0</v>
      </c>
    </row>
    <row r="520" spans="1:25" x14ac:dyDescent="0.2">
      <c r="A520" t="s">
        <v>73</v>
      </c>
      <c r="B520" t="s">
        <v>160</v>
      </c>
      <c r="C520" t="s">
        <v>284</v>
      </c>
      <c r="D520" t="s">
        <v>36</v>
      </c>
      <c r="E520">
        <v>1407</v>
      </c>
      <c r="F520" s="78">
        <f t="shared" si="17"/>
        <v>2673</v>
      </c>
      <c r="H520" s="87">
        <f t="shared" si="18"/>
        <v>37904.629999999997</v>
      </c>
      <c r="I520">
        <v>2673</v>
      </c>
      <c r="J520" s="88">
        <v>37904.629999999997</v>
      </c>
      <c r="K520">
        <v>0</v>
      </c>
      <c r="L520" s="88">
        <v>0</v>
      </c>
      <c r="M520">
        <v>2673</v>
      </c>
      <c r="N520" s="88">
        <v>37904.629999999997</v>
      </c>
      <c r="O520">
        <v>0</v>
      </c>
      <c r="P520" s="88">
        <v>0</v>
      </c>
      <c r="Q520">
        <v>0</v>
      </c>
      <c r="R520" s="88">
        <v>0</v>
      </c>
      <c r="S520">
        <v>0</v>
      </c>
      <c r="T520" s="88">
        <v>0</v>
      </c>
      <c r="U520">
        <v>0</v>
      </c>
      <c r="V520" s="88">
        <v>0</v>
      </c>
      <c r="W520">
        <v>0</v>
      </c>
      <c r="X520" s="88">
        <v>0</v>
      </c>
    </row>
    <row r="521" spans="1:25" x14ac:dyDescent="0.2">
      <c r="A521" t="s">
        <v>73</v>
      </c>
      <c r="B521" t="s">
        <v>160</v>
      </c>
      <c r="C521" t="s">
        <v>79</v>
      </c>
      <c r="D521" t="s">
        <v>36</v>
      </c>
      <c r="E521">
        <v>1407</v>
      </c>
      <c r="F521" s="78">
        <f t="shared" si="17"/>
        <v>5</v>
      </c>
      <c r="H521" s="87">
        <f t="shared" si="18"/>
        <v>12.23</v>
      </c>
      <c r="I521">
        <v>0</v>
      </c>
      <c r="J521" s="88">
        <v>0</v>
      </c>
      <c r="K521">
        <v>0</v>
      </c>
      <c r="L521" s="88">
        <v>0</v>
      </c>
      <c r="M521">
        <v>0</v>
      </c>
      <c r="N521" s="88">
        <v>0</v>
      </c>
      <c r="O521">
        <v>0</v>
      </c>
      <c r="P521" s="88">
        <v>0</v>
      </c>
      <c r="Q521">
        <v>5</v>
      </c>
      <c r="R521" s="88">
        <v>12.23</v>
      </c>
      <c r="S521">
        <v>0</v>
      </c>
      <c r="T521" s="88">
        <v>0</v>
      </c>
      <c r="U521">
        <v>0</v>
      </c>
      <c r="V521" s="88">
        <v>0</v>
      </c>
      <c r="W521">
        <v>5</v>
      </c>
      <c r="X521" s="88">
        <v>12.23</v>
      </c>
      <c r="Y521" s="72"/>
    </row>
    <row r="522" spans="1:25" x14ac:dyDescent="0.2">
      <c r="A522" t="s">
        <v>73</v>
      </c>
      <c r="B522" t="s">
        <v>160</v>
      </c>
      <c r="C522" t="s">
        <v>490</v>
      </c>
      <c r="D522" t="s">
        <v>36</v>
      </c>
      <c r="E522">
        <v>1407</v>
      </c>
      <c r="F522" s="78">
        <f t="shared" si="17"/>
        <v>50</v>
      </c>
      <c r="H522" s="87">
        <f t="shared" si="18"/>
        <v>114.5</v>
      </c>
      <c r="I522">
        <v>0</v>
      </c>
      <c r="J522" s="88">
        <v>0</v>
      </c>
      <c r="K522">
        <v>0</v>
      </c>
      <c r="L522" s="88">
        <v>0</v>
      </c>
      <c r="M522">
        <v>0</v>
      </c>
      <c r="N522" s="88">
        <v>0</v>
      </c>
      <c r="O522">
        <v>0</v>
      </c>
      <c r="P522" s="88">
        <v>0</v>
      </c>
      <c r="Q522">
        <v>0</v>
      </c>
      <c r="R522" s="88">
        <v>0</v>
      </c>
      <c r="S522">
        <v>0</v>
      </c>
      <c r="T522" s="88">
        <v>0</v>
      </c>
      <c r="U522">
        <v>50</v>
      </c>
      <c r="V522" s="88">
        <v>114.5</v>
      </c>
      <c r="W522">
        <v>50</v>
      </c>
      <c r="X522" s="88">
        <v>114.5</v>
      </c>
    </row>
    <row r="523" spans="1:25" x14ac:dyDescent="0.2">
      <c r="A523" t="s">
        <v>73</v>
      </c>
      <c r="B523" t="s">
        <v>160</v>
      </c>
      <c r="C523" t="s">
        <v>116</v>
      </c>
      <c r="D523" t="s">
        <v>36</v>
      </c>
      <c r="E523">
        <v>1407</v>
      </c>
      <c r="F523" s="78">
        <f t="shared" si="17"/>
        <v>4663</v>
      </c>
      <c r="H523" s="87">
        <f t="shared" si="18"/>
        <v>8915.6299999999992</v>
      </c>
      <c r="I523" s="72">
        <v>950</v>
      </c>
      <c r="J523" s="88">
        <v>1816.39</v>
      </c>
      <c r="K523">
        <v>0</v>
      </c>
      <c r="L523" s="88">
        <v>0</v>
      </c>
      <c r="M523" s="72">
        <v>950</v>
      </c>
      <c r="N523" s="88">
        <v>1816.39</v>
      </c>
      <c r="O523">
        <v>700</v>
      </c>
      <c r="P523" s="88">
        <v>1338.4</v>
      </c>
      <c r="Q523">
        <v>3013</v>
      </c>
      <c r="R523" s="88">
        <v>5760.84</v>
      </c>
      <c r="S523">
        <v>0</v>
      </c>
      <c r="T523" s="88">
        <v>0</v>
      </c>
      <c r="U523">
        <v>0</v>
      </c>
      <c r="V523" s="88">
        <v>0</v>
      </c>
      <c r="W523">
        <v>3713</v>
      </c>
      <c r="X523" s="88">
        <v>7099.24</v>
      </c>
    </row>
    <row r="524" spans="1:25" x14ac:dyDescent="0.2">
      <c r="A524" t="s">
        <v>73</v>
      </c>
      <c r="B524" t="s">
        <v>160</v>
      </c>
      <c r="C524" t="s">
        <v>743</v>
      </c>
      <c r="D524" t="s">
        <v>36</v>
      </c>
      <c r="E524">
        <v>1407</v>
      </c>
      <c r="F524" s="78">
        <f t="shared" si="17"/>
        <v>224</v>
      </c>
      <c r="H524" s="87">
        <f t="shared" si="18"/>
        <v>6289.82</v>
      </c>
      <c r="I524" s="72">
        <v>0</v>
      </c>
      <c r="J524" s="88">
        <v>0</v>
      </c>
      <c r="K524">
        <v>224</v>
      </c>
      <c r="L524" s="88">
        <v>6289.82</v>
      </c>
      <c r="M524" s="72">
        <v>224</v>
      </c>
      <c r="N524" s="88">
        <v>6289.82</v>
      </c>
      <c r="O524">
        <v>0</v>
      </c>
      <c r="P524" s="88">
        <v>0</v>
      </c>
      <c r="Q524">
        <v>0</v>
      </c>
      <c r="R524" s="88">
        <v>0</v>
      </c>
      <c r="S524">
        <v>0</v>
      </c>
      <c r="T524" s="88">
        <v>0</v>
      </c>
      <c r="U524">
        <v>0</v>
      </c>
      <c r="V524" s="88">
        <v>0</v>
      </c>
      <c r="W524">
        <v>0</v>
      </c>
      <c r="X524" s="88">
        <v>0</v>
      </c>
      <c r="Y524" s="72"/>
    </row>
    <row r="525" spans="1:25" x14ac:dyDescent="0.2">
      <c r="A525" t="s">
        <v>73</v>
      </c>
      <c r="B525" t="s">
        <v>160</v>
      </c>
      <c r="C525" t="s">
        <v>659</v>
      </c>
      <c r="D525" t="s">
        <v>36</v>
      </c>
      <c r="E525">
        <v>1407</v>
      </c>
      <c r="F525" s="78">
        <f t="shared" si="17"/>
        <v>2185</v>
      </c>
      <c r="H525" s="87">
        <f t="shared" si="18"/>
        <v>96945.73</v>
      </c>
      <c r="I525" s="72">
        <v>0</v>
      </c>
      <c r="J525" s="88">
        <v>0</v>
      </c>
      <c r="K525" s="72">
        <v>81</v>
      </c>
      <c r="L525" s="88">
        <v>3593.87</v>
      </c>
      <c r="M525" s="72">
        <v>81</v>
      </c>
      <c r="N525" s="88">
        <v>3593.87</v>
      </c>
      <c r="O525">
        <v>36</v>
      </c>
      <c r="P525" s="88">
        <v>1597.27</v>
      </c>
      <c r="Q525">
        <v>0</v>
      </c>
      <c r="R525" s="88">
        <v>0</v>
      </c>
      <c r="S525">
        <v>2068</v>
      </c>
      <c r="T525" s="88">
        <v>91754.59</v>
      </c>
      <c r="U525">
        <v>0</v>
      </c>
      <c r="V525" s="88">
        <v>0</v>
      </c>
      <c r="W525">
        <v>2104</v>
      </c>
      <c r="X525" s="88">
        <v>93351.86</v>
      </c>
      <c r="Y525" s="72"/>
    </row>
    <row r="526" spans="1:25" x14ac:dyDescent="0.2">
      <c r="A526" t="s">
        <v>73</v>
      </c>
      <c r="B526" t="s">
        <v>159</v>
      </c>
      <c r="C526" t="s">
        <v>82</v>
      </c>
      <c r="D526" t="s">
        <v>36</v>
      </c>
      <c r="E526">
        <v>1407</v>
      </c>
      <c r="F526" s="78">
        <f t="shared" si="17"/>
        <v>47</v>
      </c>
      <c r="H526" s="87">
        <f t="shared" si="18"/>
        <v>0.47</v>
      </c>
      <c r="I526" s="72">
        <v>0</v>
      </c>
      <c r="J526" s="88">
        <v>0</v>
      </c>
      <c r="K526">
        <v>0</v>
      </c>
      <c r="L526" s="88">
        <v>0</v>
      </c>
      <c r="M526" s="72">
        <v>0</v>
      </c>
      <c r="N526" s="88">
        <v>0</v>
      </c>
      <c r="O526">
        <v>0</v>
      </c>
      <c r="P526" s="88">
        <v>0</v>
      </c>
      <c r="Q526">
        <v>0</v>
      </c>
      <c r="R526" s="88">
        <v>0</v>
      </c>
      <c r="S526">
        <v>0</v>
      </c>
      <c r="T526" s="88">
        <v>0</v>
      </c>
      <c r="U526">
        <v>47</v>
      </c>
      <c r="V526" s="88">
        <v>0.47</v>
      </c>
      <c r="W526">
        <v>47</v>
      </c>
      <c r="X526" s="88">
        <v>0.47</v>
      </c>
      <c r="Y526" s="72"/>
    </row>
    <row r="527" spans="1:25" x14ac:dyDescent="0.2">
      <c r="A527" t="s">
        <v>73</v>
      </c>
      <c r="B527" t="s">
        <v>159</v>
      </c>
      <c r="C527" t="s">
        <v>436</v>
      </c>
      <c r="D527" t="s">
        <v>36</v>
      </c>
      <c r="E527">
        <v>1407</v>
      </c>
      <c r="F527" s="78">
        <f t="shared" si="17"/>
        <v>272</v>
      </c>
      <c r="H527" s="87">
        <f t="shared" si="18"/>
        <v>1759.97</v>
      </c>
      <c r="I527" s="72">
        <v>1</v>
      </c>
      <c r="J527" s="88">
        <v>6.47</v>
      </c>
      <c r="K527">
        <v>0</v>
      </c>
      <c r="L527" s="88">
        <v>0</v>
      </c>
      <c r="M527" s="72">
        <v>1</v>
      </c>
      <c r="N527" s="88">
        <v>6.47</v>
      </c>
      <c r="O527">
        <v>29</v>
      </c>
      <c r="P527" s="88">
        <v>187.64</v>
      </c>
      <c r="Q527">
        <v>0</v>
      </c>
      <c r="R527" s="88">
        <v>0</v>
      </c>
      <c r="S527">
        <v>200</v>
      </c>
      <c r="T527" s="88">
        <v>1294.0899999999999</v>
      </c>
      <c r="U527">
        <v>42</v>
      </c>
      <c r="V527" s="88">
        <v>271.77</v>
      </c>
      <c r="W527">
        <v>271</v>
      </c>
      <c r="X527" s="88">
        <v>1753.5</v>
      </c>
      <c r="Y527" s="72"/>
    </row>
    <row r="528" spans="1:25" x14ac:dyDescent="0.2">
      <c r="A528" t="s">
        <v>73</v>
      </c>
      <c r="B528" t="s">
        <v>159</v>
      </c>
      <c r="C528" t="s">
        <v>148</v>
      </c>
      <c r="D528" t="s">
        <v>36</v>
      </c>
      <c r="E528">
        <v>1407</v>
      </c>
      <c r="F528" s="78">
        <f t="shared" si="17"/>
        <v>48</v>
      </c>
      <c r="H528" s="87">
        <f t="shared" si="18"/>
        <v>409.05</v>
      </c>
      <c r="I528">
        <v>0</v>
      </c>
      <c r="J528" s="88">
        <v>0</v>
      </c>
      <c r="K528" s="72">
        <v>0</v>
      </c>
      <c r="L528" s="88">
        <v>0</v>
      </c>
      <c r="M528" s="72">
        <v>0</v>
      </c>
      <c r="N528" s="88">
        <v>0</v>
      </c>
      <c r="O528">
        <v>0</v>
      </c>
      <c r="P528" s="88">
        <v>0</v>
      </c>
      <c r="Q528">
        <v>0</v>
      </c>
      <c r="R528" s="88">
        <v>0</v>
      </c>
      <c r="S528">
        <v>0</v>
      </c>
      <c r="T528" s="88">
        <v>0</v>
      </c>
      <c r="U528">
        <v>48</v>
      </c>
      <c r="V528" s="88">
        <v>409.05</v>
      </c>
      <c r="W528">
        <v>48</v>
      </c>
      <c r="X528" s="88">
        <v>409.05</v>
      </c>
    </row>
    <row r="529" spans="1:25" x14ac:dyDescent="0.2">
      <c r="A529" t="s">
        <v>73</v>
      </c>
      <c r="B529" t="s">
        <v>159</v>
      </c>
      <c r="C529" t="s">
        <v>83</v>
      </c>
      <c r="D529" t="s">
        <v>36</v>
      </c>
      <c r="E529">
        <v>1407</v>
      </c>
      <c r="F529" s="78">
        <f t="shared" si="17"/>
        <v>24</v>
      </c>
      <c r="H529" s="87">
        <f t="shared" si="18"/>
        <v>81.92</v>
      </c>
      <c r="I529">
        <v>0</v>
      </c>
      <c r="J529" s="88">
        <v>0</v>
      </c>
      <c r="K529" s="72">
        <v>24</v>
      </c>
      <c r="L529" s="88">
        <v>81.92</v>
      </c>
      <c r="M529" s="72">
        <v>24</v>
      </c>
      <c r="N529" s="88">
        <v>81.92</v>
      </c>
      <c r="O529">
        <v>0</v>
      </c>
      <c r="P529" s="88">
        <v>0</v>
      </c>
      <c r="Q529">
        <v>0</v>
      </c>
      <c r="R529" s="88">
        <v>0</v>
      </c>
      <c r="S529">
        <v>0</v>
      </c>
      <c r="T529" s="88">
        <v>0</v>
      </c>
      <c r="U529">
        <v>0</v>
      </c>
      <c r="V529" s="88">
        <v>0</v>
      </c>
      <c r="W529">
        <v>0</v>
      </c>
      <c r="X529" s="88">
        <v>0</v>
      </c>
    </row>
    <row r="530" spans="1:25" x14ac:dyDescent="0.2">
      <c r="A530" t="s">
        <v>73</v>
      </c>
      <c r="B530" t="s">
        <v>159</v>
      </c>
      <c r="C530" t="s">
        <v>530</v>
      </c>
      <c r="D530" t="s">
        <v>36</v>
      </c>
      <c r="E530">
        <v>1407</v>
      </c>
      <c r="F530" s="78">
        <f t="shared" si="17"/>
        <v>65</v>
      </c>
      <c r="H530" s="87">
        <f t="shared" si="18"/>
        <v>444.53</v>
      </c>
      <c r="I530">
        <v>0</v>
      </c>
      <c r="J530" s="88">
        <v>0</v>
      </c>
      <c r="K530">
        <v>0</v>
      </c>
      <c r="L530" s="88">
        <v>0</v>
      </c>
      <c r="M530">
        <v>0</v>
      </c>
      <c r="N530" s="88">
        <v>0</v>
      </c>
      <c r="O530">
        <v>0</v>
      </c>
      <c r="P530" s="88">
        <v>0</v>
      </c>
      <c r="Q530">
        <v>0</v>
      </c>
      <c r="R530" s="88">
        <v>0</v>
      </c>
      <c r="S530">
        <v>65</v>
      </c>
      <c r="T530" s="88">
        <v>444.53</v>
      </c>
      <c r="U530">
        <v>0</v>
      </c>
      <c r="V530" s="88">
        <v>0</v>
      </c>
      <c r="W530">
        <v>65</v>
      </c>
      <c r="X530" s="88">
        <v>444.53</v>
      </c>
    </row>
    <row r="531" spans="1:25" x14ac:dyDescent="0.2">
      <c r="A531" t="s">
        <v>73</v>
      </c>
      <c r="B531" t="s">
        <v>159</v>
      </c>
      <c r="C531" t="s">
        <v>330</v>
      </c>
      <c r="D531" t="s">
        <v>36</v>
      </c>
      <c r="E531">
        <v>1407</v>
      </c>
      <c r="F531" s="78">
        <f t="shared" si="17"/>
        <v>195</v>
      </c>
      <c r="H531" s="87">
        <f t="shared" si="18"/>
        <v>560.64</v>
      </c>
      <c r="I531" s="72">
        <v>0</v>
      </c>
      <c r="J531" s="88">
        <v>0</v>
      </c>
      <c r="K531" s="72">
        <v>0</v>
      </c>
      <c r="L531" s="88">
        <v>0</v>
      </c>
      <c r="M531" s="72">
        <v>0</v>
      </c>
      <c r="N531" s="88">
        <v>0</v>
      </c>
      <c r="O531">
        <v>0</v>
      </c>
      <c r="P531" s="88">
        <v>0</v>
      </c>
      <c r="Q531">
        <v>0</v>
      </c>
      <c r="R531" s="88">
        <v>0</v>
      </c>
      <c r="S531">
        <v>195</v>
      </c>
      <c r="T531" s="88">
        <v>560.64</v>
      </c>
      <c r="U531">
        <v>0</v>
      </c>
      <c r="V531" s="88">
        <v>0</v>
      </c>
      <c r="W531">
        <v>195</v>
      </c>
      <c r="X531" s="88">
        <v>560.64</v>
      </c>
    </row>
    <row r="532" spans="1:25" x14ac:dyDescent="0.2">
      <c r="A532" t="s">
        <v>73</v>
      </c>
      <c r="B532" t="s">
        <v>159</v>
      </c>
      <c r="C532" t="s">
        <v>84</v>
      </c>
      <c r="D532" t="s">
        <v>36</v>
      </c>
      <c r="E532">
        <v>1407</v>
      </c>
      <c r="F532" s="78">
        <f t="shared" si="17"/>
        <v>46</v>
      </c>
      <c r="H532" s="87">
        <f t="shared" si="18"/>
        <v>288.60000000000002</v>
      </c>
      <c r="I532" s="72">
        <v>0</v>
      </c>
      <c r="J532" s="88">
        <v>0</v>
      </c>
      <c r="K532" s="72">
        <v>0</v>
      </c>
      <c r="L532" s="88">
        <v>0</v>
      </c>
      <c r="M532" s="72">
        <v>0</v>
      </c>
      <c r="N532" s="88">
        <v>0</v>
      </c>
      <c r="O532">
        <v>0</v>
      </c>
      <c r="P532" s="88">
        <v>0</v>
      </c>
      <c r="Q532">
        <v>0</v>
      </c>
      <c r="R532" s="88">
        <v>0</v>
      </c>
      <c r="S532">
        <v>0</v>
      </c>
      <c r="T532" s="88">
        <v>0</v>
      </c>
      <c r="U532">
        <v>46</v>
      </c>
      <c r="V532" s="88">
        <v>288.60000000000002</v>
      </c>
      <c r="W532">
        <v>46</v>
      </c>
      <c r="X532" s="88">
        <v>288.60000000000002</v>
      </c>
      <c r="Y532" s="72"/>
    </row>
    <row r="533" spans="1:25" x14ac:dyDescent="0.2">
      <c r="A533" t="s">
        <v>73</v>
      </c>
      <c r="B533" t="s">
        <v>159</v>
      </c>
      <c r="C533" t="s">
        <v>224</v>
      </c>
      <c r="D533" t="s">
        <v>36</v>
      </c>
      <c r="E533">
        <v>1407</v>
      </c>
      <c r="F533" s="78">
        <f t="shared" si="17"/>
        <v>22</v>
      </c>
      <c r="H533" s="87">
        <f t="shared" si="18"/>
        <v>235.4</v>
      </c>
      <c r="I533">
        <v>0</v>
      </c>
      <c r="J533" s="88">
        <v>0</v>
      </c>
      <c r="K533">
        <v>0</v>
      </c>
      <c r="L533" s="88">
        <v>0</v>
      </c>
      <c r="M533">
        <v>0</v>
      </c>
      <c r="N533" s="88">
        <v>0</v>
      </c>
      <c r="O533">
        <v>0</v>
      </c>
      <c r="P533" s="88">
        <v>0</v>
      </c>
      <c r="Q533">
        <v>0</v>
      </c>
      <c r="R533" s="88">
        <v>0</v>
      </c>
      <c r="S533">
        <v>0</v>
      </c>
      <c r="T533" s="88">
        <v>0</v>
      </c>
      <c r="U533">
        <v>22</v>
      </c>
      <c r="V533" s="88">
        <v>235.4</v>
      </c>
      <c r="W533">
        <v>22</v>
      </c>
      <c r="X533" s="88">
        <v>235.4</v>
      </c>
    </row>
    <row r="534" spans="1:25" x14ac:dyDescent="0.2">
      <c r="A534" t="s">
        <v>73</v>
      </c>
      <c r="B534" t="s">
        <v>159</v>
      </c>
      <c r="C534" t="s">
        <v>437</v>
      </c>
      <c r="D534" t="s">
        <v>36</v>
      </c>
      <c r="E534">
        <v>1407</v>
      </c>
      <c r="F534" s="78">
        <f t="shared" si="17"/>
        <v>47</v>
      </c>
      <c r="H534" s="87">
        <f t="shared" si="18"/>
        <v>791.74</v>
      </c>
      <c r="I534">
        <v>1</v>
      </c>
      <c r="J534" s="88">
        <v>16.850000000000001</v>
      </c>
      <c r="K534" s="72">
        <v>0</v>
      </c>
      <c r="L534" s="88">
        <v>0</v>
      </c>
      <c r="M534" s="72">
        <v>1</v>
      </c>
      <c r="N534" s="88">
        <v>16.850000000000001</v>
      </c>
      <c r="O534">
        <v>46</v>
      </c>
      <c r="P534" s="88">
        <v>774.89</v>
      </c>
      <c r="Q534">
        <v>0</v>
      </c>
      <c r="R534" s="88">
        <v>0</v>
      </c>
      <c r="S534">
        <v>0</v>
      </c>
      <c r="T534" s="88">
        <v>0</v>
      </c>
      <c r="U534">
        <v>0</v>
      </c>
      <c r="V534" s="88">
        <v>0</v>
      </c>
      <c r="W534">
        <v>46</v>
      </c>
      <c r="X534" s="88">
        <v>774.89</v>
      </c>
    </row>
    <row r="535" spans="1:25" x14ac:dyDescent="0.2">
      <c r="A535" t="s">
        <v>73</v>
      </c>
      <c r="B535" t="s">
        <v>159</v>
      </c>
      <c r="C535" t="s">
        <v>85</v>
      </c>
      <c r="D535" t="s">
        <v>36</v>
      </c>
      <c r="E535">
        <v>1407</v>
      </c>
      <c r="F535" s="78">
        <f t="shared" si="17"/>
        <v>829</v>
      </c>
      <c r="H535" s="87">
        <f t="shared" si="18"/>
        <v>3413.1</v>
      </c>
      <c r="I535" s="72">
        <v>829</v>
      </c>
      <c r="J535" s="88">
        <v>3413.1</v>
      </c>
      <c r="K535">
        <v>0</v>
      </c>
      <c r="L535" s="88">
        <v>0</v>
      </c>
      <c r="M535" s="72">
        <v>829</v>
      </c>
      <c r="N535" s="88">
        <v>3413.1</v>
      </c>
      <c r="O535">
        <v>0</v>
      </c>
      <c r="P535" s="88">
        <v>0</v>
      </c>
      <c r="Q535">
        <v>0</v>
      </c>
      <c r="R535" s="88">
        <v>0</v>
      </c>
      <c r="S535">
        <v>0</v>
      </c>
      <c r="T535" s="88">
        <v>0</v>
      </c>
      <c r="U535">
        <v>0</v>
      </c>
      <c r="V535" s="88">
        <v>0</v>
      </c>
      <c r="W535">
        <v>0</v>
      </c>
      <c r="X535" s="88">
        <v>0</v>
      </c>
    </row>
    <row r="536" spans="1:25" x14ac:dyDescent="0.2">
      <c r="A536" t="s">
        <v>73</v>
      </c>
      <c r="B536" t="s">
        <v>153</v>
      </c>
      <c r="C536" t="s">
        <v>143</v>
      </c>
      <c r="D536" t="s">
        <v>36</v>
      </c>
      <c r="E536">
        <v>1407</v>
      </c>
      <c r="F536" s="78">
        <f t="shared" si="17"/>
        <v>100</v>
      </c>
      <c r="H536" s="87">
        <f t="shared" si="18"/>
        <v>370.44</v>
      </c>
      <c r="I536" s="72">
        <v>0</v>
      </c>
      <c r="J536" s="88">
        <v>0</v>
      </c>
      <c r="K536">
        <v>0</v>
      </c>
      <c r="L536" s="88">
        <v>0</v>
      </c>
      <c r="M536" s="72">
        <v>0</v>
      </c>
      <c r="N536" s="88">
        <v>0</v>
      </c>
      <c r="O536">
        <v>0</v>
      </c>
      <c r="P536" s="88">
        <v>0</v>
      </c>
      <c r="Q536">
        <v>0</v>
      </c>
      <c r="R536" s="88">
        <v>0</v>
      </c>
      <c r="S536">
        <v>0</v>
      </c>
      <c r="T536" s="88">
        <v>0</v>
      </c>
      <c r="U536">
        <v>100</v>
      </c>
      <c r="V536" s="88">
        <v>370.44</v>
      </c>
      <c r="W536">
        <v>100</v>
      </c>
      <c r="X536" s="88">
        <v>370.44</v>
      </c>
    </row>
    <row r="537" spans="1:25" x14ac:dyDescent="0.2">
      <c r="A537" t="s">
        <v>73</v>
      </c>
      <c r="B537" t="s">
        <v>159</v>
      </c>
      <c r="C537" t="s">
        <v>86</v>
      </c>
      <c r="D537" t="s">
        <v>36</v>
      </c>
      <c r="E537">
        <v>1407</v>
      </c>
      <c r="F537" s="78">
        <f t="shared" si="17"/>
        <v>355</v>
      </c>
      <c r="H537" s="87">
        <f t="shared" si="18"/>
        <v>4867.5</v>
      </c>
      <c r="I537" s="72">
        <v>5</v>
      </c>
      <c r="J537" s="88">
        <v>68.56</v>
      </c>
      <c r="K537">
        <v>0</v>
      </c>
      <c r="L537" s="88">
        <v>0</v>
      </c>
      <c r="M537" s="72">
        <v>5</v>
      </c>
      <c r="N537" s="88">
        <v>68.56</v>
      </c>
      <c r="O537">
        <v>0</v>
      </c>
      <c r="P537" s="88">
        <v>0</v>
      </c>
      <c r="Q537">
        <v>100</v>
      </c>
      <c r="R537" s="88">
        <v>1371.12</v>
      </c>
      <c r="S537">
        <v>250</v>
      </c>
      <c r="T537" s="88">
        <v>3427.82</v>
      </c>
      <c r="U537">
        <v>0</v>
      </c>
      <c r="V537" s="88">
        <v>0</v>
      </c>
      <c r="W537">
        <v>350</v>
      </c>
      <c r="X537" s="88">
        <v>4798.9399999999996</v>
      </c>
      <c r="Y537" s="72"/>
    </row>
    <row r="538" spans="1:25" x14ac:dyDescent="0.2">
      <c r="A538" t="s">
        <v>73</v>
      </c>
      <c r="B538" t="s">
        <v>159</v>
      </c>
      <c r="C538" t="s">
        <v>87</v>
      </c>
      <c r="D538" t="s">
        <v>36</v>
      </c>
      <c r="E538">
        <v>1407</v>
      </c>
      <c r="F538" s="78">
        <f t="shared" si="17"/>
        <v>72</v>
      </c>
      <c r="H538" s="87">
        <f t="shared" si="18"/>
        <v>994.9</v>
      </c>
      <c r="I538" s="72">
        <v>0</v>
      </c>
      <c r="J538" s="88">
        <v>0</v>
      </c>
      <c r="K538">
        <v>0</v>
      </c>
      <c r="L538" s="88">
        <v>0</v>
      </c>
      <c r="M538" s="72">
        <v>0</v>
      </c>
      <c r="N538" s="88">
        <v>0</v>
      </c>
      <c r="O538">
        <v>50</v>
      </c>
      <c r="P538" s="88">
        <v>690.9</v>
      </c>
      <c r="Q538">
        <v>0</v>
      </c>
      <c r="R538" s="88">
        <v>0</v>
      </c>
      <c r="S538">
        <v>22</v>
      </c>
      <c r="T538" s="88">
        <v>304</v>
      </c>
      <c r="U538">
        <v>0</v>
      </c>
      <c r="V538" s="88">
        <v>0</v>
      </c>
      <c r="W538">
        <v>72</v>
      </c>
      <c r="X538" s="88">
        <v>994.9</v>
      </c>
      <c r="Y538" s="72"/>
    </row>
    <row r="539" spans="1:25" x14ac:dyDescent="0.2">
      <c r="A539" t="s">
        <v>73</v>
      </c>
      <c r="B539" t="s">
        <v>159</v>
      </c>
      <c r="C539" t="s">
        <v>531</v>
      </c>
      <c r="D539" t="s">
        <v>36</v>
      </c>
      <c r="E539">
        <v>1407</v>
      </c>
      <c r="F539" s="78">
        <f t="shared" si="17"/>
        <v>774</v>
      </c>
      <c r="H539" s="87">
        <f t="shared" si="18"/>
        <v>8370.9500000000007</v>
      </c>
      <c r="I539">
        <v>0</v>
      </c>
      <c r="J539" s="88">
        <v>0</v>
      </c>
      <c r="K539">
        <v>0</v>
      </c>
      <c r="L539" s="88">
        <v>0</v>
      </c>
      <c r="M539">
        <v>0</v>
      </c>
      <c r="N539" s="88">
        <v>0</v>
      </c>
      <c r="O539">
        <v>0</v>
      </c>
      <c r="P539" s="88">
        <v>0</v>
      </c>
      <c r="Q539">
        <v>21</v>
      </c>
      <c r="R539" s="88">
        <v>227.12</v>
      </c>
      <c r="S539">
        <v>753</v>
      </c>
      <c r="T539" s="88">
        <v>8143.83</v>
      </c>
      <c r="U539">
        <v>0</v>
      </c>
      <c r="V539" s="88">
        <v>0</v>
      </c>
      <c r="W539">
        <v>774</v>
      </c>
      <c r="X539" s="88">
        <v>8370.9500000000007</v>
      </c>
      <c r="Y539" s="72"/>
    </row>
    <row r="540" spans="1:25" x14ac:dyDescent="0.2">
      <c r="A540" t="s">
        <v>73</v>
      </c>
      <c r="B540" t="s">
        <v>159</v>
      </c>
      <c r="C540" t="s">
        <v>113</v>
      </c>
      <c r="D540" t="s">
        <v>36</v>
      </c>
      <c r="E540">
        <v>1407</v>
      </c>
      <c r="F540" s="78">
        <f t="shared" si="17"/>
        <v>312</v>
      </c>
      <c r="H540" s="87">
        <f t="shared" si="18"/>
        <v>3258.6</v>
      </c>
      <c r="I540" s="72">
        <v>0</v>
      </c>
      <c r="J540" s="88">
        <v>0</v>
      </c>
      <c r="K540">
        <v>312</v>
      </c>
      <c r="L540" s="88">
        <v>3258.6</v>
      </c>
      <c r="M540" s="72">
        <v>312</v>
      </c>
      <c r="N540" s="88">
        <v>3258.6</v>
      </c>
      <c r="O540">
        <v>0</v>
      </c>
      <c r="P540" s="88">
        <v>0</v>
      </c>
      <c r="Q540">
        <v>0</v>
      </c>
      <c r="R540" s="88">
        <v>0</v>
      </c>
      <c r="S540">
        <v>0</v>
      </c>
      <c r="T540" s="88">
        <v>0</v>
      </c>
      <c r="U540">
        <v>0</v>
      </c>
      <c r="V540" s="88">
        <v>0</v>
      </c>
      <c r="W540">
        <v>0</v>
      </c>
      <c r="X540" s="88">
        <v>0</v>
      </c>
      <c r="Y540" s="72"/>
    </row>
    <row r="541" spans="1:25" x14ac:dyDescent="0.2">
      <c r="A541" t="s">
        <v>73</v>
      </c>
      <c r="B541" t="s">
        <v>159</v>
      </c>
      <c r="C541" t="s">
        <v>88</v>
      </c>
      <c r="D541" t="s">
        <v>36</v>
      </c>
      <c r="E541">
        <v>1407</v>
      </c>
      <c r="F541" s="78">
        <f t="shared" si="17"/>
        <v>277</v>
      </c>
      <c r="H541" s="87">
        <f t="shared" si="18"/>
        <v>3617.34</v>
      </c>
      <c r="I541" s="72">
        <v>0</v>
      </c>
      <c r="J541" s="88">
        <v>0</v>
      </c>
      <c r="K541" s="72">
        <v>50</v>
      </c>
      <c r="L541" s="88">
        <v>652.95000000000005</v>
      </c>
      <c r="M541" s="72">
        <v>50</v>
      </c>
      <c r="N541" s="88">
        <v>652.95000000000005</v>
      </c>
      <c r="O541">
        <v>0</v>
      </c>
      <c r="P541" s="88">
        <v>0</v>
      </c>
      <c r="Q541">
        <v>50</v>
      </c>
      <c r="R541" s="88">
        <v>652.95000000000005</v>
      </c>
      <c r="S541">
        <v>177</v>
      </c>
      <c r="T541" s="88">
        <v>2311.44</v>
      </c>
      <c r="U541">
        <v>0</v>
      </c>
      <c r="V541" s="88">
        <v>0</v>
      </c>
      <c r="W541">
        <v>227</v>
      </c>
      <c r="X541" s="88">
        <v>2964.39</v>
      </c>
      <c r="Y541" s="72"/>
    </row>
    <row r="542" spans="1:25" x14ac:dyDescent="0.2">
      <c r="A542" t="s">
        <v>73</v>
      </c>
      <c r="B542" t="s">
        <v>158</v>
      </c>
      <c r="C542" t="s">
        <v>357</v>
      </c>
      <c r="D542" t="s">
        <v>36</v>
      </c>
      <c r="E542">
        <v>1407</v>
      </c>
      <c r="F542" s="78">
        <f t="shared" si="17"/>
        <v>50</v>
      </c>
      <c r="H542" s="87">
        <f t="shared" si="18"/>
        <v>623.5</v>
      </c>
      <c r="I542">
        <v>0</v>
      </c>
      <c r="J542" s="88">
        <v>0</v>
      </c>
      <c r="K542">
        <v>0</v>
      </c>
      <c r="L542" s="88">
        <v>0</v>
      </c>
      <c r="M542">
        <v>0</v>
      </c>
      <c r="N542" s="88">
        <v>0</v>
      </c>
      <c r="O542">
        <v>0</v>
      </c>
      <c r="P542" s="88">
        <v>0</v>
      </c>
      <c r="Q542">
        <v>0</v>
      </c>
      <c r="R542" s="88">
        <v>0</v>
      </c>
      <c r="S542">
        <v>50</v>
      </c>
      <c r="T542" s="88">
        <v>623.5</v>
      </c>
      <c r="U542">
        <v>0</v>
      </c>
      <c r="V542" s="88">
        <v>0</v>
      </c>
      <c r="W542">
        <v>50</v>
      </c>
      <c r="X542" s="88">
        <v>623.5</v>
      </c>
    </row>
    <row r="543" spans="1:25" x14ac:dyDescent="0.2">
      <c r="A543" t="s">
        <v>73</v>
      </c>
      <c r="B543" t="s">
        <v>159</v>
      </c>
      <c r="C543" t="s">
        <v>89</v>
      </c>
      <c r="D543" t="s">
        <v>36</v>
      </c>
      <c r="E543">
        <v>1407</v>
      </c>
      <c r="F543" s="78">
        <f t="shared" si="17"/>
        <v>1381</v>
      </c>
      <c r="H543" s="87">
        <f t="shared" si="18"/>
        <v>24461.379999999997</v>
      </c>
      <c r="I543">
        <v>0</v>
      </c>
      <c r="J543" s="88">
        <v>0</v>
      </c>
      <c r="K543" s="72">
        <v>1000</v>
      </c>
      <c r="L543" s="88">
        <v>17712.8</v>
      </c>
      <c r="M543" s="72">
        <v>1000</v>
      </c>
      <c r="N543" s="88">
        <v>17712.8</v>
      </c>
      <c r="O543">
        <v>381</v>
      </c>
      <c r="P543" s="88">
        <v>6748.58</v>
      </c>
      <c r="Q543">
        <v>0</v>
      </c>
      <c r="R543" s="88">
        <v>0</v>
      </c>
      <c r="S543">
        <v>0</v>
      </c>
      <c r="T543" s="88">
        <v>0</v>
      </c>
      <c r="U543">
        <v>0</v>
      </c>
      <c r="V543" s="88">
        <v>0</v>
      </c>
      <c r="W543">
        <v>381</v>
      </c>
      <c r="X543" s="88">
        <v>6748.58</v>
      </c>
    </row>
    <row r="544" spans="1:25" x14ac:dyDescent="0.2">
      <c r="A544" t="s">
        <v>73</v>
      </c>
      <c r="B544" t="s">
        <v>159</v>
      </c>
      <c r="C544" t="s">
        <v>90</v>
      </c>
      <c r="D544" t="s">
        <v>36</v>
      </c>
      <c r="E544">
        <v>1407</v>
      </c>
      <c r="F544" s="78">
        <f t="shared" si="17"/>
        <v>277</v>
      </c>
      <c r="H544" s="87">
        <f t="shared" si="18"/>
        <v>5957.53</v>
      </c>
      <c r="I544">
        <v>0</v>
      </c>
      <c r="J544" s="88">
        <v>0</v>
      </c>
      <c r="K544" s="72">
        <v>0</v>
      </c>
      <c r="L544" s="88">
        <v>0</v>
      </c>
      <c r="M544" s="72">
        <v>0</v>
      </c>
      <c r="N544" s="88">
        <v>0</v>
      </c>
      <c r="O544">
        <v>0</v>
      </c>
      <c r="P544" s="88">
        <v>0</v>
      </c>
      <c r="Q544">
        <v>0</v>
      </c>
      <c r="R544" s="88">
        <v>0</v>
      </c>
      <c r="S544">
        <v>200</v>
      </c>
      <c r="T544" s="88">
        <v>4301.47</v>
      </c>
      <c r="U544">
        <v>77</v>
      </c>
      <c r="V544" s="88">
        <v>1656.06</v>
      </c>
      <c r="W544">
        <v>277</v>
      </c>
      <c r="X544" s="88">
        <v>5957.53</v>
      </c>
      <c r="Y544" s="72"/>
    </row>
    <row r="545" spans="1:25" x14ac:dyDescent="0.2">
      <c r="A545" t="s">
        <v>73</v>
      </c>
      <c r="B545" t="s">
        <v>159</v>
      </c>
      <c r="C545" t="s">
        <v>91</v>
      </c>
      <c r="D545" t="s">
        <v>36</v>
      </c>
      <c r="E545">
        <v>1407</v>
      </c>
      <c r="F545" s="78">
        <f t="shared" si="17"/>
        <v>15</v>
      </c>
      <c r="H545" s="87">
        <f t="shared" si="18"/>
        <v>288.10000000000002</v>
      </c>
      <c r="I545">
        <v>11</v>
      </c>
      <c r="J545" s="88">
        <v>211.28</v>
      </c>
      <c r="K545">
        <v>0</v>
      </c>
      <c r="L545" s="88">
        <v>0</v>
      </c>
      <c r="M545">
        <v>11</v>
      </c>
      <c r="N545" s="88">
        <v>211.28</v>
      </c>
      <c r="O545">
        <v>4</v>
      </c>
      <c r="P545" s="88">
        <v>76.819999999999993</v>
      </c>
      <c r="Q545">
        <v>0</v>
      </c>
      <c r="R545" s="88">
        <v>0</v>
      </c>
      <c r="S545">
        <v>0</v>
      </c>
      <c r="T545" s="88">
        <v>0</v>
      </c>
      <c r="U545">
        <v>0</v>
      </c>
      <c r="V545" s="88">
        <v>0</v>
      </c>
      <c r="W545">
        <v>4</v>
      </c>
      <c r="X545" s="88">
        <v>76.819999999999993</v>
      </c>
      <c r="Y545" s="72"/>
    </row>
    <row r="546" spans="1:25" x14ac:dyDescent="0.2">
      <c r="A546" t="s">
        <v>73</v>
      </c>
      <c r="B546" t="s">
        <v>159</v>
      </c>
      <c r="C546" t="s">
        <v>532</v>
      </c>
      <c r="D546" t="s">
        <v>36</v>
      </c>
      <c r="E546">
        <v>1407</v>
      </c>
      <c r="F546" s="78">
        <f t="shared" si="17"/>
        <v>257</v>
      </c>
      <c r="H546" s="87">
        <f t="shared" si="18"/>
        <v>4719.75</v>
      </c>
      <c r="I546">
        <v>0</v>
      </c>
      <c r="J546" s="88">
        <v>0</v>
      </c>
      <c r="K546" s="72">
        <v>0</v>
      </c>
      <c r="L546" s="88">
        <v>0</v>
      </c>
      <c r="M546" s="72">
        <v>0</v>
      </c>
      <c r="N546" s="88">
        <v>0</v>
      </c>
      <c r="O546">
        <v>150</v>
      </c>
      <c r="P546" s="88">
        <v>2754.72</v>
      </c>
      <c r="Q546">
        <v>30</v>
      </c>
      <c r="R546" s="88">
        <v>550.94000000000005</v>
      </c>
      <c r="S546">
        <v>77</v>
      </c>
      <c r="T546" s="88">
        <v>1414.09</v>
      </c>
      <c r="U546">
        <v>0</v>
      </c>
      <c r="V546" s="88">
        <v>0</v>
      </c>
      <c r="W546">
        <v>257</v>
      </c>
      <c r="X546" s="88">
        <v>4719.75</v>
      </c>
      <c r="Y546" s="72"/>
    </row>
    <row r="547" spans="1:25" x14ac:dyDescent="0.2">
      <c r="A547" t="s">
        <v>73</v>
      </c>
      <c r="B547" t="s">
        <v>159</v>
      </c>
      <c r="C547" t="s">
        <v>351</v>
      </c>
      <c r="D547" t="s">
        <v>36</v>
      </c>
      <c r="E547">
        <v>1407</v>
      </c>
      <c r="F547" s="78">
        <f t="shared" si="17"/>
        <v>838</v>
      </c>
      <c r="H547" s="87">
        <f t="shared" si="18"/>
        <v>21196.63</v>
      </c>
      <c r="I547">
        <v>0</v>
      </c>
      <c r="J547" s="88">
        <v>0</v>
      </c>
      <c r="K547">
        <v>0</v>
      </c>
      <c r="L547" s="88">
        <v>0</v>
      </c>
      <c r="M547">
        <v>0</v>
      </c>
      <c r="N547" s="88">
        <v>0</v>
      </c>
      <c r="O547">
        <v>0</v>
      </c>
      <c r="P547" s="88">
        <v>0</v>
      </c>
      <c r="Q547">
        <v>838</v>
      </c>
      <c r="R547" s="88">
        <v>21196.63</v>
      </c>
      <c r="S547">
        <v>0</v>
      </c>
      <c r="T547" s="88">
        <v>0</v>
      </c>
      <c r="U547">
        <v>0</v>
      </c>
      <c r="V547" s="88">
        <v>0</v>
      </c>
      <c r="W547">
        <v>838</v>
      </c>
      <c r="X547" s="88">
        <v>21196.63</v>
      </c>
    </row>
    <row r="548" spans="1:25" x14ac:dyDescent="0.2">
      <c r="A548" t="s">
        <v>73</v>
      </c>
      <c r="B548" t="s">
        <v>158</v>
      </c>
      <c r="C548" t="s">
        <v>708</v>
      </c>
      <c r="D548" t="s">
        <v>36</v>
      </c>
      <c r="E548">
        <v>1407</v>
      </c>
      <c r="F548" s="78">
        <f t="shared" si="17"/>
        <v>1516</v>
      </c>
      <c r="H548" s="87">
        <f t="shared" si="18"/>
        <v>46782.94</v>
      </c>
      <c r="I548" s="72">
        <v>1</v>
      </c>
      <c r="J548" s="88">
        <v>30.86</v>
      </c>
      <c r="K548" s="72">
        <v>0</v>
      </c>
      <c r="L548" s="88">
        <v>0</v>
      </c>
      <c r="M548" s="72">
        <v>1</v>
      </c>
      <c r="N548" s="88">
        <v>30.86</v>
      </c>
      <c r="O548">
        <v>100</v>
      </c>
      <c r="P548" s="88">
        <v>3085.95</v>
      </c>
      <c r="Q548">
        <v>1120</v>
      </c>
      <c r="R548" s="88">
        <v>34562.589999999997</v>
      </c>
      <c r="S548">
        <v>295</v>
      </c>
      <c r="T548" s="88">
        <v>9103.5400000000009</v>
      </c>
      <c r="U548">
        <v>0</v>
      </c>
      <c r="V548" s="88">
        <v>0</v>
      </c>
      <c r="W548">
        <v>1515</v>
      </c>
      <c r="X548" s="88">
        <v>46752.08</v>
      </c>
    </row>
    <row r="549" spans="1:25" x14ac:dyDescent="0.2">
      <c r="A549" t="s">
        <v>73</v>
      </c>
      <c r="B549" t="s">
        <v>159</v>
      </c>
      <c r="C549" t="s">
        <v>92</v>
      </c>
      <c r="D549" t="s">
        <v>36</v>
      </c>
      <c r="E549">
        <v>1407</v>
      </c>
      <c r="F549" s="78">
        <f t="shared" si="17"/>
        <v>18</v>
      </c>
      <c r="H549" s="87">
        <f t="shared" si="18"/>
        <v>199.34</v>
      </c>
      <c r="I549">
        <v>0</v>
      </c>
      <c r="J549" s="88">
        <v>0</v>
      </c>
      <c r="K549" s="72">
        <v>0</v>
      </c>
      <c r="L549" s="88">
        <v>0</v>
      </c>
      <c r="M549" s="72">
        <v>0</v>
      </c>
      <c r="N549" s="88">
        <v>0</v>
      </c>
      <c r="O549">
        <v>0</v>
      </c>
      <c r="P549" s="88">
        <v>0</v>
      </c>
      <c r="Q549">
        <v>0</v>
      </c>
      <c r="R549" s="88">
        <v>0</v>
      </c>
      <c r="S549">
        <v>0</v>
      </c>
      <c r="T549" s="88">
        <v>0</v>
      </c>
      <c r="U549">
        <v>18</v>
      </c>
      <c r="V549" s="88">
        <v>199.34</v>
      </c>
      <c r="W549">
        <v>18</v>
      </c>
      <c r="X549" s="88">
        <v>199.34</v>
      </c>
    </row>
    <row r="550" spans="1:25" x14ac:dyDescent="0.2">
      <c r="A550" t="s">
        <v>73</v>
      </c>
      <c r="B550" t="s">
        <v>159</v>
      </c>
      <c r="C550" t="s">
        <v>93</v>
      </c>
      <c r="D550" t="s">
        <v>36</v>
      </c>
      <c r="E550">
        <v>1407</v>
      </c>
      <c r="F550" s="78">
        <f t="shared" si="17"/>
        <v>202</v>
      </c>
      <c r="H550" s="87">
        <f t="shared" si="18"/>
        <v>2209.12</v>
      </c>
      <c r="I550" s="72">
        <v>0</v>
      </c>
      <c r="J550" s="88">
        <v>0</v>
      </c>
      <c r="K550" s="72">
        <v>0</v>
      </c>
      <c r="L550" s="88">
        <v>0</v>
      </c>
      <c r="M550" s="72">
        <v>0</v>
      </c>
      <c r="N550" s="88">
        <v>0</v>
      </c>
      <c r="O550">
        <v>0</v>
      </c>
      <c r="P550" s="88">
        <v>0</v>
      </c>
      <c r="Q550">
        <v>0</v>
      </c>
      <c r="R550" s="88">
        <v>0</v>
      </c>
      <c r="S550">
        <v>0</v>
      </c>
      <c r="T550" s="88">
        <v>0</v>
      </c>
      <c r="U550">
        <v>202</v>
      </c>
      <c r="V550" s="88">
        <v>2209.12</v>
      </c>
      <c r="W550">
        <v>202</v>
      </c>
      <c r="X550" s="88">
        <v>2209.12</v>
      </c>
      <c r="Y550" s="72"/>
    </row>
    <row r="551" spans="1:25" x14ac:dyDescent="0.2">
      <c r="A551" t="s">
        <v>73</v>
      </c>
      <c r="B551" t="s">
        <v>159</v>
      </c>
      <c r="C551" t="s">
        <v>94</v>
      </c>
      <c r="D551" t="s">
        <v>36</v>
      </c>
      <c r="E551">
        <v>1407</v>
      </c>
      <c r="F551" s="78">
        <f t="shared" si="17"/>
        <v>8</v>
      </c>
      <c r="H551" s="87">
        <f t="shared" si="18"/>
        <v>88.28</v>
      </c>
      <c r="I551">
        <v>0</v>
      </c>
      <c r="J551" s="88">
        <v>0</v>
      </c>
      <c r="K551" s="72">
        <v>0</v>
      </c>
      <c r="L551" s="88">
        <v>0</v>
      </c>
      <c r="M551" s="72">
        <v>0</v>
      </c>
      <c r="N551" s="88">
        <v>0</v>
      </c>
      <c r="O551">
        <v>0</v>
      </c>
      <c r="P551" s="88">
        <v>0</v>
      </c>
      <c r="Q551">
        <v>8</v>
      </c>
      <c r="R551" s="88">
        <v>88.28</v>
      </c>
      <c r="S551">
        <v>0</v>
      </c>
      <c r="T551" s="88">
        <v>0</v>
      </c>
      <c r="U551">
        <v>0</v>
      </c>
      <c r="V551" s="88">
        <v>0</v>
      </c>
      <c r="W551">
        <v>8</v>
      </c>
      <c r="X551" s="88">
        <v>88.28</v>
      </c>
      <c r="Y551" s="72"/>
    </row>
    <row r="552" spans="1:25" x14ac:dyDescent="0.2">
      <c r="A552" t="s">
        <v>73</v>
      </c>
      <c r="B552" t="s">
        <v>159</v>
      </c>
      <c r="C552" t="s">
        <v>95</v>
      </c>
      <c r="D552" t="s">
        <v>36</v>
      </c>
      <c r="E552">
        <v>1407</v>
      </c>
      <c r="F552" s="78">
        <f t="shared" si="17"/>
        <v>41</v>
      </c>
      <c r="H552" s="87">
        <f t="shared" si="18"/>
        <v>361.41</v>
      </c>
      <c r="I552">
        <v>0</v>
      </c>
      <c r="J552" s="88">
        <v>0</v>
      </c>
      <c r="K552" s="72">
        <v>0</v>
      </c>
      <c r="L552" s="88">
        <v>0</v>
      </c>
      <c r="M552" s="72">
        <v>0</v>
      </c>
      <c r="N552" s="88">
        <v>0</v>
      </c>
      <c r="O552">
        <v>0</v>
      </c>
      <c r="P552" s="88">
        <v>0</v>
      </c>
      <c r="Q552">
        <v>41</v>
      </c>
      <c r="R552" s="88">
        <v>361.41</v>
      </c>
      <c r="S552">
        <v>0</v>
      </c>
      <c r="T552" s="88">
        <v>0</v>
      </c>
      <c r="U552">
        <v>0</v>
      </c>
      <c r="V552" s="88">
        <v>0</v>
      </c>
      <c r="W552">
        <v>41</v>
      </c>
      <c r="X552" s="88">
        <v>361.41</v>
      </c>
    </row>
    <row r="553" spans="1:25" x14ac:dyDescent="0.2">
      <c r="A553" t="s">
        <v>73</v>
      </c>
      <c r="B553" t="s">
        <v>159</v>
      </c>
      <c r="C553" t="s">
        <v>96</v>
      </c>
      <c r="D553" t="s">
        <v>36</v>
      </c>
      <c r="E553">
        <v>1407</v>
      </c>
      <c r="F553" s="78">
        <f t="shared" si="17"/>
        <v>2736</v>
      </c>
      <c r="H553" s="87">
        <f t="shared" si="18"/>
        <v>14281.88</v>
      </c>
      <c r="I553">
        <v>0</v>
      </c>
      <c r="J553" s="88">
        <v>0</v>
      </c>
      <c r="K553" s="72">
        <v>2050</v>
      </c>
      <c r="L553" s="88">
        <v>10700.97</v>
      </c>
      <c r="M553" s="72">
        <v>2050</v>
      </c>
      <c r="N553" s="88">
        <v>10700.97</v>
      </c>
      <c r="O553">
        <v>686</v>
      </c>
      <c r="P553" s="88">
        <v>3580.91</v>
      </c>
      <c r="Q553">
        <v>0</v>
      </c>
      <c r="R553" s="88">
        <v>0</v>
      </c>
      <c r="S553">
        <v>0</v>
      </c>
      <c r="T553" s="88">
        <v>0</v>
      </c>
      <c r="U553">
        <v>0</v>
      </c>
      <c r="V553" s="88">
        <v>0</v>
      </c>
      <c r="W553">
        <v>686</v>
      </c>
      <c r="X553" s="88">
        <v>3580.91</v>
      </c>
    </row>
    <row r="554" spans="1:25" x14ac:dyDescent="0.2">
      <c r="A554" t="s">
        <v>73</v>
      </c>
      <c r="B554" t="s">
        <v>159</v>
      </c>
      <c r="C554" t="s">
        <v>505</v>
      </c>
      <c r="D554" t="s">
        <v>36</v>
      </c>
      <c r="E554">
        <v>1407</v>
      </c>
      <c r="F554" s="78">
        <f t="shared" si="17"/>
        <v>17</v>
      </c>
      <c r="H554" s="87">
        <f t="shared" si="18"/>
        <v>86.87</v>
      </c>
      <c r="I554" s="72">
        <v>0</v>
      </c>
      <c r="J554" s="88">
        <v>0</v>
      </c>
      <c r="K554" s="72">
        <v>0</v>
      </c>
      <c r="L554" s="88">
        <v>0</v>
      </c>
      <c r="M554" s="72">
        <v>0</v>
      </c>
      <c r="N554" s="88">
        <v>0</v>
      </c>
      <c r="O554">
        <v>0</v>
      </c>
      <c r="P554" s="88">
        <v>0</v>
      </c>
      <c r="Q554">
        <v>17</v>
      </c>
      <c r="R554" s="88">
        <v>86.87</v>
      </c>
      <c r="S554">
        <v>0</v>
      </c>
      <c r="T554" s="88">
        <v>0</v>
      </c>
      <c r="U554">
        <v>0</v>
      </c>
      <c r="V554" s="88">
        <v>0</v>
      </c>
      <c r="W554">
        <v>17</v>
      </c>
      <c r="X554" s="88">
        <v>86.87</v>
      </c>
      <c r="Y554" s="72"/>
    </row>
    <row r="555" spans="1:25" x14ac:dyDescent="0.2">
      <c r="A555" t="s">
        <v>73</v>
      </c>
      <c r="B555" t="s">
        <v>159</v>
      </c>
      <c r="C555" t="s">
        <v>550</v>
      </c>
      <c r="D555" t="s">
        <v>36</v>
      </c>
      <c r="E555">
        <v>1407</v>
      </c>
      <c r="F555" s="78">
        <f t="shared" si="17"/>
        <v>51</v>
      </c>
      <c r="H555" s="87">
        <f t="shared" si="18"/>
        <v>296.55</v>
      </c>
      <c r="I555">
        <v>0</v>
      </c>
      <c r="J555" s="88">
        <v>0</v>
      </c>
      <c r="K555" s="72">
        <v>0</v>
      </c>
      <c r="L555" s="88">
        <v>0</v>
      </c>
      <c r="M555" s="72">
        <v>0</v>
      </c>
      <c r="N555" s="88">
        <v>0</v>
      </c>
      <c r="O555">
        <v>50</v>
      </c>
      <c r="P555" s="88">
        <v>290.74</v>
      </c>
      <c r="Q555">
        <v>1</v>
      </c>
      <c r="R555" s="88">
        <v>5.81</v>
      </c>
      <c r="S555">
        <v>0</v>
      </c>
      <c r="T555" s="88">
        <v>0</v>
      </c>
      <c r="U555">
        <v>0</v>
      </c>
      <c r="V555" s="88">
        <v>0</v>
      </c>
      <c r="W555">
        <v>51</v>
      </c>
      <c r="X555" s="88">
        <v>296.55</v>
      </c>
    </row>
    <row r="556" spans="1:25" x14ac:dyDescent="0.2">
      <c r="A556" t="s">
        <v>73</v>
      </c>
      <c r="B556" t="s">
        <v>159</v>
      </c>
      <c r="C556" t="s">
        <v>709</v>
      </c>
      <c r="D556" t="s">
        <v>36</v>
      </c>
      <c r="E556">
        <v>1407</v>
      </c>
      <c r="F556" s="78">
        <f t="shared" si="17"/>
        <v>6</v>
      </c>
      <c r="H556" s="87">
        <f t="shared" si="18"/>
        <v>54.18</v>
      </c>
      <c r="I556" s="72">
        <v>0</v>
      </c>
      <c r="J556" s="88">
        <v>0</v>
      </c>
      <c r="K556" s="72">
        <v>0</v>
      </c>
      <c r="L556" s="88">
        <v>0</v>
      </c>
      <c r="M556" s="72">
        <v>0</v>
      </c>
      <c r="N556" s="88">
        <v>0</v>
      </c>
      <c r="O556">
        <v>0</v>
      </c>
      <c r="P556" s="88">
        <v>0</v>
      </c>
      <c r="Q556">
        <v>6</v>
      </c>
      <c r="R556" s="88">
        <v>54.18</v>
      </c>
      <c r="S556">
        <v>0</v>
      </c>
      <c r="T556" s="88">
        <v>0</v>
      </c>
      <c r="U556">
        <v>0</v>
      </c>
      <c r="V556" s="88">
        <v>0</v>
      </c>
      <c r="W556">
        <v>6</v>
      </c>
      <c r="X556" s="88">
        <v>54.18</v>
      </c>
    </row>
    <row r="557" spans="1:25" x14ac:dyDescent="0.2">
      <c r="A557" t="s">
        <v>73</v>
      </c>
      <c r="B557" t="s">
        <v>159</v>
      </c>
      <c r="C557" t="s">
        <v>97</v>
      </c>
      <c r="D557" t="s">
        <v>36</v>
      </c>
      <c r="E557">
        <v>1407</v>
      </c>
      <c r="F557" s="78">
        <f t="shared" si="17"/>
        <v>37</v>
      </c>
      <c r="H557" s="87">
        <f t="shared" si="18"/>
        <v>267.13</v>
      </c>
      <c r="I557">
        <v>0</v>
      </c>
      <c r="J557" s="88">
        <v>0</v>
      </c>
      <c r="K557" s="72">
        <v>0</v>
      </c>
      <c r="L557" s="88">
        <v>0</v>
      </c>
      <c r="M557" s="72">
        <v>0</v>
      </c>
      <c r="N557" s="88">
        <v>0</v>
      </c>
      <c r="O557">
        <v>0</v>
      </c>
      <c r="P557" s="88">
        <v>0</v>
      </c>
      <c r="Q557">
        <v>0</v>
      </c>
      <c r="R557" s="88">
        <v>0</v>
      </c>
      <c r="S557">
        <v>0</v>
      </c>
      <c r="T557" s="88">
        <v>0</v>
      </c>
      <c r="U557">
        <v>37</v>
      </c>
      <c r="V557" s="88">
        <v>267.13</v>
      </c>
      <c r="W557">
        <v>37</v>
      </c>
      <c r="X557" s="88">
        <v>267.13</v>
      </c>
      <c r="Y557" s="72"/>
    </row>
    <row r="558" spans="1:25" x14ac:dyDescent="0.2">
      <c r="A558" t="s">
        <v>73</v>
      </c>
      <c r="B558" t="s">
        <v>159</v>
      </c>
      <c r="C558" t="s">
        <v>483</v>
      </c>
      <c r="D558" t="s">
        <v>36</v>
      </c>
      <c r="E558">
        <v>1407</v>
      </c>
      <c r="F558" s="78">
        <f t="shared" si="17"/>
        <v>57</v>
      </c>
      <c r="H558" s="87">
        <f t="shared" si="18"/>
        <v>629.25</v>
      </c>
      <c r="I558">
        <v>0</v>
      </c>
      <c r="J558" s="88">
        <v>0</v>
      </c>
      <c r="K558" s="72">
        <v>0</v>
      </c>
      <c r="L558" s="88">
        <v>0</v>
      </c>
      <c r="M558" s="72">
        <v>0</v>
      </c>
      <c r="N558" s="88">
        <v>0</v>
      </c>
      <c r="O558">
        <v>0</v>
      </c>
      <c r="P558" s="88">
        <v>0</v>
      </c>
      <c r="Q558">
        <v>0</v>
      </c>
      <c r="R558" s="88">
        <v>0</v>
      </c>
      <c r="S558">
        <v>0</v>
      </c>
      <c r="T558" s="88">
        <v>0</v>
      </c>
      <c r="U558">
        <v>57</v>
      </c>
      <c r="V558" s="88">
        <v>629.25</v>
      </c>
      <c r="W558">
        <v>57</v>
      </c>
      <c r="X558" s="88">
        <v>629.25</v>
      </c>
      <c r="Y558" s="72"/>
    </row>
    <row r="559" spans="1:25" x14ac:dyDescent="0.2">
      <c r="A559" t="s">
        <v>73</v>
      </c>
      <c r="B559" t="s">
        <v>159</v>
      </c>
      <c r="C559" t="s">
        <v>722</v>
      </c>
      <c r="D559" t="s">
        <v>36</v>
      </c>
      <c r="E559">
        <v>1407</v>
      </c>
      <c r="F559" s="78">
        <f t="shared" si="17"/>
        <v>214</v>
      </c>
      <c r="H559" s="87">
        <f t="shared" si="18"/>
        <v>1249.83</v>
      </c>
      <c r="I559">
        <v>0</v>
      </c>
      <c r="J559" s="88">
        <v>0</v>
      </c>
      <c r="K559" s="72">
        <v>0</v>
      </c>
      <c r="L559" s="88">
        <v>0</v>
      </c>
      <c r="M559" s="72">
        <v>0</v>
      </c>
      <c r="N559" s="88">
        <v>0</v>
      </c>
      <c r="O559">
        <v>100</v>
      </c>
      <c r="P559" s="88">
        <v>584.03</v>
      </c>
      <c r="Q559">
        <v>114</v>
      </c>
      <c r="R559" s="88">
        <v>665.8</v>
      </c>
      <c r="S559">
        <v>0</v>
      </c>
      <c r="T559" s="88">
        <v>0</v>
      </c>
      <c r="U559">
        <v>0</v>
      </c>
      <c r="V559" s="88">
        <v>0</v>
      </c>
      <c r="W559">
        <v>214</v>
      </c>
      <c r="X559" s="88">
        <v>1249.83</v>
      </c>
      <c r="Y559" s="72"/>
    </row>
    <row r="560" spans="1:25" x14ac:dyDescent="0.2">
      <c r="A560" t="s">
        <v>73</v>
      </c>
      <c r="B560" t="s">
        <v>159</v>
      </c>
      <c r="C560" t="s">
        <v>462</v>
      </c>
      <c r="D560" t="s">
        <v>36</v>
      </c>
      <c r="E560">
        <v>1407</v>
      </c>
      <c r="F560" s="78">
        <f t="shared" si="17"/>
        <v>536</v>
      </c>
      <c r="H560" s="87">
        <f t="shared" si="18"/>
        <v>3130.5099999999998</v>
      </c>
      <c r="I560">
        <v>0</v>
      </c>
      <c r="J560" s="88">
        <v>0</v>
      </c>
      <c r="K560" s="72">
        <v>150</v>
      </c>
      <c r="L560" s="88">
        <v>876.08</v>
      </c>
      <c r="M560" s="72">
        <v>150</v>
      </c>
      <c r="N560" s="88">
        <v>876.08</v>
      </c>
      <c r="O560">
        <v>300</v>
      </c>
      <c r="P560" s="88">
        <v>1752.16</v>
      </c>
      <c r="Q560">
        <v>86</v>
      </c>
      <c r="R560" s="88">
        <v>502.27</v>
      </c>
      <c r="S560">
        <v>0</v>
      </c>
      <c r="T560" s="88">
        <v>0</v>
      </c>
      <c r="U560">
        <v>0</v>
      </c>
      <c r="V560" s="88">
        <v>0</v>
      </c>
      <c r="W560">
        <v>386</v>
      </c>
      <c r="X560" s="88">
        <v>2254.4299999999998</v>
      </c>
      <c r="Y560" s="72"/>
    </row>
    <row r="561" spans="1:25" x14ac:dyDescent="0.2">
      <c r="A561" t="s">
        <v>73</v>
      </c>
      <c r="B561" t="s">
        <v>158</v>
      </c>
      <c r="C561" t="s">
        <v>358</v>
      </c>
      <c r="D561" t="s">
        <v>36</v>
      </c>
      <c r="E561">
        <v>1407</v>
      </c>
      <c r="F561" s="78">
        <f t="shared" si="17"/>
        <v>87</v>
      </c>
      <c r="H561" s="87">
        <f t="shared" si="18"/>
        <v>611.91</v>
      </c>
      <c r="I561">
        <v>0</v>
      </c>
      <c r="J561" s="88">
        <v>0</v>
      </c>
      <c r="K561" s="72">
        <v>0</v>
      </c>
      <c r="L561" s="88">
        <v>0</v>
      </c>
      <c r="M561" s="72">
        <v>0</v>
      </c>
      <c r="N561" s="88">
        <v>0</v>
      </c>
      <c r="O561">
        <v>0</v>
      </c>
      <c r="P561" s="88">
        <v>0</v>
      </c>
      <c r="Q561">
        <v>0</v>
      </c>
      <c r="R561" s="88">
        <v>0</v>
      </c>
      <c r="S561">
        <v>80</v>
      </c>
      <c r="T561" s="88">
        <v>562.67999999999995</v>
      </c>
      <c r="U561">
        <v>7</v>
      </c>
      <c r="V561" s="88">
        <v>49.23</v>
      </c>
      <c r="W561">
        <v>87</v>
      </c>
      <c r="X561" s="88">
        <v>611.91</v>
      </c>
      <c r="Y561" s="72"/>
    </row>
    <row r="562" spans="1:25" x14ac:dyDescent="0.2">
      <c r="A562" t="s">
        <v>73</v>
      </c>
      <c r="B562" t="s">
        <v>159</v>
      </c>
      <c r="C562" t="s">
        <v>785</v>
      </c>
      <c r="D562" t="s">
        <v>36</v>
      </c>
      <c r="E562">
        <v>1407</v>
      </c>
      <c r="F562" s="78">
        <f t="shared" si="17"/>
        <v>45</v>
      </c>
      <c r="H562" s="87">
        <f t="shared" si="18"/>
        <v>600.79999999999995</v>
      </c>
      <c r="I562">
        <v>0</v>
      </c>
      <c r="J562" s="88">
        <v>0</v>
      </c>
      <c r="K562">
        <v>45</v>
      </c>
      <c r="L562" s="88">
        <v>600.79999999999995</v>
      </c>
      <c r="M562">
        <v>45</v>
      </c>
      <c r="N562" s="88">
        <v>600.79999999999995</v>
      </c>
      <c r="O562">
        <v>0</v>
      </c>
      <c r="P562" s="88">
        <v>0</v>
      </c>
      <c r="Q562">
        <v>0</v>
      </c>
      <c r="R562" s="88">
        <v>0</v>
      </c>
      <c r="S562">
        <v>0</v>
      </c>
      <c r="T562" s="88">
        <v>0</v>
      </c>
      <c r="U562">
        <v>0</v>
      </c>
      <c r="V562" s="88">
        <v>0</v>
      </c>
      <c r="W562">
        <v>0</v>
      </c>
      <c r="X562" s="88">
        <v>0</v>
      </c>
      <c r="Y562" s="72"/>
    </row>
    <row r="563" spans="1:25" x14ac:dyDescent="0.2">
      <c r="A563" t="s">
        <v>73</v>
      </c>
      <c r="B563" t="s">
        <v>159</v>
      </c>
      <c r="C563" t="s">
        <v>98</v>
      </c>
      <c r="D563" t="s">
        <v>36</v>
      </c>
      <c r="E563">
        <v>1407</v>
      </c>
      <c r="F563" s="78">
        <f t="shared" si="17"/>
        <v>36</v>
      </c>
      <c r="H563" s="87">
        <f t="shared" si="18"/>
        <v>556.58000000000004</v>
      </c>
      <c r="I563">
        <v>0</v>
      </c>
      <c r="J563" s="88">
        <v>0</v>
      </c>
      <c r="K563" s="72">
        <v>0</v>
      </c>
      <c r="L563" s="88">
        <v>0</v>
      </c>
      <c r="M563" s="72">
        <v>0</v>
      </c>
      <c r="N563" s="88">
        <v>0</v>
      </c>
      <c r="O563">
        <v>0</v>
      </c>
      <c r="P563" s="88">
        <v>0</v>
      </c>
      <c r="Q563">
        <v>0</v>
      </c>
      <c r="R563" s="88">
        <v>0</v>
      </c>
      <c r="S563">
        <v>36</v>
      </c>
      <c r="T563" s="88">
        <v>556.58000000000004</v>
      </c>
      <c r="U563">
        <v>0</v>
      </c>
      <c r="V563" s="88">
        <v>0</v>
      </c>
      <c r="W563">
        <v>36</v>
      </c>
      <c r="X563" s="88">
        <v>556.58000000000004</v>
      </c>
      <c r="Y563" s="72"/>
    </row>
    <row r="564" spans="1:25" x14ac:dyDescent="0.2">
      <c r="A564" t="s">
        <v>73</v>
      </c>
      <c r="B564" t="s">
        <v>159</v>
      </c>
      <c r="C564" t="s">
        <v>763</v>
      </c>
      <c r="D564" t="s">
        <v>36</v>
      </c>
      <c r="E564">
        <v>1407</v>
      </c>
      <c r="F564" s="78">
        <f t="shared" si="17"/>
        <v>50</v>
      </c>
      <c r="H564" s="87">
        <f t="shared" si="18"/>
        <v>629.44000000000005</v>
      </c>
      <c r="I564">
        <v>0</v>
      </c>
      <c r="J564" s="88">
        <v>0</v>
      </c>
      <c r="K564" s="72">
        <v>0</v>
      </c>
      <c r="L564" s="88">
        <v>0</v>
      </c>
      <c r="M564" s="72">
        <v>0</v>
      </c>
      <c r="N564" s="88">
        <v>0</v>
      </c>
      <c r="O564">
        <v>0</v>
      </c>
      <c r="P564" s="88">
        <v>0</v>
      </c>
      <c r="Q564">
        <v>50</v>
      </c>
      <c r="R564" s="88">
        <v>629.44000000000005</v>
      </c>
      <c r="S564">
        <v>0</v>
      </c>
      <c r="T564" s="88">
        <v>0</v>
      </c>
      <c r="U564">
        <v>0</v>
      </c>
      <c r="V564" s="88">
        <v>0</v>
      </c>
      <c r="W564">
        <v>50</v>
      </c>
      <c r="X564" s="88">
        <v>629.44000000000005</v>
      </c>
      <c r="Y564" s="72"/>
    </row>
    <row r="565" spans="1:25" x14ac:dyDescent="0.2">
      <c r="A565" t="s">
        <v>73</v>
      </c>
      <c r="B565" t="s">
        <v>159</v>
      </c>
      <c r="C565" t="s">
        <v>618</v>
      </c>
      <c r="D565" t="s">
        <v>36</v>
      </c>
      <c r="E565">
        <v>1407</v>
      </c>
      <c r="F565" s="78">
        <f t="shared" si="17"/>
        <v>24</v>
      </c>
      <c r="H565" s="87">
        <f t="shared" si="18"/>
        <v>309.14</v>
      </c>
      <c r="I565">
        <v>0</v>
      </c>
      <c r="J565" s="88">
        <v>0</v>
      </c>
      <c r="K565" s="72">
        <v>0</v>
      </c>
      <c r="L565" s="88">
        <v>0</v>
      </c>
      <c r="M565" s="72">
        <v>0</v>
      </c>
      <c r="N565" s="88">
        <v>0</v>
      </c>
      <c r="O565">
        <v>0</v>
      </c>
      <c r="P565" s="88">
        <v>0</v>
      </c>
      <c r="Q565">
        <v>0</v>
      </c>
      <c r="R565" s="88">
        <v>0</v>
      </c>
      <c r="S565">
        <v>24</v>
      </c>
      <c r="T565" s="88">
        <v>309.14</v>
      </c>
      <c r="U565">
        <v>0</v>
      </c>
      <c r="V565" s="88">
        <v>0</v>
      </c>
      <c r="W565">
        <v>24</v>
      </c>
      <c r="X565" s="88">
        <v>309.14</v>
      </c>
    </row>
    <row r="566" spans="1:25" x14ac:dyDescent="0.2">
      <c r="A566" t="s">
        <v>73</v>
      </c>
      <c r="B566" t="s">
        <v>159</v>
      </c>
      <c r="C566" t="s">
        <v>590</v>
      </c>
      <c r="D566" t="s">
        <v>36</v>
      </c>
      <c r="E566">
        <v>1407</v>
      </c>
      <c r="F566" s="78">
        <f t="shared" si="17"/>
        <v>119</v>
      </c>
      <c r="H566" s="87">
        <f t="shared" si="18"/>
        <v>721.2</v>
      </c>
      <c r="I566">
        <v>0</v>
      </c>
      <c r="J566" s="88">
        <v>0</v>
      </c>
      <c r="K566" s="72">
        <v>119</v>
      </c>
      <c r="L566" s="88">
        <v>721.2</v>
      </c>
      <c r="M566" s="72">
        <v>119</v>
      </c>
      <c r="N566" s="88">
        <v>721.2</v>
      </c>
      <c r="O566">
        <v>0</v>
      </c>
      <c r="P566" s="88">
        <v>0</v>
      </c>
      <c r="Q566">
        <v>0</v>
      </c>
      <c r="R566" s="88">
        <v>0</v>
      </c>
      <c r="S566">
        <v>0</v>
      </c>
      <c r="T566" s="88">
        <v>0</v>
      </c>
      <c r="U566">
        <v>0</v>
      </c>
      <c r="V566" s="88">
        <v>0</v>
      </c>
      <c r="W566">
        <v>0</v>
      </c>
      <c r="X566" s="88">
        <v>0</v>
      </c>
    </row>
    <row r="567" spans="1:25" x14ac:dyDescent="0.2">
      <c r="A567" t="s">
        <v>73</v>
      </c>
      <c r="B567" t="s">
        <v>159</v>
      </c>
      <c r="C567" t="s">
        <v>254</v>
      </c>
      <c r="D567" t="s">
        <v>36</v>
      </c>
      <c r="E567">
        <v>1407</v>
      </c>
      <c r="F567" s="78">
        <f t="shared" si="17"/>
        <v>243</v>
      </c>
      <c r="H567" s="87">
        <f t="shared" si="18"/>
        <v>4425.3</v>
      </c>
      <c r="I567" s="72">
        <v>0</v>
      </c>
      <c r="J567" s="88">
        <v>0</v>
      </c>
      <c r="K567">
        <v>0</v>
      </c>
      <c r="L567" s="88">
        <v>0</v>
      </c>
      <c r="M567" s="72">
        <v>0</v>
      </c>
      <c r="N567" s="88">
        <v>0</v>
      </c>
      <c r="O567">
        <v>0</v>
      </c>
      <c r="P567" s="88">
        <v>0</v>
      </c>
      <c r="Q567">
        <v>220</v>
      </c>
      <c r="R567" s="88">
        <v>4006.45</v>
      </c>
      <c r="S567">
        <v>23</v>
      </c>
      <c r="T567" s="88">
        <v>418.85</v>
      </c>
      <c r="U567">
        <v>0</v>
      </c>
      <c r="V567" s="88">
        <v>0</v>
      </c>
      <c r="W567">
        <v>243</v>
      </c>
      <c r="X567" s="88">
        <v>4425.3</v>
      </c>
      <c r="Y567" s="72"/>
    </row>
    <row r="568" spans="1:25" x14ac:dyDescent="0.2">
      <c r="A568" t="s">
        <v>73</v>
      </c>
      <c r="B568" t="s">
        <v>158</v>
      </c>
      <c r="C568" t="s">
        <v>555</v>
      </c>
      <c r="D568" t="s">
        <v>36</v>
      </c>
      <c r="E568">
        <v>1407</v>
      </c>
      <c r="F568" s="78">
        <f t="shared" si="17"/>
        <v>180</v>
      </c>
      <c r="H568" s="87">
        <f t="shared" si="18"/>
        <v>4208.22</v>
      </c>
      <c r="I568">
        <v>0</v>
      </c>
      <c r="J568" s="88">
        <v>0</v>
      </c>
      <c r="K568" s="72">
        <v>0</v>
      </c>
      <c r="L568" s="88">
        <v>0</v>
      </c>
      <c r="M568" s="72">
        <v>0</v>
      </c>
      <c r="N568" s="88">
        <v>0</v>
      </c>
      <c r="O568" s="72">
        <v>0</v>
      </c>
      <c r="P568" s="88">
        <v>0</v>
      </c>
      <c r="Q568">
        <v>0</v>
      </c>
      <c r="R568" s="88">
        <v>0</v>
      </c>
      <c r="S568">
        <v>140</v>
      </c>
      <c r="T568" s="88">
        <v>3273.06</v>
      </c>
      <c r="U568" s="73">
        <v>40</v>
      </c>
      <c r="V568" s="88">
        <v>935.16</v>
      </c>
      <c r="W568" s="72">
        <v>180</v>
      </c>
      <c r="X568" s="88">
        <v>4208.22</v>
      </c>
      <c r="Y568" s="72"/>
    </row>
    <row r="569" spans="1:25" x14ac:dyDescent="0.2">
      <c r="A569" t="s">
        <v>73</v>
      </c>
      <c r="B569" t="s">
        <v>159</v>
      </c>
      <c r="C569" t="s">
        <v>478</v>
      </c>
      <c r="D569" t="s">
        <v>36</v>
      </c>
      <c r="E569">
        <v>1407</v>
      </c>
      <c r="F569" s="78">
        <f t="shared" si="17"/>
        <v>149</v>
      </c>
      <c r="H569" s="87">
        <f t="shared" si="18"/>
        <v>324.82</v>
      </c>
      <c r="I569" s="72">
        <v>0</v>
      </c>
      <c r="J569" s="88">
        <v>0</v>
      </c>
      <c r="K569">
        <v>50</v>
      </c>
      <c r="L569" s="88">
        <v>109</v>
      </c>
      <c r="M569" s="72">
        <v>50</v>
      </c>
      <c r="N569" s="88">
        <v>109</v>
      </c>
      <c r="O569">
        <v>50</v>
      </c>
      <c r="P569" s="88">
        <v>109</v>
      </c>
      <c r="Q569">
        <v>49</v>
      </c>
      <c r="R569" s="88">
        <v>106.82</v>
      </c>
      <c r="S569">
        <v>0</v>
      </c>
      <c r="T569" s="88">
        <v>0</v>
      </c>
      <c r="U569">
        <v>0</v>
      </c>
      <c r="V569" s="88">
        <v>0</v>
      </c>
      <c r="W569">
        <v>99</v>
      </c>
      <c r="X569" s="88">
        <v>215.82</v>
      </c>
      <c r="Y569" s="72"/>
    </row>
    <row r="570" spans="1:25" x14ac:dyDescent="0.2">
      <c r="A570" t="s">
        <v>73</v>
      </c>
      <c r="B570" t="s">
        <v>159</v>
      </c>
      <c r="C570" t="s">
        <v>821</v>
      </c>
      <c r="D570" t="s">
        <v>36</v>
      </c>
      <c r="E570">
        <v>1407</v>
      </c>
      <c r="F570" s="78">
        <f t="shared" si="17"/>
        <v>76</v>
      </c>
      <c r="H570" s="87">
        <f t="shared" si="18"/>
        <v>499.3</v>
      </c>
      <c r="I570">
        <v>0</v>
      </c>
      <c r="J570" s="88">
        <v>0</v>
      </c>
      <c r="K570">
        <v>51</v>
      </c>
      <c r="L570" s="88">
        <v>335.06</v>
      </c>
      <c r="M570">
        <v>51</v>
      </c>
      <c r="N570" s="88">
        <v>335.06</v>
      </c>
      <c r="O570">
        <v>25</v>
      </c>
      <c r="P570" s="88">
        <v>164.24</v>
      </c>
      <c r="Q570">
        <v>0</v>
      </c>
      <c r="R570" s="88">
        <v>0</v>
      </c>
      <c r="S570">
        <v>0</v>
      </c>
      <c r="T570" s="88">
        <v>0</v>
      </c>
      <c r="U570">
        <v>0</v>
      </c>
      <c r="V570" s="88">
        <v>0</v>
      </c>
      <c r="W570">
        <v>25</v>
      </c>
      <c r="X570" s="88">
        <v>164.24</v>
      </c>
      <c r="Y570" s="72"/>
    </row>
    <row r="571" spans="1:25" x14ac:dyDescent="0.2">
      <c r="A571" t="s">
        <v>73</v>
      </c>
      <c r="B571" t="s">
        <v>159</v>
      </c>
      <c r="C571" t="s">
        <v>99</v>
      </c>
      <c r="D571" t="s">
        <v>36</v>
      </c>
      <c r="E571">
        <v>1407</v>
      </c>
      <c r="F571" s="78">
        <f t="shared" si="17"/>
        <v>51</v>
      </c>
      <c r="H571" s="87">
        <f t="shared" si="18"/>
        <v>279.95999999999998</v>
      </c>
      <c r="I571" s="72">
        <v>0</v>
      </c>
      <c r="J571" s="88">
        <v>0</v>
      </c>
      <c r="K571" s="72">
        <v>0</v>
      </c>
      <c r="L571" s="88">
        <v>0</v>
      </c>
      <c r="M571" s="72">
        <v>0</v>
      </c>
      <c r="N571" s="88">
        <v>0</v>
      </c>
      <c r="O571">
        <v>0</v>
      </c>
      <c r="P571" s="88">
        <v>0</v>
      </c>
      <c r="Q571">
        <v>50</v>
      </c>
      <c r="R571" s="88">
        <v>274.47000000000003</v>
      </c>
      <c r="S571">
        <v>0</v>
      </c>
      <c r="T571" s="88">
        <v>0</v>
      </c>
      <c r="U571">
        <v>1</v>
      </c>
      <c r="V571" s="88">
        <v>5.49</v>
      </c>
      <c r="W571">
        <v>51</v>
      </c>
      <c r="X571" s="88">
        <v>279.95999999999998</v>
      </c>
    </row>
    <row r="572" spans="1:25" x14ac:dyDescent="0.2">
      <c r="A572" t="s">
        <v>73</v>
      </c>
      <c r="B572" t="s">
        <v>159</v>
      </c>
      <c r="C572" t="s">
        <v>239</v>
      </c>
      <c r="D572" t="s">
        <v>36</v>
      </c>
      <c r="E572">
        <v>1407</v>
      </c>
      <c r="F572" s="78">
        <f t="shared" si="17"/>
        <v>49</v>
      </c>
      <c r="H572" s="87">
        <f t="shared" si="18"/>
        <v>124.49</v>
      </c>
      <c r="I572" s="72">
        <v>0</v>
      </c>
      <c r="J572" s="88">
        <v>0</v>
      </c>
      <c r="K572">
        <v>0</v>
      </c>
      <c r="L572" s="88">
        <v>0</v>
      </c>
      <c r="M572" s="72">
        <v>0</v>
      </c>
      <c r="N572" s="88">
        <v>0</v>
      </c>
      <c r="O572">
        <v>0</v>
      </c>
      <c r="P572" s="88">
        <v>0</v>
      </c>
      <c r="Q572">
        <v>0</v>
      </c>
      <c r="R572" s="88">
        <v>0</v>
      </c>
      <c r="S572">
        <v>49</v>
      </c>
      <c r="T572" s="88">
        <v>124.49</v>
      </c>
      <c r="U572">
        <v>0</v>
      </c>
      <c r="V572" s="88">
        <v>0</v>
      </c>
      <c r="W572">
        <v>49</v>
      </c>
      <c r="X572" s="88">
        <v>124.49</v>
      </c>
      <c r="Y572" s="72"/>
    </row>
    <row r="573" spans="1:25" x14ac:dyDescent="0.2">
      <c r="A573" t="s">
        <v>73</v>
      </c>
      <c r="B573" t="s">
        <v>159</v>
      </c>
      <c r="C573" t="s">
        <v>100</v>
      </c>
      <c r="D573" t="s">
        <v>36</v>
      </c>
      <c r="E573">
        <v>1407</v>
      </c>
      <c r="F573" s="78">
        <f t="shared" si="17"/>
        <v>12</v>
      </c>
      <c r="H573" s="87">
        <f t="shared" si="18"/>
        <v>106.57</v>
      </c>
      <c r="I573" s="72">
        <v>0</v>
      </c>
      <c r="J573" s="88">
        <v>0</v>
      </c>
      <c r="K573">
        <v>0</v>
      </c>
      <c r="L573" s="88">
        <v>0</v>
      </c>
      <c r="M573" s="72">
        <v>0</v>
      </c>
      <c r="N573" s="88">
        <v>0</v>
      </c>
      <c r="O573">
        <v>0</v>
      </c>
      <c r="P573" s="88">
        <v>0</v>
      </c>
      <c r="Q573">
        <v>12</v>
      </c>
      <c r="R573" s="88">
        <v>106.57</v>
      </c>
      <c r="S573">
        <v>0</v>
      </c>
      <c r="T573" s="88">
        <v>0</v>
      </c>
      <c r="U573">
        <v>0</v>
      </c>
      <c r="V573" s="88">
        <v>0</v>
      </c>
      <c r="W573">
        <v>12</v>
      </c>
      <c r="X573" s="88">
        <v>106.57</v>
      </c>
      <c r="Y573" s="72"/>
    </row>
    <row r="574" spans="1:25" x14ac:dyDescent="0.2">
      <c r="A574" t="s">
        <v>73</v>
      </c>
      <c r="B574" t="s">
        <v>159</v>
      </c>
      <c r="C574" t="s">
        <v>846</v>
      </c>
      <c r="D574" t="s">
        <v>36</v>
      </c>
      <c r="E574">
        <v>1407</v>
      </c>
      <c r="F574" s="78">
        <f t="shared" si="17"/>
        <v>44</v>
      </c>
      <c r="H574" s="87">
        <f t="shared" si="18"/>
        <v>151.87</v>
      </c>
      <c r="I574" s="72">
        <v>1</v>
      </c>
      <c r="J574" s="88">
        <v>3.45</v>
      </c>
      <c r="K574">
        <v>43</v>
      </c>
      <c r="L574" s="88">
        <v>148.41999999999999</v>
      </c>
      <c r="M574" s="72">
        <v>44</v>
      </c>
      <c r="N574" s="88">
        <v>151.87</v>
      </c>
      <c r="O574">
        <v>0</v>
      </c>
      <c r="P574" s="88">
        <v>0</v>
      </c>
      <c r="Q574">
        <v>0</v>
      </c>
      <c r="R574" s="88">
        <v>0</v>
      </c>
      <c r="S574">
        <v>0</v>
      </c>
      <c r="T574" s="88">
        <v>0</v>
      </c>
      <c r="U574">
        <v>0</v>
      </c>
      <c r="V574" s="88">
        <v>0</v>
      </c>
      <c r="W574">
        <v>0</v>
      </c>
      <c r="X574" s="88">
        <v>0</v>
      </c>
      <c r="Y574" s="72"/>
    </row>
    <row r="575" spans="1:25" x14ac:dyDescent="0.2">
      <c r="A575" t="s">
        <v>73</v>
      </c>
      <c r="B575" t="s">
        <v>159</v>
      </c>
      <c r="C575" t="s">
        <v>484</v>
      </c>
      <c r="D575" t="s">
        <v>36</v>
      </c>
      <c r="E575">
        <v>1407</v>
      </c>
      <c r="F575" s="78">
        <f t="shared" si="17"/>
        <v>258</v>
      </c>
      <c r="H575" s="87">
        <f t="shared" si="18"/>
        <v>2028.98</v>
      </c>
      <c r="I575" s="72">
        <v>0</v>
      </c>
      <c r="J575" s="88">
        <v>0</v>
      </c>
      <c r="K575">
        <v>0</v>
      </c>
      <c r="L575" s="88">
        <v>0</v>
      </c>
      <c r="M575" s="72">
        <v>0</v>
      </c>
      <c r="N575" s="88">
        <v>0</v>
      </c>
      <c r="O575">
        <v>0</v>
      </c>
      <c r="P575" s="88">
        <v>0</v>
      </c>
      <c r="Q575">
        <v>0</v>
      </c>
      <c r="R575" s="88">
        <v>0</v>
      </c>
      <c r="S575">
        <v>258</v>
      </c>
      <c r="T575" s="88">
        <v>2028.98</v>
      </c>
      <c r="U575">
        <v>0</v>
      </c>
      <c r="V575" s="88">
        <v>0</v>
      </c>
      <c r="W575">
        <v>258</v>
      </c>
      <c r="X575" s="88">
        <v>2028.98</v>
      </c>
      <c r="Y575" s="72"/>
    </row>
    <row r="576" spans="1:25" x14ac:dyDescent="0.2">
      <c r="A576" t="s">
        <v>73</v>
      </c>
      <c r="B576" t="s">
        <v>159</v>
      </c>
      <c r="C576" t="s">
        <v>591</v>
      </c>
      <c r="D576" t="s">
        <v>36</v>
      </c>
      <c r="E576">
        <v>1407</v>
      </c>
      <c r="F576" s="78">
        <f t="shared" si="17"/>
        <v>188</v>
      </c>
      <c r="H576" s="87">
        <f t="shared" si="18"/>
        <v>726.22</v>
      </c>
      <c r="I576">
        <v>0</v>
      </c>
      <c r="J576" s="88">
        <v>0</v>
      </c>
      <c r="K576">
        <v>0</v>
      </c>
      <c r="L576" s="88">
        <v>0</v>
      </c>
      <c r="M576">
        <v>0</v>
      </c>
      <c r="N576" s="88">
        <v>0</v>
      </c>
      <c r="O576">
        <v>0</v>
      </c>
      <c r="P576" s="88">
        <v>0</v>
      </c>
      <c r="Q576">
        <v>150</v>
      </c>
      <c r="R576" s="88">
        <v>579.42999999999995</v>
      </c>
      <c r="S576">
        <v>38</v>
      </c>
      <c r="T576" s="88">
        <v>146.79</v>
      </c>
      <c r="U576">
        <v>0</v>
      </c>
      <c r="V576" s="88">
        <v>0</v>
      </c>
      <c r="W576">
        <v>188</v>
      </c>
      <c r="X576" s="88">
        <v>726.22</v>
      </c>
      <c r="Y576" s="72"/>
    </row>
    <row r="577" spans="1:25" x14ac:dyDescent="0.2">
      <c r="A577" t="s">
        <v>73</v>
      </c>
      <c r="B577" t="s">
        <v>159</v>
      </c>
      <c r="C577" t="s">
        <v>255</v>
      </c>
      <c r="D577" t="s">
        <v>36</v>
      </c>
      <c r="E577">
        <v>1407</v>
      </c>
      <c r="F577" s="78">
        <f t="shared" si="17"/>
        <v>18</v>
      </c>
      <c r="H577" s="87">
        <f t="shared" si="18"/>
        <v>50.09</v>
      </c>
      <c r="I577" s="72">
        <v>0</v>
      </c>
      <c r="J577" s="88">
        <v>0</v>
      </c>
      <c r="K577" s="72">
        <v>0</v>
      </c>
      <c r="L577" s="88">
        <v>0</v>
      </c>
      <c r="M577" s="72">
        <v>0</v>
      </c>
      <c r="N577" s="88">
        <v>0</v>
      </c>
      <c r="O577" s="72">
        <v>0</v>
      </c>
      <c r="P577" s="88">
        <v>0</v>
      </c>
      <c r="Q577">
        <v>18</v>
      </c>
      <c r="R577" s="88">
        <v>50.09</v>
      </c>
      <c r="S577">
        <v>0</v>
      </c>
      <c r="T577" s="88">
        <v>0</v>
      </c>
      <c r="U577">
        <v>0</v>
      </c>
      <c r="V577" s="88">
        <v>0</v>
      </c>
      <c r="W577" s="72">
        <v>18</v>
      </c>
      <c r="X577" s="88">
        <v>50.09</v>
      </c>
      <c r="Y577" s="72"/>
    </row>
    <row r="578" spans="1:25" x14ac:dyDescent="0.2">
      <c r="A578" t="s">
        <v>73</v>
      </c>
      <c r="B578" t="s">
        <v>159</v>
      </c>
      <c r="C578" t="s">
        <v>101</v>
      </c>
      <c r="D578" t="s">
        <v>36</v>
      </c>
      <c r="E578">
        <v>1407</v>
      </c>
      <c r="F578" s="78">
        <f t="shared" ref="F578:F641" si="19">M578+W578</f>
        <v>9</v>
      </c>
      <c r="H578" s="87">
        <f t="shared" ref="H578:H641" si="20">N578+X578</f>
        <v>29.44</v>
      </c>
      <c r="I578">
        <v>0</v>
      </c>
      <c r="J578" s="88">
        <v>0</v>
      </c>
      <c r="K578">
        <v>0</v>
      </c>
      <c r="L578" s="88">
        <v>0</v>
      </c>
      <c r="M578">
        <v>0</v>
      </c>
      <c r="N578" s="88">
        <v>0</v>
      </c>
      <c r="O578">
        <v>0</v>
      </c>
      <c r="P578" s="88">
        <v>0</v>
      </c>
      <c r="Q578">
        <v>0</v>
      </c>
      <c r="R578" s="88">
        <v>0</v>
      </c>
      <c r="S578">
        <v>0</v>
      </c>
      <c r="T578" s="88">
        <v>0</v>
      </c>
      <c r="U578">
        <v>9</v>
      </c>
      <c r="V578" s="88">
        <v>29.44</v>
      </c>
      <c r="W578">
        <v>9</v>
      </c>
      <c r="X578" s="88">
        <v>29.44</v>
      </c>
    </row>
    <row r="579" spans="1:25" x14ac:dyDescent="0.2">
      <c r="A579" t="s">
        <v>73</v>
      </c>
      <c r="B579" t="s">
        <v>159</v>
      </c>
      <c r="C579" t="s">
        <v>710</v>
      </c>
      <c r="D579" t="s">
        <v>36</v>
      </c>
      <c r="E579">
        <v>1407</v>
      </c>
      <c r="F579" s="78">
        <f t="shared" si="19"/>
        <v>125</v>
      </c>
      <c r="H579" s="87">
        <f t="shared" si="20"/>
        <v>263.79000000000002</v>
      </c>
      <c r="I579">
        <v>0</v>
      </c>
      <c r="J579" s="88">
        <v>0</v>
      </c>
      <c r="K579">
        <v>0</v>
      </c>
      <c r="L579" s="88">
        <v>0</v>
      </c>
      <c r="M579">
        <v>0</v>
      </c>
      <c r="N579" s="88">
        <v>0</v>
      </c>
      <c r="O579">
        <v>100</v>
      </c>
      <c r="P579" s="88">
        <v>211.03</v>
      </c>
      <c r="Q579">
        <v>25</v>
      </c>
      <c r="R579" s="88">
        <v>52.76</v>
      </c>
      <c r="S579" s="72">
        <v>0</v>
      </c>
      <c r="T579" s="88">
        <v>0</v>
      </c>
      <c r="U579">
        <v>0</v>
      </c>
      <c r="V579" s="88">
        <v>0</v>
      </c>
      <c r="W579" s="72">
        <v>125</v>
      </c>
      <c r="X579" s="88">
        <v>263.79000000000002</v>
      </c>
      <c r="Y579" s="72"/>
    </row>
    <row r="580" spans="1:25" x14ac:dyDescent="0.2">
      <c r="A580" t="s">
        <v>73</v>
      </c>
      <c r="B580" t="s">
        <v>159</v>
      </c>
      <c r="C580" t="s">
        <v>723</v>
      </c>
      <c r="D580" t="s">
        <v>36</v>
      </c>
      <c r="E580">
        <v>1407</v>
      </c>
      <c r="F580" s="78">
        <f t="shared" si="19"/>
        <v>88</v>
      </c>
      <c r="H580" s="87">
        <f t="shared" si="20"/>
        <v>176.89</v>
      </c>
      <c r="I580">
        <v>0</v>
      </c>
      <c r="J580" s="88">
        <v>0</v>
      </c>
      <c r="K580">
        <v>88</v>
      </c>
      <c r="L580" s="88">
        <v>176.89</v>
      </c>
      <c r="M580">
        <v>88</v>
      </c>
      <c r="N580" s="88">
        <v>176.89</v>
      </c>
      <c r="O580">
        <v>0</v>
      </c>
      <c r="P580" s="88">
        <v>0</v>
      </c>
      <c r="Q580">
        <v>0</v>
      </c>
      <c r="R580" s="88">
        <v>0</v>
      </c>
      <c r="S580" s="72">
        <v>0</v>
      </c>
      <c r="T580" s="88">
        <v>0</v>
      </c>
      <c r="U580">
        <v>0</v>
      </c>
      <c r="V580" s="88">
        <v>0</v>
      </c>
      <c r="W580" s="72">
        <v>0</v>
      </c>
      <c r="X580" s="88">
        <v>0</v>
      </c>
      <c r="Y580" s="72"/>
    </row>
    <row r="581" spans="1:25" x14ac:dyDescent="0.2">
      <c r="A581" t="s">
        <v>73</v>
      </c>
      <c r="B581" t="s">
        <v>159</v>
      </c>
      <c r="C581" t="s">
        <v>485</v>
      </c>
      <c r="D581" t="s">
        <v>36</v>
      </c>
      <c r="E581">
        <v>1407</v>
      </c>
      <c r="F581" s="78">
        <f t="shared" si="19"/>
        <v>25</v>
      </c>
      <c r="H581" s="87">
        <f t="shared" si="20"/>
        <v>119.78</v>
      </c>
      <c r="I581">
        <v>0</v>
      </c>
      <c r="J581" s="88">
        <v>0</v>
      </c>
      <c r="K581">
        <v>0</v>
      </c>
      <c r="L581" s="88">
        <v>0</v>
      </c>
      <c r="M581">
        <v>0</v>
      </c>
      <c r="N581" s="88">
        <v>0</v>
      </c>
      <c r="O581">
        <v>25</v>
      </c>
      <c r="P581" s="88">
        <v>119.78</v>
      </c>
      <c r="Q581">
        <v>0</v>
      </c>
      <c r="R581" s="88">
        <v>0</v>
      </c>
      <c r="S581">
        <v>0</v>
      </c>
      <c r="T581" s="88">
        <v>0</v>
      </c>
      <c r="U581">
        <v>0</v>
      </c>
      <c r="V581" s="88">
        <v>0</v>
      </c>
      <c r="W581">
        <v>25</v>
      </c>
      <c r="X581" s="88">
        <v>119.78</v>
      </c>
      <c r="Y581" s="72"/>
    </row>
    <row r="582" spans="1:25" x14ac:dyDescent="0.2">
      <c r="A582" t="s">
        <v>73</v>
      </c>
      <c r="B582" t="s">
        <v>160</v>
      </c>
      <c r="C582" t="s">
        <v>268</v>
      </c>
      <c r="D582" t="s">
        <v>36</v>
      </c>
      <c r="E582">
        <v>1407</v>
      </c>
      <c r="F582" s="78">
        <f t="shared" si="19"/>
        <v>188</v>
      </c>
      <c r="H582" s="87">
        <f t="shared" si="20"/>
        <v>1523.78</v>
      </c>
      <c r="I582">
        <v>0</v>
      </c>
      <c r="J582" s="88">
        <v>0</v>
      </c>
      <c r="K582" s="72">
        <v>0</v>
      </c>
      <c r="L582" s="88">
        <v>0</v>
      </c>
      <c r="M582" s="72">
        <v>0</v>
      </c>
      <c r="N582" s="88">
        <v>0</v>
      </c>
      <c r="O582">
        <v>0</v>
      </c>
      <c r="P582" s="88">
        <v>0</v>
      </c>
      <c r="Q582">
        <v>0</v>
      </c>
      <c r="R582" s="88">
        <v>0</v>
      </c>
      <c r="S582">
        <v>0</v>
      </c>
      <c r="T582" s="88">
        <v>0</v>
      </c>
      <c r="U582">
        <v>188</v>
      </c>
      <c r="V582" s="88">
        <v>1523.78</v>
      </c>
      <c r="W582">
        <v>188</v>
      </c>
      <c r="X582" s="88">
        <v>1523.78</v>
      </c>
      <c r="Y582" s="72"/>
    </row>
    <row r="583" spans="1:25" x14ac:dyDescent="0.2">
      <c r="A583" t="s">
        <v>73</v>
      </c>
      <c r="B583" t="s">
        <v>160</v>
      </c>
      <c r="C583" t="s">
        <v>506</v>
      </c>
      <c r="D583" t="s">
        <v>36</v>
      </c>
      <c r="E583">
        <v>1407</v>
      </c>
      <c r="F583" s="78">
        <f t="shared" si="19"/>
        <v>123</v>
      </c>
      <c r="H583" s="87">
        <f t="shared" si="20"/>
        <v>725.04</v>
      </c>
      <c r="I583">
        <v>0</v>
      </c>
      <c r="J583" s="88">
        <v>0</v>
      </c>
      <c r="K583">
        <v>0</v>
      </c>
      <c r="L583" s="88">
        <v>0</v>
      </c>
      <c r="M583">
        <v>0</v>
      </c>
      <c r="N583" s="88">
        <v>0</v>
      </c>
      <c r="O583" s="72">
        <v>1</v>
      </c>
      <c r="P583" s="88">
        <v>5.89</v>
      </c>
      <c r="Q583">
        <v>50</v>
      </c>
      <c r="R583" s="88">
        <v>294.73</v>
      </c>
      <c r="S583" s="72">
        <v>50</v>
      </c>
      <c r="T583" s="88">
        <v>294.73</v>
      </c>
      <c r="U583">
        <v>22</v>
      </c>
      <c r="V583" s="88">
        <v>129.69</v>
      </c>
      <c r="W583" s="72">
        <v>123</v>
      </c>
      <c r="X583" s="88">
        <v>725.04</v>
      </c>
      <c r="Y583" s="72"/>
    </row>
    <row r="584" spans="1:25" x14ac:dyDescent="0.2">
      <c r="A584" t="s">
        <v>73</v>
      </c>
      <c r="B584" t="s">
        <v>160</v>
      </c>
      <c r="C584" t="s">
        <v>125</v>
      </c>
      <c r="D584" t="s">
        <v>36</v>
      </c>
      <c r="E584">
        <v>1407</v>
      </c>
      <c r="F584" s="78">
        <f t="shared" si="19"/>
        <v>59</v>
      </c>
      <c r="H584" s="87">
        <f t="shared" si="20"/>
        <v>189.85</v>
      </c>
      <c r="I584">
        <v>0</v>
      </c>
      <c r="J584" s="88">
        <v>0</v>
      </c>
      <c r="K584">
        <v>0</v>
      </c>
      <c r="L584" s="88">
        <v>0</v>
      </c>
      <c r="M584">
        <v>0</v>
      </c>
      <c r="N584" s="88">
        <v>0</v>
      </c>
      <c r="O584">
        <v>0</v>
      </c>
      <c r="P584" s="88">
        <v>0</v>
      </c>
      <c r="Q584">
        <v>0</v>
      </c>
      <c r="R584" s="88">
        <v>0</v>
      </c>
      <c r="S584">
        <v>0</v>
      </c>
      <c r="T584" s="88">
        <v>0</v>
      </c>
      <c r="U584">
        <v>59</v>
      </c>
      <c r="V584" s="88">
        <v>189.85</v>
      </c>
      <c r="W584">
        <v>59</v>
      </c>
      <c r="X584" s="88">
        <v>189.85</v>
      </c>
      <c r="Y584" s="72"/>
    </row>
    <row r="585" spans="1:25" x14ac:dyDescent="0.2">
      <c r="A585" t="s">
        <v>73</v>
      </c>
      <c r="B585" t="s">
        <v>160</v>
      </c>
      <c r="C585" t="s">
        <v>619</v>
      </c>
      <c r="D585" t="s">
        <v>36</v>
      </c>
      <c r="E585">
        <v>1407</v>
      </c>
      <c r="F585" s="78">
        <f t="shared" si="19"/>
        <v>20</v>
      </c>
      <c r="H585" s="87">
        <f t="shared" si="20"/>
        <v>62.7</v>
      </c>
      <c r="I585">
        <v>0</v>
      </c>
      <c r="J585" s="88">
        <v>0</v>
      </c>
      <c r="K585">
        <v>0</v>
      </c>
      <c r="L585" s="88">
        <v>0</v>
      </c>
      <c r="M585">
        <v>0</v>
      </c>
      <c r="N585" s="88">
        <v>0</v>
      </c>
      <c r="O585">
        <v>20</v>
      </c>
      <c r="P585" s="88">
        <v>62.7</v>
      </c>
      <c r="Q585">
        <v>0</v>
      </c>
      <c r="R585" s="88">
        <v>0</v>
      </c>
      <c r="S585">
        <v>0</v>
      </c>
      <c r="T585" s="88">
        <v>0</v>
      </c>
      <c r="U585">
        <v>0</v>
      </c>
      <c r="V585" s="88">
        <v>0</v>
      </c>
      <c r="W585">
        <v>20</v>
      </c>
      <c r="X585" s="88">
        <v>62.7</v>
      </c>
      <c r="Y585" s="72"/>
    </row>
    <row r="586" spans="1:25" x14ac:dyDescent="0.2">
      <c r="A586" t="s">
        <v>73</v>
      </c>
      <c r="B586" t="s">
        <v>160</v>
      </c>
      <c r="C586" t="s">
        <v>285</v>
      </c>
      <c r="D586" t="s">
        <v>36</v>
      </c>
      <c r="E586">
        <v>1407</v>
      </c>
      <c r="F586" s="78">
        <f t="shared" si="19"/>
        <v>280</v>
      </c>
      <c r="H586" s="87">
        <f t="shared" si="20"/>
        <v>1031.81</v>
      </c>
      <c r="I586" s="72">
        <v>0</v>
      </c>
      <c r="J586" s="88">
        <v>0</v>
      </c>
      <c r="K586">
        <v>0</v>
      </c>
      <c r="L586" s="88">
        <v>0</v>
      </c>
      <c r="M586" s="72">
        <v>0</v>
      </c>
      <c r="N586" s="88">
        <v>0</v>
      </c>
      <c r="O586">
        <v>0</v>
      </c>
      <c r="P586" s="88">
        <v>0</v>
      </c>
      <c r="Q586">
        <v>0</v>
      </c>
      <c r="R586" s="88">
        <v>0</v>
      </c>
      <c r="S586">
        <v>100</v>
      </c>
      <c r="T586" s="88">
        <v>368.5</v>
      </c>
      <c r="U586">
        <v>180</v>
      </c>
      <c r="V586" s="88">
        <v>663.31</v>
      </c>
      <c r="W586">
        <v>280</v>
      </c>
      <c r="X586" s="88">
        <v>1031.81</v>
      </c>
    </row>
    <row r="587" spans="1:25" x14ac:dyDescent="0.2">
      <c r="A587" t="s">
        <v>73</v>
      </c>
      <c r="B587" t="s">
        <v>160</v>
      </c>
      <c r="C587" t="s">
        <v>126</v>
      </c>
      <c r="D587" t="s">
        <v>36</v>
      </c>
      <c r="E587">
        <v>1407</v>
      </c>
      <c r="F587" s="78">
        <f t="shared" si="19"/>
        <v>64</v>
      </c>
      <c r="H587" s="87">
        <f t="shared" si="20"/>
        <v>169.72</v>
      </c>
      <c r="I587">
        <v>0</v>
      </c>
      <c r="J587" s="88">
        <v>0</v>
      </c>
      <c r="K587">
        <v>0</v>
      </c>
      <c r="L587" s="88">
        <v>0</v>
      </c>
      <c r="M587">
        <v>0</v>
      </c>
      <c r="N587" s="88">
        <v>0</v>
      </c>
      <c r="O587">
        <v>0</v>
      </c>
      <c r="P587" s="88">
        <v>0</v>
      </c>
      <c r="Q587">
        <v>0</v>
      </c>
      <c r="R587" s="88">
        <v>0</v>
      </c>
      <c r="S587">
        <v>0</v>
      </c>
      <c r="T587" s="88">
        <v>0</v>
      </c>
      <c r="U587">
        <v>64</v>
      </c>
      <c r="V587" s="88">
        <v>169.72</v>
      </c>
      <c r="W587">
        <v>64</v>
      </c>
      <c r="X587" s="88">
        <v>169.72</v>
      </c>
      <c r="Y587" s="72"/>
    </row>
    <row r="588" spans="1:25" x14ac:dyDescent="0.2">
      <c r="A588" t="s">
        <v>73</v>
      </c>
      <c r="B588" t="s">
        <v>160</v>
      </c>
      <c r="C588" t="s">
        <v>227</v>
      </c>
      <c r="D588" t="s">
        <v>36</v>
      </c>
      <c r="E588">
        <v>1407</v>
      </c>
      <c r="F588" s="78">
        <f t="shared" si="19"/>
        <v>128</v>
      </c>
      <c r="H588" s="87">
        <f t="shared" si="20"/>
        <v>336.66</v>
      </c>
      <c r="I588">
        <v>0</v>
      </c>
      <c r="J588" s="88">
        <v>0</v>
      </c>
      <c r="K588" s="72">
        <v>0</v>
      </c>
      <c r="L588" s="88">
        <v>0</v>
      </c>
      <c r="M588" s="72">
        <v>0</v>
      </c>
      <c r="N588" s="88">
        <v>0</v>
      </c>
      <c r="O588">
        <v>0</v>
      </c>
      <c r="P588" s="88">
        <v>0</v>
      </c>
      <c r="Q588">
        <v>0</v>
      </c>
      <c r="R588" s="88">
        <v>0</v>
      </c>
      <c r="S588">
        <v>100</v>
      </c>
      <c r="T588" s="88">
        <v>263.02</v>
      </c>
      <c r="U588">
        <v>28</v>
      </c>
      <c r="V588" s="88">
        <v>73.64</v>
      </c>
      <c r="W588">
        <v>128</v>
      </c>
      <c r="X588" s="88">
        <v>336.66</v>
      </c>
      <c r="Y588" s="72"/>
    </row>
    <row r="589" spans="1:25" x14ac:dyDescent="0.2">
      <c r="A589" t="s">
        <v>73</v>
      </c>
      <c r="B589" t="s">
        <v>160</v>
      </c>
      <c r="C589" t="s">
        <v>119</v>
      </c>
      <c r="D589" t="s">
        <v>36</v>
      </c>
      <c r="E589">
        <v>1407</v>
      </c>
      <c r="F589" s="78">
        <f t="shared" si="19"/>
        <v>21</v>
      </c>
      <c r="H589" s="87">
        <f t="shared" si="20"/>
        <v>49.98</v>
      </c>
      <c r="I589">
        <v>0</v>
      </c>
      <c r="J589" s="88">
        <v>0</v>
      </c>
      <c r="K589">
        <v>0</v>
      </c>
      <c r="L589" s="88">
        <v>0</v>
      </c>
      <c r="M589">
        <v>0</v>
      </c>
      <c r="N589" s="88">
        <v>0</v>
      </c>
      <c r="O589">
        <v>0</v>
      </c>
      <c r="P589" s="88">
        <v>0</v>
      </c>
      <c r="Q589">
        <v>0</v>
      </c>
      <c r="R589" s="88">
        <v>0</v>
      </c>
      <c r="S589">
        <v>0</v>
      </c>
      <c r="T589" s="88">
        <v>0</v>
      </c>
      <c r="U589">
        <v>21</v>
      </c>
      <c r="V589" s="88">
        <v>49.98</v>
      </c>
      <c r="W589">
        <v>21</v>
      </c>
      <c r="X589" s="88">
        <v>49.98</v>
      </c>
      <c r="Y589" s="72"/>
    </row>
    <row r="590" spans="1:25" x14ac:dyDescent="0.2">
      <c r="A590" t="s">
        <v>73</v>
      </c>
      <c r="B590" t="s">
        <v>160</v>
      </c>
      <c r="C590" t="s">
        <v>475</v>
      </c>
      <c r="D590" t="s">
        <v>36</v>
      </c>
      <c r="E590">
        <v>1407</v>
      </c>
      <c r="F590" s="78">
        <f t="shared" si="19"/>
        <v>310</v>
      </c>
      <c r="H590" s="87">
        <f t="shared" si="20"/>
        <v>654.12</v>
      </c>
      <c r="I590" s="72">
        <v>0</v>
      </c>
      <c r="J590" s="88">
        <v>0</v>
      </c>
      <c r="K590">
        <v>0</v>
      </c>
      <c r="L590" s="88">
        <v>0</v>
      </c>
      <c r="M590" s="72">
        <v>0</v>
      </c>
      <c r="N590" s="88">
        <v>0</v>
      </c>
      <c r="O590">
        <v>0</v>
      </c>
      <c r="P590" s="88">
        <v>0</v>
      </c>
      <c r="Q590">
        <v>0</v>
      </c>
      <c r="R590" s="88">
        <v>0</v>
      </c>
      <c r="S590">
        <v>0</v>
      </c>
      <c r="T590" s="88">
        <v>0</v>
      </c>
      <c r="U590">
        <v>310</v>
      </c>
      <c r="V590" s="88">
        <v>654.12</v>
      </c>
      <c r="W590">
        <v>310</v>
      </c>
      <c r="X590" s="88">
        <v>654.12</v>
      </c>
    </row>
    <row r="591" spans="1:25" x14ac:dyDescent="0.2">
      <c r="A591" t="s">
        <v>73</v>
      </c>
      <c r="B591" t="s">
        <v>160</v>
      </c>
      <c r="C591" t="s">
        <v>120</v>
      </c>
      <c r="D591" t="s">
        <v>36</v>
      </c>
      <c r="E591">
        <v>1407</v>
      </c>
      <c r="F591" s="78">
        <f t="shared" si="19"/>
        <v>104</v>
      </c>
      <c r="H591" s="87">
        <f t="shared" si="20"/>
        <v>209.17</v>
      </c>
      <c r="I591">
        <v>0</v>
      </c>
      <c r="J591" s="88">
        <v>0</v>
      </c>
      <c r="K591">
        <v>0</v>
      </c>
      <c r="L591" s="88">
        <v>0</v>
      </c>
      <c r="M591">
        <v>0</v>
      </c>
      <c r="N591" s="88">
        <v>0</v>
      </c>
      <c r="O591">
        <v>0</v>
      </c>
      <c r="P591" s="88">
        <v>0</v>
      </c>
      <c r="Q591">
        <v>100</v>
      </c>
      <c r="R591" s="88">
        <v>201.12</v>
      </c>
      <c r="S591">
        <v>4</v>
      </c>
      <c r="T591" s="88">
        <v>8.0500000000000007</v>
      </c>
      <c r="U591">
        <v>0</v>
      </c>
      <c r="V591" s="88">
        <v>0</v>
      </c>
      <c r="W591">
        <v>104</v>
      </c>
      <c r="X591" s="88">
        <v>209.17</v>
      </c>
    </row>
    <row r="592" spans="1:25" x14ac:dyDescent="0.2">
      <c r="A592" t="s">
        <v>73</v>
      </c>
      <c r="B592" t="s">
        <v>160</v>
      </c>
      <c r="C592" t="s">
        <v>726</v>
      </c>
      <c r="D592" t="s">
        <v>36</v>
      </c>
      <c r="E592">
        <v>1407</v>
      </c>
      <c r="F592" s="78">
        <f t="shared" si="19"/>
        <v>500</v>
      </c>
      <c r="H592" s="87">
        <f t="shared" si="20"/>
        <v>2664.97</v>
      </c>
      <c r="I592">
        <v>0</v>
      </c>
      <c r="J592" s="88">
        <v>0</v>
      </c>
      <c r="K592">
        <v>0</v>
      </c>
      <c r="L592" s="88">
        <v>0</v>
      </c>
      <c r="M592">
        <v>0</v>
      </c>
      <c r="N592" s="88">
        <v>0</v>
      </c>
      <c r="O592">
        <v>0</v>
      </c>
      <c r="P592" s="88">
        <v>0</v>
      </c>
      <c r="Q592">
        <v>500</v>
      </c>
      <c r="R592" s="88">
        <v>2664.97</v>
      </c>
      <c r="S592">
        <v>0</v>
      </c>
      <c r="T592" s="88">
        <v>0</v>
      </c>
      <c r="U592">
        <v>0</v>
      </c>
      <c r="V592" s="88">
        <v>0</v>
      </c>
      <c r="W592">
        <v>500</v>
      </c>
      <c r="X592" s="88">
        <v>2664.97</v>
      </c>
      <c r="Y592" s="72"/>
    </row>
    <row r="593" spans="1:25" x14ac:dyDescent="0.2">
      <c r="A593" t="s">
        <v>73</v>
      </c>
      <c r="B593" t="s">
        <v>883</v>
      </c>
      <c r="C593" t="s">
        <v>884</v>
      </c>
      <c r="D593" t="s">
        <v>38</v>
      </c>
      <c r="E593">
        <v>1408</v>
      </c>
      <c r="F593" s="78">
        <f t="shared" si="19"/>
        <v>63</v>
      </c>
      <c r="H593" s="87">
        <f t="shared" si="20"/>
        <v>142357.32</v>
      </c>
      <c r="I593" s="72">
        <v>63</v>
      </c>
      <c r="J593" s="88">
        <v>142357.32</v>
      </c>
      <c r="K593">
        <v>0</v>
      </c>
      <c r="L593" s="88">
        <v>0</v>
      </c>
      <c r="M593" s="72">
        <v>63</v>
      </c>
      <c r="N593" s="88">
        <v>142357.32</v>
      </c>
      <c r="O593">
        <v>0</v>
      </c>
      <c r="P593" s="88">
        <v>0</v>
      </c>
      <c r="Q593">
        <v>0</v>
      </c>
      <c r="R593" s="88">
        <v>0</v>
      </c>
      <c r="S593">
        <v>0</v>
      </c>
      <c r="T593" s="88">
        <v>0</v>
      </c>
      <c r="U593">
        <v>0</v>
      </c>
      <c r="V593" s="88">
        <v>0</v>
      </c>
      <c r="W593">
        <v>0</v>
      </c>
      <c r="X593" s="88">
        <v>0</v>
      </c>
      <c r="Y593" s="72"/>
    </row>
    <row r="594" spans="1:25" x14ac:dyDescent="0.2">
      <c r="A594" t="s">
        <v>73</v>
      </c>
      <c r="B594" t="s">
        <v>161</v>
      </c>
      <c r="C594" t="s">
        <v>80</v>
      </c>
      <c r="D594" t="s">
        <v>38</v>
      </c>
      <c r="E594">
        <v>1408</v>
      </c>
      <c r="F594" s="78">
        <f t="shared" si="19"/>
        <v>1914</v>
      </c>
      <c r="H594" s="87">
        <f t="shared" si="20"/>
        <v>41165.83</v>
      </c>
      <c r="I594" s="72">
        <v>1</v>
      </c>
      <c r="J594" s="88">
        <v>21.51</v>
      </c>
      <c r="K594">
        <v>709</v>
      </c>
      <c r="L594" s="88">
        <v>15248.99</v>
      </c>
      <c r="M594" s="72">
        <v>710</v>
      </c>
      <c r="N594" s="88">
        <v>15270.5</v>
      </c>
      <c r="O594">
        <v>851</v>
      </c>
      <c r="P594" s="88">
        <v>18303.099999999999</v>
      </c>
      <c r="Q594">
        <v>353</v>
      </c>
      <c r="R594" s="88">
        <v>7592.23</v>
      </c>
      <c r="S594">
        <v>0</v>
      </c>
      <c r="T594" s="88">
        <v>0</v>
      </c>
      <c r="U594">
        <v>0</v>
      </c>
      <c r="V594" s="88">
        <v>0</v>
      </c>
      <c r="W594">
        <v>1204</v>
      </c>
      <c r="X594" s="88">
        <v>25895.33</v>
      </c>
      <c r="Y594" s="72"/>
    </row>
    <row r="595" spans="1:25" x14ac:dyDescent="0.2">
      <c r="A595" t="s">
        <v>73</v>
      </c>
      <c r="B595" t="s">
        <v>161</v>
      </c>
      <c r="C595" t="s">
        <v>81</v>
      </c>
      <c r="D595" t="s">
        <v>38</v>
      </c>
      <c r="E595">
        <v>1408</v>
      </c>
      <c r="F595" s="78">
        <f t="shared" si="19"/>
        <v>6</v>
      </c>
      <c r="H595" s="87">
        <f t="shared" si="20"/>
        <v>57.92</v>
      </c>
      <c r="I595" s="72">
        <v>0</v>
      </c>
      <c r="J595" s="88">
        <v>0</v>
      </c>
      <c r="K595">
        <v>6</v>
      </c>
      <c r="L595" s="88">
        <v>57.92</v>
      </c>
      <c r="M595" s="72">
        <v>6</v>
      </c>
      <c r="N595" s="88">
        <v>57.92</v>
      </c>
      <c r="O595">
        <v>0</v>
      </c>
      <c r="P595" s="88">
        <v>0</v>
      </c>
      <c r="Q595">
        <v>0</v>
      </c>
      <c r="R595" s="88">
        <v>0</v>
      </c>
      <c r="S595">
        <v>0</v>
      </c>
      <c r="T595" s="88">
        <v>0</v>
      </c>
      <c r="U595">
        <v>0</v>
      </c>
      <c r="V595" s="88">
        <v>0</v>
      </c>
      <c r="W595">
        <v>0</v>
      </c>
      <c r="X595" s="88">
        <v>0</v>
      </c>
      <c r="Y595" s="72"/>
    </row>
    <row r="596" spans="1:25" x14ac:dyDescent="0.2">
      <c r="A596" t="s">
        <v>70</v>
      </c>
      <c r="B596" t="s">
        <v>200</v>
      </c>
      <c r="C596" t="s">
        <v>814</v>
      </c>
      <c r="D596" t="s">
        <v>40</v>
      </c>
      <c r="E596">
        <v>1412</v>
      </c>
      <c r="F596" s="78">
        <f t="shared" si="19"/>
        <v>12</v>
      </c>
      <c r="H596" s="87">
        <f t="shared" si="20"/>
        <v>28.32</v>
      </c>
      <c r="I596" s="72">
        <v>0</v>
      </c>
      <c r="J596" s="88">
        <v>0</v>
      </c>
      <c r="K596">
        <v>12</v>
      </c>
      <c r="L596" s="88">
        <v>28.32</v>
      </c>
      <c r="M596" s="72">
        <v>12</v>
      </c>
      <c r="N596" s="88">
        <v>28.32</v>
      </c>
      <c r="O596">
        <v>0</v>
      </c>
      <c r="P596" s="88">
        <v>0</v>
      </c>
      <c r="Q596">
        <v>0</v>
      </c>
      <c r="R596" s="88">
        <v>0</v>
      </c>
      <c r="S596">
        <v>0</v>
      </c>
      <c r="T596" s="88">
        <v>0</v>
      </c>
      <c r="U596">
        <v>0</v>
      </c>
      <c r="V596" s="88">
        <v>0</v>
      </c>
      <c r="W596">
        <v>0</v>
      </c>
      <c r="X596" s="88">
        <v>0</v>
      </c>
      <c r="Y596" s="72"/>
    </row>
    <row r="597" spans="1:25" x14ac:dyDescent="0.2">
      <c r="A597" t="s">
        <v>70</v>
      </c>
      <c r="B597" t="s">
        <v>200</v>
      </c>
      <c r="C597" t="s">
        <v>791</v>
      </c>
      <c r="D597" t="s">
        <v>40</v>
      </c>
      <c r="E597">
        <v>1412</v>
      </c>
      <c r="F597" s="78">
        <f t="shared" si="19"/>
        <v>2745</v>
      </c>
      <c r="H597" s="87">
        <f t="shared" si="20"/>
        <v>4827.28</v>
      </c>
      <c r="I597" s="72">
        <v>0</v>
      </c>
      <c r="J597" s="88">
        <v>0</v>
      </c>
      <c r="K597" s="72">
        <v>0</v>
      </c>
      <c r="L597" s="88">
        <v>0</v>
      </c>
      <c r="M597" s="72">
        <v>0</v>
      </c>
      <c r="N597" s="88">
        <v>0</v>
      </c>
      <c r="O597">
        <v>2745</v>
      </c>
      <c r="P597" s="88">
        <v>4827.28</v>
      </c>
      <c r="Q597">
        <v>0</v>
      </c>
      <c r="R597" s="88">
        <v>0</v>
      </c>
      <c r="S597">
        <v>0</v>
      </c>
      <c r="T597" s="88">
        <v>0</v>
      </c>
      <c r="U597">
        <v>0</v>
      </c>
      <c r="V597" s="88">
        <v>0</v>
      </c>
      <c r="W597">
        <v>2745</v>
      </c>
      <c r="X597" s="88">
        <v>4827.28</v>
      </c>
      <c r="Y597" s="72"/>
    </row>
    <row r="598" spans="1:25" x14ac:dyDescent="0.2">
      <c r="A598" t="s">
        <v>70</v>
      </c>
      <c r="B598" t="s">
        <v>200</v>
      </c>
      <c r="C598" t="s">
        <v>857</v>
      </c>
      <c r="D598" t="s">
        <v>40</v>
      </c>
      <c r="E598">
        <v>1412</v>
      </c>
      <c r="F598" s="78">
        <f t="shared" si="19"/>
        <v>56</v>
      </c>
      <c r="H598" s="87">
        <f t="shared" si="20"/>
        <v>103.6</v>
      </c>
      <c r="I598">
        <v>0</v>
      </c>
      <c r="J598" s="88">
        <v>0</v>
      </c>
      <c r="K598">
        <v>56</v>
      </c>
      <c r="L598" s="88">
        <v>103.6</v>
      </c>
      <c r="M598">
        <v>56</v>
      </c>
      <c r="N598" s="88">
        <v>103.6</v>
      </c>
      <c r="O598">
        <v>0</v>
      </c>
      <c r="P598" s="88">
        <v>0</v>
      </c>
      <c r="Q598">
        <v>0</v>
      </c>
      <c r="R598" s="88">
        <v>0</v>
      </c>
      <c r="S598">
        <v>0</v>
      </c>
      <c r="T598" s="88">
        <v>0</v>
      </c>
      <c r="U598">
        <v>0</v>
      </c>
      <c r="V598" s="88">
        <v>0</v>
      </c>
      <c r="W598">
        <v>0</v>
      </c>
      <c r="X598" s="88">
        <v>0</v>
      </c>
      <c r="Y598" s="72"/>
    </row>
    <row r="599" spans="1:25" x14ac:dyDescent="0.2">
      <c r="A599" t="s">
        <v>70</v>
      </c>
      <c r="B599" t="s">
        <v>200</v>
      </c>
      <c r="C599" t="s">
        <v>892</v>
      </c>
      <c r="D599" t="s">
        <v>40</v>
      </c>
      <c r="E599">
        <v>1412</v>
      </c>
      <c r="F599" s="78">
        <f t="shared" si="19"/>
        <v>480</v>
      </c>
      <c r="H599" s="87">
        <f t="shared" si="20"/>
        <v>369.6</v>
      </c>
      <c r="I599">
        <v>480</v>
      </c>
      <c r="J599" s="88">
        <v>369.6</v>
      </c>
      <c r="K599">
        <v>0</v>
      </c>
      <c r="L599" s="88">
        <v>0</v>
      </c>
      <c r="M599">
        <v>480</v>
      </c>
      <c r="N599" s="88">
        <v>369.6</v>
      </c>
      <c r="O599" s="72">
        <v>0</v>
      </c>
      <c r="P599" s="88">
        <v>0</v>
      </c>
      <c r="Q599">
        <v>0</v>
      </c>
      <c r="R599" s="88">
        <v>0</v>
      </c>
      <c r="S599">
        <v>0</v>
      </c>
      <c r="T599" s="88">
        <v>0</v>
      </c>
      <c r="U599">
        <v>0</v>
      </c>
      <c r="V599" s="88">
        <v>0</v>
      </c>
      <c r="W599" s="72">
        <v>0</v>
      </c>
      <c r="X599" s="88">
        <v>0</v>
      </c>
      <c r="Y599" s="72"/>
    </row>
    <row r="600" spans="1:25" x14ac:dyDescent="0.2">
      <c r="A600" t="s">
        <v>70</v>
      </c>
      <c r="B600" t="s">
        <v>200</v>
      </c>
      <c r="C600" t="s">
        <v>893</v>
      </c>
      <c r="D600" t="s">
        <v>40</v>
      </c>
      <c r="E600">
        <v>1412</v>
      </c>
      <c r="F600" s="78">
        <f t="shared" si="19"/>
        <v>336</v>
      </c>
      <c r="H600" s="87">
        <f t="shared" si="20"/>
        <v>950.88</v>
      </c>
      <c r="I600">
        <v>336</v>
      </c>
      <c r="J600" s="88">
        <v>950.88</v>
      </c>
      <c r="K600">
        <v>0</v>
      </c>
      <c r="L600" s="88">
        <v>0</v>
      </c>
      <c r="M600">
        <v>336</v>
      </c>
      <c r="N600" s="88">
        <v>950.88</v>
      </c>
      <c r="O600">
        <v>0</v>
      </c>
      <c r="P600" s="88">
        <v>0</v>
      </c>
      <c r="Q600" s="72">
        <v>0</v>
      </c>
      <c r="R600" s="88">
        <v>0</v>
      </c>
      <c r="S600">
        <v>0</v>
      </c>
      <c r="T600" s="88">
        <v>0</v>
      </c>
      <c r="U600" s="73">
        <v>0</v>
      </c>
      <c r="V600" s="88">
        <v>0</v>
      </c>
      <c r="W600" s="72">
        <v>0</v>
      </c>
      <c r="X600" s="88">
        <v>0</v>
      </c>
      <c r="Y600" s="72"/>
    </row>
    <row r="601" spans="1:25" x14ac:dyDescent="0.2">
      <c r="A601" t="s">
        <v>70</v>
      </c>
      <c r="B601" t="s">
        <v>200</v>
      </c>
      <c r="C601" t="s">
        <v>799</v>
      </c>
      <c r="D601" t="s">
        <v>40</v>
      </c>
      <c r="E601">
        <v>1412</v>
      </c>
      <c r="F601" s="78">
        <f t="shared" si="19"/>
        <v>1026</v>
      </c>
      <c r="H601" s="87">
        <f t="shared" si="20"/>
        <v>1374.84</v>
      </c>
      <c r="I601">
        <v>240</v>
      </c>
      <c r="J601" s="88">
        <v>321.60000000000002</v>
      </c>
      <c r="K601">
        <v>768</v>
      </c>
      <c r="L601" s="88">
        <v>1029.1199999999999</v>
      </c>
      <c r="M601">
        <v>1008</v>
      </c>
      <c r="N601" s="88">
        <v>1350.72</v>
      </c>
      <c r="O601">
        <v>18</v>
      </c>
      <c r="P601" s="88">
        <v>24.12</v>
      </c>
      <c r="Q601">
        <v>0</v>
      </c>
      <c r="R601" s="88">
        <v>0</v>
      </c>
      <c r="S601">
        <v>0</v>
      </c>
      <c r="T601" s="88">
        <v>0</v>
      </c>
      <c r="U601">
        <v>0</v>
      </c>
      <c r="V601" s="88">
        <v>0</v>
      </c>
      <c r="W601">
        <v>18</v>
      </c>
      <c r="X601" s="88">
        <v>24.12</v>
      </c>
    </row>
    <row r="602" spans="1:25" x14ac:dyDescent="0.2">
      <c r="A602" t="s">
        <v>70</v>
      </c>
      <c r="B602" t="s">
        <v>200</v>
      </c>
      <c r="C602" t="s">
        <v>219</v>
      </c>
      <c r="D602" t="s">
        <v>40</v>
      </c>
      <c r="E602">
        <v>1412</v>
      </c>
      <c r="F602" s="78">
        <f t="shared" si="19"/>
        <v>19</v>
      </c>
      <c r="H602" s="87">
        <f t="shared" si="20"/>
        <v>36.67</v>
      </c>
      <c r="I602" s="72">
        <v>0</v>
      </c>
      <c r="J602" s="88">
        <v>0</v>
      </c>
      <c r="K602" s="72">
        <v>0</v>
      </c>
      <c r="L602" s="88">
        <v>0</v>
      </c>
      <c r="M602" s="72">
        <v>0</v>
      </c>
      <c r="N602" s="88">
        <v>0</v>
      </c>
      <c r="O602">
        <v>0</v>
      </c>
      <c r="P602" s="88">
        <v>0</v>
      </c>
      <c r="Q602">
        <v>19</v>
      </c>
      <c r="R602" s="88">
        <v>36.67</v>
      </c>
      <c r="S602">
        <v>0</v>
      </c>
      <c r="T602" s="88">
        <v>0</v>
      </c>
      <c r="U602">
        <v>0</v>
      </c>
      <c r="V602" s="88">
        <v>0</v>
      </c>
      <c r="W602">
        <v>19</v>
      </c>
      <c r="X602" s="88">
        <v>36.67</v>
      </c>
    </row>
    <row r="603" spans="1:25" x14ac:dyDescent="0.2">
      <c r="A603" t="s">
        <v>70</v>
      </c>
      <c r="B603" t="s">
        <v>200</v>
      </c>
      <c r="C603" t="s">
        <v>234</v>
      </c>
      <c r="D603" t="s">
        <v>40</v>
      </c>
      <c r="E603">
        <v>1412</v>
      </c>
      <c r="F603" s="78">
        <f t="shared" si="19"/>
        <v>776</v>
      </c>
      <c r="H603" s="87">
        <f t="shared" si="20"/>
        <v>583.79</v>
      </c>
      <c r="I603">
        <v>0</v>
      </c>
      <c r="J603" s="88">
        <v>0</v>
      </c>
      <c r="K603">
        <v>0</v>
      </c>
      <c r="L603" s="88">
        <v>0</v>
      </c>
      <c r="M603">
        <v>0</v>
      </c>
      <c r="N603" s="88">
        <v>0</v>
      </c>
      <c r="O603">
        <v>0</v>
      </c>
      <c r="P603" s="88">
        <v>0</v>
      </c>
      <c r="Q603">
        <v>0</v>
      </c>
      <c r="R603" s="88">
        <v>0</v>
      </c>
      <c r="S603">
        <v>0</v>
      </c>
      <c r="T603" s="88">
        <v>0</v>
      </c>
      <c r="U603">
        <v>776</v>
      </c>
      <c r="V603" s="88">
        <v>583.79</v>
      </c>
      <c r="W603">
        <v>776</v>
      </c>
      <c r="X603" s="88">
        <v>583.79</v>
      </c>
    </row>
    <row r="604" spans="1:25" x14ac:dyDescent="0.2">
      <c r="A604" t="s">
        <v>70</v>
      </c>
      <c r="B604" t="s">
        <v>167</v>
      </c>
      <c r="C604" t="s">
        <v>784</v>
      </c>
      <c r="D604" t="s">
        <v>40</v>
      </c>
      <c r="E604">
        <v>1412</v>
      </c>
      <c r="F604" s="78">
        <f t="shared" si="19"/>
        <v>1</v>
      </c>
      <c r="H604" s="87">
        <f t="shared" si="20"/>
        <v>40.01</v>
      </c>
      <c r="I604" s="72">
        <v>0</v>
      </c>
      <c r="J604" s="88">
        <v>0</v>
      </c>
      <c r="K604">
        <v>0</v>
      </c>
      <c r="L604" s="88">
        <v>0</v>
      </c>
      <c r="M604" s="72">
        <v>0</v>
      </c>
      <c r="N604" s="88">
        <v>0</v>
      </c>
      <c r="O604">
        <v>1</v>
      </c>
      <c r="P604" s="88">
        <v>40.01</v>
      </c>
      <c r="Q604">
        <v>0</v>
      </c>
      <c r="R604" s="88">
        <v>0</v>
      </c>
      <c r="S604">
        <v>0</v>
      </c>
      <c r="T604" s="88">
        <v>0</v>
      </c>
      <c r="U604">
        <v>0</v>
      </c>
      <c r="V604" s="88">
        <v>0</v>
      </c>
      <c r="W604">
        <v>1</v>
      </c>
      <c r="X604" s="88">
        <v>40.01</v>
      </c>
      <c r="Y604" s="72"/>
    </row>
    <row r="605" spans="1:25" x14ac:dyDescent="0.2">
      <c r="A605" t="s">
        <v>70</v>
      </c>
      <c r="B605" t="s">
        <v>168</v>
      </c>
      <c r="C605" t="s">
        <v>697</v>
      </c>
      <c r="D605" t="s">
        <v>40</v>
      </c>
      <c r="E605">
        <v>1412</v>
      </c>
      <c r="F605" s="78">
        <f t="shared" si="19"/>
        <v>8</v>
      </c>
      <c r="H605" s="87">
        <f t="shared" si="20"/>
        <v>1028.8800000000001</v>
      </c>
      <c r="I605" s="72">
        <v>0</v>
      </c>
      <c r="J605" s="88">
        <v>0</v>
      </c>
      <c r="K605">
        <v>0</v>
      </c>
      <c r="L605" s="88">
        <v>0</v>
      </c>
      <c r="M605" s="72">
        <v>0</v>
      </c>
      <c r="N605" s="88">
        <v>0</v>
      </c>
      <c r="O605">
        <v>7</v>
      </c>
      <c r="P605" s="88">
        <v>900.27</v>
      </c>
      <c r="Q605">
        <v>0</v>
      </c>
      <c r="R605" s="88">
        <v>0</v>
      </c>
      <c r="S605">
        <v>1</v>
      </c>
      <c r="T605" s="88">
        <v>128.61000000000001</v>
      </c>
      <c r="U605">
        <v>0</v>
      </c>
      <c r="V605" s="88">
        <v>0</v>
      </c>
      <c r="W605">
        <v>8</v>
      </c>
      <c r="X605" s="88">
        <v>1028.8800000000001</v>
      </c>
    </row>
    <row r="606" spans="1:25" x14ac:dyDescent="0.2">
      <c r="A606" t="s">
        <v>70</v>
      </c>
      <c r="B606" t="s">
        <v>169</v>
      </c>
      <c r="C606" t="s">
        <v>118</v>
      </c>
      <c r="D606" t="s">
        <v>40</v>
      </c>
      <c r="E606">
        <v>1412</v>
      </c>
      <c r="F606" s="78">
        <f t="shared" si="19"/>
        <v>6</v>
      </c>
      <c r="H606" s="87">
        <f t="shared" si="20"/>
        <v>654.66</v>
      </c>
      <c r="I606">
        <v>0</v>
      </c>
      <c r="J606" s="88">
        <v>0</v>
      </c>
      <c r="K606">
        <v>0</v>
      </c>
      <c r="L606" s="88">
        <v>0</v>
      </c>
      <c r="M606">
        <v>0</v>
      </c>
      <c r="N606" s="88">
        <v>0</v>
      </c>
      <c r="O606">
        <v>0</v>
      </c>
      <c r="P606" s="88">
        <v>0</v>
      </c>
      <c r="Q606">
        <v>0</v>
      </c>
      <c r="R606" s="88">
        <v>0</v>
      </c>
      <c r="S606">
        <v>0</v>
      </c>
      <c r="T606" s="88">
        <v>0</v>
      </c>
      <c r="U606">
        <v>6</v>
      </c>
      <c r="V606" s="88">
        <v>654.66</v>
      </c>
      <c r="W606">
        <v>6</v>
      </c>
      <c r="X606" s="88">
        <v>654.66</v>
      </c>
      <c r="Y606" s="72"/>
    </row>
    <row r="607" spans="1:25" x14ac:dyDescent="0.2">
      <c r="A607" t="s">
        <v>70</v>
      </c>
      <c r="B607" t="s">
        <v>169</v>
      </c>
      <c r="C607" t="s">
        <v>337</v>
      </c>
      <c r="D607" t="s">
        <v>40</v>
      </c>
      <c r="E607">
        <v>1412</v>
      </c>
      <c r="F607" s="78">
        <f t="shared" si="19"/>
        <v>1</v>
      </c>
      <c r="H607" s="87">
        <f t="shared" si="20"/>
        <v>114.29</v>
      </c>
      <c r="I607" s="72">
        <v>0</v>
      </c>
      <c r="J607" s="88">
        <v>0</v>
      </c>
      <c r="K607" s="72">
        <v>0</v>
      </c>
      <c r="L607" s="88">
        <v>0</v>
      </c>
      <c r="M607" s="72">
        <v>0</v>
      </c>
      <c r="N607" s="88">
        <v>0</v>
      </c>
      <c r="O607" s="72">
        <v>0</v>
      </c>
      <c r="P607" s="88">
        <v>0</v>
      </c>
      <c r="Q607">
        <v>0</v>
      </c>
      <c r="R607" s="88">
        <v>0</v>
      </c>
      <c r="S607">
        <v>0</v>
      </c>
      <c r="T607" s="88">
        <v>0</v>
      </c>
      <c r="U607">
        <v>1</v>
      </c>
      <c r="V607" s="88">
        <v>114.29</v>
      </c>
      <c r="W607" s="72">
        <v>1</v>
      </c>
      <c r="X607" s="88">
        <v>114.29</v>
      </c>
    </row>
    <row r="608" spans="1:25" x14ac:dyDescent="0.2">
      <c r="A608" t="s">
        <v>70</v>
      </c>
      <c r="B608" t="s">
        <v>167</v>
      </c>
      <c r="C608" t="s">
        <v>345</v>
      </c>
      <c r="D608" t="s">
        <v>40</v>
      </c>
      <c r="E608">
        <v>1412</v>
      </c>
      <c r="F608" s="78">
        <f t="shared" si="19"/>
        <v>117</v>
      </c>
      <c r="H608" s="87">
        <f t="shared" si="20"/>
        <v>5530.84</v>
      </c>
      <c r="I608">
        <v>0</v>
      </c>
      <c r="J608" s="88">
        <v>0</v>
      </c>
      <c r="K608">
        <v>0</v>
      </c>
      <c r="L608" s="88">
        <v>0</v>
      </c>
      <c r="M608">
        <v>0</v>
      </c>
      <c r="N608" s="88">
        <v>0</v>
      </c>
      <c r="O608">
        <v>0</v>
      </c>
      <c r="P608" s="88">
        <v>0</v>
      </c>
      <c r="Q608">
        <v>0</v>
      </c>
      <c r="R608" s="88">
        <v>0</v>
      </c>
      <c r="S608">
        <v>0</v>
      </c>
      <c r="T608" s="88">
        <v>0</v>
      </c>
      <c r="U608">
        <v>117</v>
      </c>
      <c r="V608" s="88">
        <v>5530.84</v>
      </c>
      <c r="W608">
        <v>117</v>
      </c>
      <c r="X608" s="88">
        <v>5530.84</v>
      </c>
    </row>
    <row r="609" spans="1:25" x14ac:dyDescent="0.2">
      <c r="A609" t="s">
        <v>70</v>
      </c>
      <c r="B609" t="s">
        <v>168</v>
      </c>
      <c r="C609" t="s">
        <v>596</v>
      </c>
      <c r="D609" t="s">
        <v>40</v>
      </c>
      <c r="E609">
        <v>1412</v>
      </c>
      <c r="F609" s="78">
        <f t="shared" si="19"/>
        <v>708</v>
      </c>
      <c r="H609" s="87">
        <f t="shared" si="20"/>
        <v>25729.07</v>
      </c>
      <c r="I609" s="72">
        <v>708</v>
      </c>
      <c r="J609" s="88">
        <v>25729.07</v>
      </c>
      <c r="K609">
        <v>0</v>
      </c>
      <c r="L609" s="88">
        <v>0</v>
      </c>
      <c r="M609" s="72">
        <v>708</v>
      </c>
      <c r="N609" s="88">
        <v>25729.07</v>
      </c>
      <c r="O609">
        <v>0</v>
      </c>
      <c r="P609" s="88">
        <v>0</v>
      </c>
      <c r="Q609">
        <v>0</v>
      </c>
      <c r="R609" s="88">
        <v>0</v>
      </c>
      <c r="S609">
        <v>0</v>
      </c>
      <c r="T609" s="88">
        <v>0</v>
      </c>
      <c r="U609">
        <v>0</v>
      </c>
      <c r="V609" s="88">
        <v>0</v>
      </c>
      <c r="W609">
        <v>0</v>
      </c>
      <c r="X609" s="88">
        <v>0</v>
      </c>
      <c r="Y609" s="72"/>
    </row>
    <row r="610" spans="1:25" x14ac:dyDescent="0.2">
      <c r="A610" t="s">
        <v>70</v>
      </c>
      <c r="B610" t="s">
        <v>168</v>
      </c>
      <c r="C610" t="s">
        <v>754</v>
      </c>
      <c r="D610" t="s">
        <v>40</v>
      </c>
      <c r="E610">
        <v>1412</v>
      </c>
      <c r="F610" s="78">
        <f t="shared" si="19"/>
        <v>214</v>
      </c>
      <c r="H610" s="87">
        <f t="shared" si="20"/>
        <v>9769.94</v>
      </c>
      <c r="I610" s="72">
        <v>214</v>
      </c>
      <c r="J610" s="88">
        <v>9769.94</v>
      </c>
      <c r="K610">
        <v>0</v>
      </c>
      <c r="L610" s="88">
        <v>0</v>
      </c>
      <c r="M610" s="72">
        <v>214</v>
      </c>
      <c r="N610" s="88">
        <v>9769.94</v>
      </c>
      <c r="O610">
        <v>0</v>
      </c>
      <c r="P610" s="88">
        <v>0</v>
      </c>
      <c r="Q610">
        <v>0</v>
      </c>
      <c r="R610" s="88">
        <v>0</v>
      </c>
      <c r="S610">
        <v>0</v>
      </c>
      <c r="T610" s="88">
        <v>0</v>
      </c>
      <c r="U610">
        <v>0</v>
      </c>
      <c r="V610" s="88">
        <v>0</v>
      </c>
      <c r="W610">
        <v>0</v>
      </c>
      <c r="X610" s="88">
        <v>0</v>
      </c>
      <c r="Y610" s="72"/>
    </row>
    <row r="611" spans="1:25" x14ac:dyDescent="0.2">
      <c r="A611" t="s">
        <v>70</v>
      </c>
      <c r="B611" t="s">
        <v>168</v>
      </c>
      <c r="C611" t="s">
        <v>438</v>
      </c>
      <c r="D611" t="s">
        <v>40</v>
      </c>
      <c r="E611">
        <v>1412</v>
      </c>
      <c r="F611" s="78">
        <f t="shared" si="19"/>
        <v>1</v>
      </c>
      <c r="H611" s="87">
        <f t="shared" si="20"/>
        <v>71.56</v>
      </c>
      <c r="I611">
        <v>0</v>
      </c>
      <c r="J611" s="88">
        <v>0</v>
      </c>
      <c r="K611">
        <v>0</v>
      </c>
      <c r="L611" s="88">
        <v>0</v>
      </c>
      <c r="M611">
        <v>0</v>
      </c>
      <c r="N611" s="88">
        <v>0</v>
      </c>
      <c r="O611">
        <v>0</v>
      </c>
      <c r="P611" s="88">
        <v>0</v>
      </c>
      <c r="Q611">
        <v>0</v>
      </c>
      <c r="R611" s="88">
        <v>0</v>
      </c>
      <c r="S611" s="72">
        <v>0</v>
      </c>
      <c r="T611" s="88">
        <v>0</v>
      </c>
      <c r="U611" s="73">
        <v>1</v>
      </c>
      <c r="V611" s="88">
        <v>71.56</v>
      </c>
      <c r="W611" s="72">
        <v>1</v>
      </c>
      <c r="X611" s="88">
        <v>71.56</v>
      </c>
      <c r="Y611" s="72"/>
    </row>
    <row r="612" spans="1:25" x14ac:dyDescent="0.2">
      <c r="A612" t="s">
        <v>70</v>
      </c>
      <c r="B612" t="s">
        <v>200</v>
      </c>
      <c r="C612" t="s">
        <v>235</v>
      </c>
      <c r="D612" t="s">
        <v>40</v>
      </c>
      <c r="E612">
        <v>1412</v>
      </c>
      <c r="F612" s="78">
        <f t="shared" si="19"/>
        <v>12</v>
      </c>
      <c r="H612" s="87">
        <f t="shared" si="20"/>
        <v>10.199999999999999</v>
      </c>
      <c r="I612">
        <v>0</v>
      </c>
      <c r="J612" s="88">
        <v>0</v>
      </c>
      <c r="K612">
        <v>0</v>
      </c>
      <c r="L612" s="88">
        <v>0</v>
      </c>
      <c r="M612">
        <v>0</v>
      </c>
      <c r="N612" s="88">
        <v>0</v>
      </c>
      <c r="O612" s="72">
        <v>0</v>
      </c>
      <c r="P612" s="88">
        <v>0</v>
      </c>
      <c r="Q612" s="72">
        <v>0</v>
      </c>
      <c r="R612" s="88">
        <v>0</v>
      </c>
      <c r="S612">
        <v>0</v>
      </c>
      <c r="T612" s="88">
        <v>0</v>
      </c>
      <c r="U612" s="73">
        <v>12</v>
      </c>
      <c r="V612" s="88">
        <v>10.199999999999999</v>
      </c>
      <c r="W612" s="72">
        <v>12</v>
      </c>
      <c r="X612" s="88">
        <v>10.199999999999999</v>
      </c>
    </row>
    <row r="613" spans="1:25" x14ac:dyDescent="0.2">
      <c r="A613" t="s">
        <v>70</v>
      </c>
      <c r="B613" t="s">
        <v>200</v>
      </c>
      <c r="C613" t="s">
        <v>498</v>
      </c>
      <c r="D613" t="s">
        <v>40</v>
      </c>
      <c r="E613">
        <v>1412</v>
      </c>
      <c r="F613" s="78">
        <f t="shared" si="19"/>
        <v>170</v>
      </c>
      <c r="H613" s="87">
        <f t="shared" si="20"/>
        <v>537.20000000000005</v>
      </c>
      <c r="I613">
        <v>120</v>
      </c>
      <c r="J613" s="88">
        <v>379.2</v>
      </c>
      <c r="K613">
        <v>0</v>
      </c>
      <c r="L613" s="88">
        <v>0</v>
      </c>
      <c r="M613">
        <v>120</v>
      </c>
      <c r="N613" s="88">
        <v>379.2</v>
      </c>
      <c r="O613" s="72">
        <v>50</v>
      </c>
      <c r="P613" s="88">
        <v>158</v>
      </c>
      <c r="Q613" s="72">
        <v>0</v>
      </c>
      <c r="R613" s="88">
        <v>0</v>
      </c>
      <c r="S613">
        <v>0</v>
      </c>
      <c r="T613" s="88">
        <v>0</v>
      </c>
      <c r="U613" s="73">
        <v>0</v>
      </c>
      <c r="V613" s="88">
        <v>0</v>
      </c>
      <c r="W613" s="72">
        <v>50</v>
      </c>
      <c r="X613" s="88">
        <v>158</v>
      </c>
    </row>
    <row r="614" spans="1:25" x14ac:dyDescent="0.2">
      <c r="A614" t="s">
        <v>70</v>
      </c>
      <c r="B614" t="s">
        <v>200</v>
      </c>
      <c r="C614" t="s">
        <v>341</v>
      </c>
      <c r="D614" t="s">
        <v>40</v>
      </c>
      <c r="E614">
        <v>1412</v>
      </c>
      <c r="F614" s="78">
        <f t="shared" si="19"/>
        <v>857</v>
      </c>
      <c r="H614" s="87">
        <f t="shared" si="20"/>
        <v>591.33000000000004</v>
      </c>
      <c r="I614" s="72">
        <v>816</v>
      </c>
      <c r="J614" s="88">
        <v>563.04</v>
      </c>
      <c r="K614" s="72">
        <v>41</v>
      </c>
      <c r="L614" s="88">
        <v>28.29</v>
      </c>
      <c r="M614" s="72">
        <v>857</v>
      </c>
      <c r="N614" s="88">
        <v>591.33000000000004</v>
      </c>
      <c r="O614">
        <v>0</v>
      </c>
      <c r="P614" s="88">
        <v>0</v>
      </c>
      <c r="Q614">
        <v>0</v>
      </c>
      <c r="R614" s="88">
        <v>0</v>
      </c>
      <c r="S614">
        <v>0</v>
      </c>
      <c r="T614" s="88">
        <v>0</v>
      </c>
      <c r="U614">
        <v>0</v>
      </c>
      <c r="V614" s="88">
        <v>0</v>
      </c>
      <c r="W614">
        <v>0</v>
      </c>
      <c r="X614" s="88">
        <v>0</v>
      </c>
      <c r="Y614" s="72"/>
    </row>
    <row r="615" spans="1:25" x14ac:dyDescent="0.2">
      <c r="A615" t="s">
        <v>70</v>
      </c>
      <c r="B615" t="s">
        <v>200</v>
      </c>
      <c r="C615" t="s">
        <v>220</v>
      </c>
      <c r="D615" t="s">
        <v>40</v>
      </c>
      <c r="E615">
        <v>1412</v>
      </c>
      <c r="F615" s="78">
        <f t="shared" si="19"/>
        <v>81</v>
      </c>
      <c r="H615" s="87">
        <f t="shared" si="20"/>
        <v>64.02</v>
      </c>
      <c r="I615">
        <v>0</v>
      </c>
      <c r="J615" s="88">
        <v>0</v>
      </c>
      <c r="K615">
        <v>0</v>
      </c>
      <c r="L615" s="88">
        <v>0</v>
      </c>
      <c r="M615">
        <v>0</v>
      </c>
      <c r="N615" s="88">
        <v>0</v>
      </c>
      <c r="O615">
        <v>48</v>
      </c>
      <c r="P615" s="88">
        <v>37.94</v>
      </c>
      <c r="Q615">
        <v>24</v>
      </c>
      <c r="R615" s="88">
        <v>18.97</v>
      </c>
      <c r="S615">
        <v>9</v>
      </c>
      <c r="T615" s="88">
        <v>7.11</v>
      </c>
      <c r="U615">
        <v>0</v>
      </c>
      <c r="V615" s="88">
        <v>0</v>
      </c>
      <c r="W615">
        <v>81</v>
      </c>
      <c r="X615" s="88">
        <v>64.02</v>
      </c>
    </row>
    <row r="616" spans="1:25" x14ac:dyDescent="0.2">
      <c r="A616" t="s">
        <v>70</v>
      </c>
      <c r="B616" t="s">
        <v>200</v>
      </c>
      <c r="C616" t="s">
        <v>662</v>
      </c>
      <c r="D616" t="s">
        <v>40</v>
      </c>
      <c r="E616">
        <v>1412</v>
      </c>
      <c r="F616" s="78">
        <f t="shared" si="19"/>
        <v>10</v>
      </c>
      <c r="H616" s="87">
        <f t="shared" si="20"/>
        <v>26.53</v>
      </c>
      <c r="I616" s="72">
        <v>0</v>
      </c>
      <c r="J616" s="88">
        <v>0</v>
      </c>
      <c r="K616">
        <v>0</v>
      </c>
      <c r="L616" s="88">
        <v>0</v>
      </c>
      <c r="M616" s="72">
        <v>0</v>
      </c>
      <c r="N616" s="88">
        <v>0</v>
      </c>
      <c r="O616">
        <v>0</v>
      </c>
      <c r="P616" s="88">
        <v>0</v>
      </c>
      <c r="Q616">
        <v>10</v>
      </c>
      <c r="R616" s="88">
        <v>26.53</v>
      </c>
      <c r="S616">
        <v>0</v>
      </c>
      <c r="T616" s="88">
        <v>0</v>
      </c>
      <c r="U616">
        <v>0</v>
      </c>
      <c r="V616" s="88">
        <v>0</v>
      </c>
      <c r="W616">
        <v>10</v>
      </c>
      <c r="X616" s="88">
        <v>26.53</v>
      </c>
      <c r="Y616" s="72"/>
    </row>
    <row r="617" spans="1:25" x14ac:dyDescent="0.2">
      <c r="A617" t="s">
        <v>70</v>
      </c>
      <c r="B617" t="s">
        <v>200</v>
      </c>
      <c r="C617" t="s">
        <v>570</v>
      </c>
      <c r="D617" t="s">
        <v>40</v>
      </c>
      <c r="E617">
        <v>1412</v>
      </c>
      <c r="F617" s="78">
        <f t="shared" si="19"/>
        <v>18</v>
      </c>
      <c r="H617" s="87">
        <f t="shared" si="20"/>
        <v>14.22</v>
      </c>
      <c r="I617">
        <v>0</v>
      </c>
      <c r="J617" s="88">
        <v>0</v>
      </c>
      <c r="K617">
        <v>0</v>
      </c>
      <c r="L617" s="88">
        <v>0</v>
      </c>
      <c r="M617">
        <v>0</v>
      </c>
      <c r="N617" s="88">
        <v>0</v>
      </c>
      <c r="O617">
        <v>18</v>
      </c>
      <c r="P617" s="88">
        <v>14.22</v>
      </c>
      <c r="Q617">
        <v>0</v>
      </c>
      <c r="R617" s="88">
        <v>0</v>
      </c>
      <c r="S617">
        <v>0</v>
      </c>
      <c r="T617" s="88">
        <v>0</v>
      </c>
      <c r="U617">
        <v>0</v>
      </c>
      <c r="V617" s="88">
        <v>0</v>
      </c>
      <c r="W617">
        <v>18</v>
      </c>
      <c r="X617" s="88">
        <v>14.22</v>
      </c>
    </row>
    <row r="618" spans="1:25" x14ac:dyDescent="0.2">
      <c r="A618" t="s">
        <v>70</v>
      </c>
      <c r="B618" t="s">
        <v>200</v>
      </c>
      <c r="C618" t="s">
        <v>228</v>
      </c>
      <c r="D618" t="s">
        <v>40</v>
      </c>
      <c r="E618">
        <v>1412</v>
      </c>
      <c r="F618" s="78">
        <f t="shared" si="19"/>
        <v>30</v>
      </c>
      <c r="H618" s="87">
        <f t="shared" si="20"/>
        <v>270</v>
      </c>
      <c r="I618">
        <v>0</v>
      </c>
      <c r="J618" s="88">
        <v>0</v>
      </c>
      <c r="K618">
        <v>0</v>
      </c>
      <c r="L618" s="88">
        <v>0</v>
      </c>
      <c r="M618">
        <v>0</v>
      </c>
      <c r="N618" s="88">
        <v>0</v>
      </c>
      <c r="O618">
        <v>0</v>
      </c>
      <c r="P618" s="88">
        <v>0</v>
      </c>
      <c r="Q618">
        <v>0</v>
      </c>
      <c r="R618" s="88">
        <v>0</v>
      </c>
      <c r="S618">
        <v>0</v>
      </c>
      <c r="T618" s="88">
        <v>0</v>
      </c>
      <c r="U618">
        <v>30</v>
      </c>
      <c r="V618" s="88">
        <v>270</v>
      </c>
      <c r="W618">
        <v>30</v>
      </c>
      <c r="X618" s="88">
        <v>270</v>
      </c>
      <c r="Y618" s="72"/>
    </row>
    <row r="619" spans="1:25" x14ac:dyDescent="0.2">
      <c r="A619" t="s">
        <v>70</v>
      </c>
      <c r="B619" t="s">
        <v>200</v>
      </c>
      <c r="C619" t="s">
        <v>778</v>
      </c>
      <c r="D619" t="s">
        <v>40</v>
      </c>
      <c r="E619">
        <v>1412</v>
      </c>
      <c r="F619" s="78">
        <f t="shared" si="19"/>
        <v>12</v>
      </c>
      <c r="H619" s="87">
        <f t="shared" si="20"/>
        <v>16.8</v>
      </c>
      <c r="I619" s="72">
        <v>0</v>
      </c>
      <c r="J619" s="88">
        <v>0</v>
      </c>
      <c r="K619">
        <v>0</v>
      </c>
      <c r="L619" s="88">
        <v>0</v>
      </c>
      <c r="M619" s="72">
        <v>0</v>
      </c>
      <c r="N619" s="88">
        <v>0</v>
      </c>
      <c r="O619">
        <v>0</v>
      </c>
      <c r="P619" s="88">
        <v>0</v>
      </c>
      <c r="Q619">
        <v>12</v>
      </c>
      <c r="R619" s="88">
        <v>16.8</v>
      </c>
      <c r="S619">
        <v>0</v>
      </c>
      <c r="T619" s="88">
        <v>0</v>
      </c>
      <c r="U619">
        <v>0</v>
      </c>
      <c r="V619" s="88">
        <v>0</v>
      </c>
      <c r="W619">
        <v>12</v>
      </c>
      <c r="X619" s="88">
        <v>16.8</v>
      </c>
    </row>
    <row r="620" spans="1:25" x14ac:dyDescent="0.2">
      <c r="A620" t="s">
        <v>70</v>
      </c>
      <c r="B620" t="s">
        <v>200</v>
      </c>
      <c r="C620" t="s">
        <v>779</v>
      </c>
      <c r="D620" t="s">
        <v>40</v>
      </c>
      <c r="E620">
        <v>1412</v>
      </c>
      <c r="F620" s="78">
        <f t="shared" si="19"/>
        <v>1519</v>
      </c>
      <c r="H620" s="87">
        <f t="shared" si="20"/>
        <v>3666.04</v>
      </c>
      <c r="I620" s="72">
        <v>0</v>
      </c>
      <c r="J620" s="88">
        <v>0</v>
      </c>
      <c r="K620">
        <v>4</v>
      </c>
      <c r="L620" s="88">
        <v>9.65</v>
      </c>
      <c r="M620" s="72">
        <v>4</v>
      </c>
      <c r="N620" s="88">
        <v>9.65</v>
      </c>
      <c r="O620">
        <v>1515</v>
      </c>
      <c r="P620" s="88">
        <v>3656.39</v>
      </c>
      <c r="Q620">
        <v>0</v>
      </c>
      <c r="R620" s="88">
        <v>0</v>
      </c>
      <c r="S620">
        <v>0</v>
      </c>
      <c r="T620" s="88">
        <v>0</v>
      </c>
      <c r="U620">
        <v>0</v>
      </c>
      <c r="V620" s="88">
        <v>0</v>
      </c>
      <c r="W620">
        <v>1515</v>
      </c>
      <c r="X620" s="88">
        <v>3656.39</v>
      </c>
    </row>
    <row r="621" spans="1:25" x14ac:dyDescent="0.2">
      <c r="A621" t="s">
        <v>70</v>
      </c>
      <c r="B621" t="s">
        <v>200</v>
      </c>
      <c r="C621" t="s">
        <v>372</v>
      </c>
      <c r="D621" t="s">
        <v>40</v>
      </c>
      <c r="E621">
        <v>1412</v>
      </c>
      <c r="F621" s="78">
        <f t="shared" si="19"/>
        <v>141</v>
      </c>
      <c r="H621" s="87">
        <f t="shared" si="20"/>
        <v>378.76</v>
      </c>
      <c r="I621" s="72">
        <v>0</v>
      </c>
      <c r="J621" s="88">
        <v>0</v>
      </c>
      <c r="K621">
        <v>0</v>
      </c>
      <c r="L621" s="88">
        <v>0</v>
      </c>
      <c r="M621" s="72">
        <v>0</v>
      </c>
      <c r="N621" s="88">
        <v>0</v>
      </c>
      <c r="O621">
        <v>0</v>
      </c>
      <c r="P621" s="88">
        <v>0</v>
      </c>
      <c r="Q621">
        <v>0</v>
      </c>
      <c r="R621" s="88">
        <v>0</v>
      </c>
      <c r="S621">
        <v>0</v>
      </c>
      <c r="T621" s="88">
        <v>0</v>
      </c>
      <c r="U621">
        <v>141</v>
      </c>
      <c r="V621" s="88">
        <v>378.76</v>
      </c>
      <c r="W621">
        <v>141</v>
      </c>
      <c r="X621" s="88">
        <v>378.76</v>
      </c>
      <c r="Y621" s="72"/>
    </row>
    <row r="622" spans="1:25" x14ac:dyDescent="0.2">
      <c r="A622" t="s">
        <v>70</v>
      </c>
      <c r="B622" t="s">
        <v>200</v>
      </c>
      <c r="C622" t="s">
        <v>244</v>
      </c>
      <c r="D622" t="s">
        <v>40</v>
      </c>
      <c r="E622">
        <v>1412</v>
      </c>
      <c r="F622" s="78">
        <f t="shared" si="19"/>
        <v>12</v>
      </c>
      <c r="H622" s="87">
        <f t="shared" si="20"/>
        <v>35.700000000000003</v>
      </c>
      <c r="I622">
        <v>0</v>
      </c>
      <c r="J622" s="88">
        <v>0</v>
      </c>
      <c r="K622">
        <v>0</v>
      </c>
      <c r="L622" s="88">
        <v>0</v>
      </c>
      <c r="M622">
        <v>0</v>
      </c>
      <c r="N622" s="88">
        <v>0</v>
      </c>
      <c r="O622">
        <v>0</v>
      </c>
      <c r="P622" s="88">
        <v>0</v>
      </c>
      <c r="Q622">
        <v>0</v>
      </c>
      <c r="R622" s="88">
        <v>0</v>
      </c>
      <c r="S622">
        <v>0</v>
      </c>
      <c r="T622" s="88">
        <v>0</v>
      </c>
      <c r="U622">
        <v>12</v>
      </c>
      <c r="V622" s="88">
        <v>35.700000000000003</v>
      </c>
      <c r="W622" s="72">
        <v>12</v>
      </c>
      <c r="X622" s="88">
        <v>35.700000000000003</v>
      </c>
      <c r="Y622" s="72"/>
    </row>
    <row r="623" spans="1:25" x14ac:dyDescent="0.2">
      <c r="A623" t="s">
        <v>70</v>
      </c>
      <c r="B623" t="s">
        <v>200</v>
      </c>
      <c r="C623" t="s">
        <v>741</v>
      </c>
      <c r="D623" t="s">
        <v>40</v>
      </c>
      <c r="E623">
        <v>1412</v>
      </c>
      <c r="F623" s="78">
        <f t="shared" si="19"/>
        <v>128</v>
      </c>
      <c r="H623" s="87">
        <f t="shared" si="20"/>
        <v>388.9</v>
      </c>
      <c r="I623" s="72">
        <v>0</v>
      </c>
      <c r="J623" s="88">
        <v>0</v>
      </c>
      <c r="K623">
        <v>0</v>
      </c>
      <c r="L623" s="88">
        <v>0</v>
      </c>
      <c r="M623" s="72">
        <v>0</v>
      </c>
      <c r="N623" s="88">
        <v>0</v>
      </c>
      <c r="O623" s="72">
        <v>0</v>
      </c>
      <c r="P623" s="88">
        <v>0</v>
      </c>
      <c r="Q623">
        <v>128</v>
      </c>
      <c r="R623" s="88">
        <v>388.9</v>
      </c>
      <c r="S623">
        <v>0</v>
      </c>
      <c r="T623" s="88">
        <v>0</v>
      </c>
      <c r="U623" s="73">
        <v>0</v>
      </c>
      <c r="V623" s="88">
        <v>0</v>
      </c>
      <c r="W623" s="72">
        <v>128</v>
      </c>
      <c r="X623" s="88">
        <v>388.9</v>
      </c>
    </row>
    <row r="624" spans="1:25" x14ac:dyDescent="0.2">
      <c r="A624" t="s">
        <v>70</v>
      </c>
      <c r="B624" t="s">
        <v>200</v>
      </c>
      <c r="C624" t="s">
        <v>245</v>
      </c>
      <c r="D624" t="s">
        <v>40</v>
      </c>
      <c r="E624">
        <v>1412</v>
      </c>
      <c r="F624" s="78">
        <f t="shared" si="19"/>
        <v>86</v>
      </c>
      <c r="H624" s="87">
        <f t="shared" si="20"/>
        <v>167.34</v>
      </c>
      <c r="I624">
        <v>0</v>
      </c>
      <c r="J624" s="88">
        <v>0</v>
      </c>
      <c r="K624">
        <v>0</v>
      </c>
      <c r="L624" s="88">
        <v>0</v>
      </c>
      <c r="M624">
        <v>0</v>
      </c>
      <c r="N624" s="88">
        <v>0</v>
      </c>
      <c r="O624">
        <v>0</v>
      </c>
      <c r="P624" s="88">
        <v>0</v>
      </c>
      <c r="Q624">
        <v>0</v>
      </c>
      <c r="R624" s="88">
        <v>0</v>
      </c>
      <c r="S624">
        <v>0</v>
      </c>
      <c r="T624" s="88">
        <v>0</v>
      </c>
      <c r="U624">
        <v>86</v>
      </c>
      <c r="V624" s="88">
        <v>167.34</v>
      </c>
      <c r="W624">
        <v>86</v>
      </c>
      <c r="X624" s="88">
        <v>167.34</v>
      </c>
      <c r="Y624" s="72"/>
    </row>
    <row r="625" spans="1:25" x14ac:dyDescent="0.2">
      <c r="A625" t="s">
        <v>70</v>
      </c>
      <c r="B625" t="s">
        <v>200</v>
      </c>
      <c r="C625" t="s">
        <v>221</v>
      </c>
      <c r="D625" t="s">
        <v>40</v>
      </c>
      <c r="E625">
        <v>1412</v>
      </c>
      <c r="F625" s="78">
        <f t="shared" si="19"/>
        <v>12</v>
      </c>
      <c r="H625" s="87">
        <f t="shared" si="20"/>
        <v>8.1</v>
      </c>
      <c r="I625" s="72">
        <v>0</v>
      </c>
      <c r="J625" s="88">
        <v>0</v>
      </c>
      <c r="K625">
        <v>0</v>
      </c>
      <c r="L625" s="88">
        <v>0</v>
      </c>
      <c r="M625" s="72">
        <v>0</v>
      </c>
      <c r="N625" s="88">
        <v>0</v>
      </c>
      <c r="O625">
        <v>12</v>
      </c>
      <c r="P625" s="88">
        <v>8.1</v>
      </c>
      <c r="Q625">
        <v>0</v>
      </c>
      <c r="R625" s="88">
        <v>0</v>
      </c>
      <c r="S625">
        <v>0</v>
      </c>
      <c r="T625" s="88">
        <v>0</v>
      </c>
      <c r="U625">
        <v>0</v>
      </c>
      <c r="V625" s="88">
        <v>0</v>
      </c>
      <c r="W625">
        <v>12</v>
      </c>
      <c r="X625" s="88">
        <v>8.1</v>
      </c>
    </row>
    <row r="626" spans="1:25" x14ac:dyDescent="0.2">
      <c r="A626" t="s">
        <v>70</v>
      </c>
      <c r="B626" t="s">
        <v>200</v>
      </c>
      <c r="C626" t="s">
        <v>222</v>
      </c>
      <c r="D626" t="s">
        <v>40</v>
      </c>
      <c r="E626">
        <v>1412</v>
      </c>
      <c r="F626" s="78">
        <f t="shared" si="19"/>
        <v>24</v>
      </c>
      <c r="H626" s="87">
        <f t="shared" si="20"/>
        <v>66.599999999999994</v>
      </c>
      <c r="I626" s="72">
        <v>0</v>
      </c>
      <c r="J626" s="88">
        <v>0</v>
      </c>
      <c r="K626">
        <v>0</v>
      </c>
      <c r="L626" s="88">
        <v>0</v>
      </c>
      <c r="M626" s="72">
        <v>0</v>
      </c>
      <c r="N626" s="88">
        <v>0</v>
      </c>
      <c r="O626">
        <v>0</v>
      </c>
      <c r="P626" s="88">
        <v>0</v>
      </c>
      <c r="Q626">
        <v>0</v>
      </c>
      <c r="R626" s="88">
        <v>0</v>
      </c>
      <c r="S626">
        <v>0</v>
      </c>
      <c r="T626" s="88">
        <v>0</v>
      </c>
      <c r="U626">
        <v>24</v>
      </c>
      <c r="V626" s="88">
        <v>66.599999999999994</v>
      </c>
      <c r="W626">
        <v>24</v>
      </c>
      <c r="X626" s="88">
        <v>66.599999999999994</v>
      </c>
      <c r="Y626" s="72"/>
    </row>
    <row r="627" spans="1:25" x14ac:dyDescent="0.2">
      <c r="A627" t="s">
        <v>70</v>
      </c>
      <c r="B627" t="s">
        <v>200</v>
      </c>
      <c r="C627" t="s">
        <v>502</v>
      </c>
      <c r="D627" t="s">
        <v>40</v>
      </c>
      <c r="E627">
        <v>1412</v>
      </c>
      <c r="F627" s="78">
        <f t="shared" si="19"/>
        <v>24</v>
      </c>
      <c r="H627" s="87">
        <f t="shared" si="20"/>
        <v>22.46</v>
      </c>
      <c r="I627">
        <v>0</v>
      </c>
      <c r="J627" s="88">
        <v>0</v>
      </c>
      <c r="K627">
        <v>0</v>
      </c>
      <c r="L627" s="88">
        <v>0</v>
      </c>
      <c r="M627">
        <v>0</v>
      </c>
      <c r="N627" s="88">
        <v>0</v>
      </c>
      <c r="O627">
        <v>0</v>
      </c>
      <c r="P627" s="88">
        <v>0</v>
      </c>
      <c r="Q627">
        <v>24</v>
      </c>
      <c r="R627" s="88">
        <v>22.46</v>
      </c>
      <c r="S627">
        <v>0</v>
      </c>
      <c r="T627" s="88">
        <v>0</v>
      </c>
      <c r="U627">
        <v>0</v>
      </c>
      <c r="V627" s="88">
        <v>0</v>
      </c>
      <c r="W627">
        <v>24</v>
      </c>
      <c r="X627" s="88">
        <v>22.46</v>
      </c>
      <c r="Y627" s="72"/>
    </row>
    <row r="628" spans="1:25" x14ac:dyDescent="0.2">
      <c r="A628" t="s">
        <v>70</v>
      </c>
      <c r="B628" t="s">
        <v>577</v>
      </c>
      <c r="C628" t="s">
        <v>568</v>
      </c>
      <c r="D628" t="s">
        <v>574</v>
      </c>
      <c r="E628">
        <v>1421</v>
      </c>
      <c r="F628" s="78">
        <f t="shared" si="19"/>
        <v>4</v>
      </c>
      <c r="H628" s="87">
        <f t="shared" si="20"/>
        <v>805.35</v>
      </c>
      <c r="I628">
        <v>0</v>
      </c>
      <c r="J628" s="88">
        <v>0</v>
      </c>
      <c r="K628">
        <v>4</v>
      </c>
      <c r="L628" s="88">
        <v>805.35</v>
      </c>
      <c r="M628">
        <v>4</v>
      </c>
      <c r="N628" s="88">
        <v>805.35</v>
      </c>
      <c r="O628">
        <v>0</v>
      </c>
      <c r="P628" s="88">
        <v>0</v>
      </c>
      <c r="Q628">
        <v>0</v>
      </c>
      <c r="R628" s="88">
        <v>0</v>
      </c>
      <c r="S628">
        <v>0</v>
      </c>
      <c r="T628" s="88">
        <v>0</v>
      </c>
      <c r="U628">
        <v>0</v>
      </c>
      <c r="V628" s="88">
        <v>0</v>
      </c>
      <c r="W628">
        <v>0</v>
      </c>
      <c r="X628" s="88">
        <v>0</v>
      </c>
    </row>
    <row r="629" spans="1:25" x14ac:dyDescent="0.2">
      <c r="A629" t="s">
        <v>70</v>
      </c>
      <c r="B629" t="s">
        <v>575</v>
      </c>
      <c r="C629" t="s">
        <v>820</v>
      </c>
      <c r="D629" t="s">
        <v>574</v>
      </c>
      <c r="E629">
        <v>1421</v>
      </c>
      <c r="F629" s="78">
        <f t="shared" si="19"/>
        <v>1</v>
      </c>
      <c r="H629" s="87">
        <f t="shared" si="20"/>
        <v>21.4</v>
      </c>
      <c r="I629">
        <v>0</v>
      </c>
      <c r="J629" s="88">
        <v>0</v>
      </c>
      <c r="K629">
        <v>0</v>
      </c>
      <c r="L629" s="88">
        <v>0</v>
      </c>
      <c r="M629">
        <v>0</v>
      </c>
      <c r="N629" s="88">
        <v>0</v>
      </c>
      <c r="O629">
        <v>1</v>
      </c>
      <c r="P629" s="88">
        <v>21.4</v>
      </c>
      <c r="Q629">
        <v>0</v>
      </c>
      <c r="R629" s="88">
        <v>0</v>
      </c>
      <c r="S629">
        <v>0</v>
      </c>
      <c r="T629" s="88">
        <v>0</v>
      </c>
      <c r="U629">
        <v>0</v>
      </c>
      <c r="V629" s="88">
        <v>0</v>
      </c>
      <c r="W629">
        <v>1</v>
      </c>
      <c r="X629" s="88">
        <v>21.4</v>
      </c>
      <c r="Y629" s="72"/>
    </row>
    <row r="630" spans="1:25" x14ac:dyDescent="0.2">
      <c r="A630" t="s">
        <v>70</v>
      </c>
      <c r="B630" t="s">
        <v>575</v>
      </c>
      <c r="C630" t="s">
        <v>603</v>
      </c>
      <c r="D630" t="s">
        <v>574</v>
      </c>
      <c r="E630">
        <v>1421</v>
      </c>
      <c r="F630" s="78">
        <f t="shared" si="19"/>
        <v>6</v>
      </c>
      <c r="H630" s="87">
        <f t="shared" si="20"/>
        <v>124.96</v>
      </c>
      <c r="I630">
        <v>0</v>
      </c>
      <c r="J630" s="88">
        <v>0</v>
      </c>
      <c r="K630">
        <v>0</v>
      </c>
      <c r="L630" s="88">
        <v>0</v>
      </c>
      <c r="M630">
        <v>0</v>
      </c>
      <c r="N630" s="88">
        <v>0</v>
      </c>
      <c r="O630">
        <v>0</v>
      </c>
      <c r="P630" s="88">
        <v>0</v>
      </c>
      <c r="Q630">
        <v>0</v>
      </c>
      <c r="R630" s="88">
        <v>0</v>
      </c>
      <c r="S630">
        <v>6</v>
      </c>
      <c r="T630" s="88">
        <v>124.96</v>
      </c>
      <c r="U630">
        <v>0</v>
      </c>
      <c r="V630" s="88">
        <v>0</v>
      </c>
      <c r="W630">
        <v>6</v>
      </c>
      <c r="X630" s="88">
        <v>124.96</v>
      </c>
    </row>
    <row r="631" spans="1:25" x14ac:dyDescent="0.2">
      <c r="A631" t="s">
        <v>70</v>
      </c>
      <c r="B631" t="s">
        <v>575</v>
      </c>
      <c r="C631" t="s">
        <v>534</v>
      </c>
      <c r="D631" t="s">
        <v>574</v>
      </c>
      <c r="E631">
        <v>1421</v>
      </c>
      <c r="F631" s="78">
        <f t="shared" si="19"/>
        <v>242</v>
      </c>
      <c r="H631" s="87">
        <f t="shared" si="20"/>
        <v>4612.51</v>
      </c>
      <c r="I631">
        <v>0</v>
      </c>
      <c r="J631" s="88">
        <v>0</v>
      </c>
      <c r="K631">
        <v>80</v>
      </c>
      <c r="L631" s="88">
        <v>1524.8</v>
      </c>
      <c r="M631">
        <v>80</v>
      </c>
      <c r="N631" s="88">
        <v>1524.8</v>
      </c>
      <c r="O631">
        <v>162</v>
      </c>
      <c r="P631" s="88">
        <v>3087.71</v>
      </c>
      <c r="Q631">
        <v>0</v>
      </c>
      <c r="R631" s="88">
        <v>0</v>
      </c>
      <c r="S631">
        <v>0</v>
      </c>
      <c r="T631" s="88">
        <v>0</v>
      </c>
      <c r="U631">
        <v>0</v>
      </c>
      <c r="V631" s="88">
        <v>0</v>
      </c>
      <c r="W631">
        <v>162</v>
      </c>
      <c r="X631" s="88">
        <v>3087.71</v>
      </c>
      <c r="Y631" s="72"/>
    </row>
    <row r="632" spans="1:25" x14ac:dyDescent="0.2">
      <c r="A632" t="s">
        <v>70</v>
      </c>
      <c r="B632" t="s">
        <v>575</v>
      </c>
      <c r="C632" t="s">
        <v>604</v>
      </c>
      <c r="D632" t="s">
        <v>574</v>
      </c>
      <c r="E632">
        <v>1421</v>
      </c>
      <c r="F632" s="78">
        <f t="shared" si="19"/>
        <v>4</v>
      </c>
      <c r="H632" s="87">
        <f t="shared" si="20"/>
        <v>83.94</v>
      </c>
      <c r="I632">
        <v>0</v>
      </c>
      <c r="J632" s="88">
        <v>0</v>
      </c>
      <c r="K632">
        <v>0</v>
      </c>
      <c r="L632" s="88">
        <v>0</v>
      </c>
      <c r="M632">
        <v>0</v>
      </c>
      <c r="N632" s="88">
        <v>0</v>
      </c>
      <c r="O632">
        <v>0</v>
      </c>
      <c r="P632" s="88">
        <v>0</v>
      </c>
      <c r="Q632">
        <v>4</v>
      </c>
      <c r="R632" s="88">
        <v>83.94</v>
      </c>
      <c r="S632">
        <v>0</v>
      </c>
      <c r="T632" s="88">
        <v>0</v>
      </c>
      <c r="U632">
        <v>0</v>
      </c>
      <c r="V632" s="88">
        <v>0</v>
      </c>
      <c r="W632">
        <v>4</v>
      </c>
      <c r="X632" s="88">
        <v>83.94</v>
      </c>
      <c r="Y632" s="72"/>
    </row>
    <row r="633" spans="1:25" x14ac:dyDescent="0.2">
      <c r="A633" t="s">
        <v>70</v>
      </c>
      <c r="B633" t="s">
        <v>576</v>
      </c>
      <c r="C633" t="s">
        <v>731</v>
      </c>
      <c r="D633" t="s">
        <v>574</v>
      </c>
      <c r="E633">
        <v>1421</v>
      </c>
      <c r="F633" s="78">
        <f t="shared" si="19"/>
        <v>95</v>
      </c>
      <c r="H633" s="87">
        <f t="shared" si="20"/>
        <v>7361.9</v>
      </c>
      <c r="I633">
        <v>2</v>
      </c>
      <c r="J633" s="88">
        <v>154.97999999999999</v>
      </c>
      <c r="K633">
        <v>50</v>
      </c>
      <c r="L633" s="88">
        <v>3874.68</v>
      </c>
      <c r="M633">
        <v>52</v>
      </c>
      <c r="N633" s="88">
        <v>4029.66</v>
      </c>
      <c r="O633">
        <v>43</v>
      </c>
      <c r="P633" s="88">
        <v>3332.24</v>
      </c>
      <c r="Q633">
        <v>0</v>
      </c>
      <c r="R633" s="88">
        <v>0</v>
      </c>
      <c r="S633">
        <v>0</v>
      </c>
      <c r="T633" s="88">
        <v>0</v>
      </c>
      <c r="U633">
        <v>0</v>
      </c>
      <c r="V633" s="88">
        <v>0</v>
      </c>
      <c r="W633">
        <v>43</v>
      </c>
      <c r="X633" s="88">
        <v>3332.24</v>
      </c>
      <c r="Y633" s="72"/>
    </row>
    <row r="634" spans="1:25" x14ac:dyDescent="0.2">
      <c r="A634" t="s">
        <v>70</v>
      </c>
      <c r="B634" t="s">
        <v>575</v>
      </c>
      <c r="C634" t="s">
        <v>491</v>
      </c>
      <c r="D634" t="s">
        <v>574</v>
      </c>
      <c r="E634">
        <v>1421</v>
      </c>
      <c r="F634" s="78">
        <f t="shared" si="19"/>
        <v>5</v>
      </c>
      <c r="H634" s="87">
        <f t="shared" si="20"/>
        <v>766.66</v>
      </c>
      <c r="I634">
        <v>0</v>
      </c>
      <c r="J634" s="88">
        <v>0</v>
      </c>
      <c r="K634">
        <v>0</v>
      </c>
      <c r="L634" s="88">
        <v>0</v>
      </c>
      <c r="M634">
        <v>0</v>
      </c>
      <c r="N634" s="88">
        <v>0</v>
      </c>
      <c r="O634">
        <v>0</v>
      </c>
      <c r="P634" s="88">
        <v>0</v>
      </c>
      <c r="Q634">
        <v>5</v>
      </c>
      <c r="R634" s="88">
        <v>766.66</v>
      </c>
      <c r="S634">
        <v>0</v>
      </c>
      <c r="T634" s="88">
        <v>0</v>
      </c>
      <c r="U634">
        <v>0</v>
      </c>
      <c r="V634" s="88">
        <v>0</v>
      </c>
      <c r="W634">
        <v>5</v>
      </c>
      <c r="X634" s="88">
        <v>766.66</v>
      </c>
    </row>
    <row r="635" spans="1:25" x14ac:dyDescent="0.2">
      <c r="A635" t="s">
        <v>70</v>
      </c>
      <c r="B635" t="s">
        <v>576</v>
      </c>
      <c r="C635" t="s">
        <v>664</v>
      </c>
      <c r="D635" t="s">
        <v>574</v>
      </c>
      <c r="E635">
        <v>1421</v>
      </c>
      <c r="F635" s="78">
        <f t="shared" si="19"/>
        <v>109</v>
      </c>
      <c r="H635" s="87">
        <f t="shared" si="20"/>
        <v>14256.630000000001</v>
      </c>
      <c r="I635">
        <v>1</v>
      </c>
      <c r="J635" s="88">
        <v>130.79</v>
      </c>
      <c r="K635">
        <v>0</v>
      </c>
      <c r="L635" s="88">
        <v>0</v>
      </c>
      <c r="M635">
        <v>1</v>
      </c>
      <c r="N635" s="88">
        <v>130.79</v>
      </c>
      <c r="O635">
        <v>50</v>
      </c>
      <c r="P635" s="88">
        <v>6539.74</v>
      </c>
      <c r="Q635">
        <v>58</v>
      </c>
      <c r="R635" s="88">
        <v>7586.1</v>
      </c>
      <c r="S635">
        <v>0</v>
      </c>
      <c r="T635" s="88">
        <v>0</v>
      </c>
      <c r="U635">
        <v>0</v>
      </c>
      <c r="V635" s="88">
        <v>0</v>
      </c>
      <c r="W635">
        <v>108</v>
      </c>
      <c r="X635" s="88">
        <v>14125.84</v>
      </c>
      <c r="Y635" s="72"/>
    </row>
    <row r="636" spans="1:25" x14ac:dyDescent="0.2">
      <c r="A636" t="s">
        <v>70</v>
      </c>
      <c r="B636" t="s">
        <v>576</v>
      </c>
      <c r="C636" t="s">
        <v>283</v>
      </c>
      <c r="D636" t="s">
        <v>574</v>
      </c>
      <c r="E636">
        <v>1421</v>
      </c>
      <c r="F636" s="78">
        <f t="shared" si="19"/>
        <v>33</v>
      </c>
      <c r="H636" s="87">
        <f t="shared" si="20"/>
        <v>1192.32</v>
      </c>
      <c r="I636">
        <v>0</v>
      </c>
      <c r="J636" s="88">
        <v>0</v>
      </c>
      <c r="K636">
        <v>2</v>
      </c>
      <c r="L636" s="88">
        <v>72.260000000000005</v>
      </c>
      <c r="M636">
        <v>2</v>
      </c>
      <c r="N636" s="88">
        <v>72.260000000000005</v>
      </c>
      <c r="O636">
        <v>31</v>
      </c>
      <c r="P636" s="88">
        <v>1120.06</v>
      </c>
      <c r="Q636">
        <v>0</v>
      </c>
      <c r="R636" s="88">
        <v>0</v>
      </c>
      <c r="S636">
        <v>0</v>
      </c>
      <c r="T636" s="88">
        <v>0</v>
      </c>
      <c r="U636">
        <v>0</v>
      </c>
      <c r="V636" s="88">
        <v>0</v>
      </c>
      <c r="W636">
        <v>31</v>
      </c>
      <c r="X636" s="88">
        <v>1120.06</v>
      </c>
      <c r="Y636" s="72"/>
    </row>
    <row r="637" spans="1:25" x14ac:dyDescent="0.2">
      <c r="A637" t="s">
        <v>70</v>
      </c>
      <c r="B637" t="s">
        <v>576</v>
      </c>
      <c r="C637" t="s">
        <v>250</v>
      </c>
      <c r="D637" t="s">
        <v>574</v>
      </c>
      <c r="E637">
        <v>1421</v>
      </c>
      <c r="F637" s="78">
        <f t="shared" si="19"/>
        <v>127</v>
      </c>
      <c r="H637" s="87">
        <f t="shared" si="20"/>
        <v>4927.2700000000004</v>
      </c>
      <c r="I637">
        <v>0</v>
      </c>
      <c r="J637" s="88">
        <v>0</v>
      </c>
      <c r="K637">
        <v>0</v>
      </c>
      <c r="L637" s="88">
        <v>0</v>
      </c>
      <c r="M637">
        <v>0</v>
      </c>
      <c r="N637" s="88">
        <v>0</v>
      </c>
      <c r="O637">
        <v>127</v>
      </c>
      <c r="P637" s="88">
        <v>4927.2700000000004</v>
      </c>
      <c r="Q637">
        <v>0</v>
      </c>
      <c r="R637" s="88">
        <v>0</v>
      </c>
      <c r="S637">
        <v>0</v>
      </c>
      <c r="T637" s="88">
        <v>0</v>
      </c>
      <c r="U637">
        <v>0</v>
      </c>
      <c r="V637" s="88">
        <v>0</v>
      </c>
      <c r="W637">
        <v>127</v>
      </c>
      <c r="X637" s="88">
        <v>4927.2700000000004</v>
      </c>
      <c r="Y637" s="72"/>
    </row>
    <row r="638" spans="1:25" x14ac:dyDescent="0.2">
      <c r="A638" t="s">
        <v>70</v>
      </c>
      <c r="B638" t="s">
        <v>575</v>
      </c>
      <c r="C638" t="s">
        <v>453</v>
      </c>
      <c r="D638" t="s">
        <v>574</v>
      </c>
      <c r="E638">
        <v>1421</v>
      </c>
      <c r="F638" s="78">
        <f t="shared" si="19"/>
        <v>170</v>
      </c>
      <c r="H638" s="87">
        <f t="shared" si="20"/>
        <v>3104.17</v>
      </c>
      <c r="I638" s="72">
        <v>90</v>
      </c>
      <c r="J638" s="88">
        <v>1643.38</v>
      </c>
      <c r="K638">
        <v>50</v>
      </c>
      <c r="L638" s="88">
        <v>912.99</v>
      </c>
      <c r="M638" s="72">
        <v>140</v>
      </c>
      <c r="N638" s="88">
        <v>2556.37</v>
      </c>
      <c r="O638">
        <v>30</v>
      </c>
      <c r="P638" s="88">
        <v>547.79999999999995</v>
      </c>
      <c r="Q638">
        <v>0</v>
      </c>
      <c r="R638" s="88">
        <v>0</v>
      </c>
      <c r="S638">
        <v>0</v>
      </c>
      <c r="T638" s="88">
        <v>0</v>
      </c>
      <c r="U638">
        <v>0</v>
      </c>
      <c r="V638" s="88">
        <v>0</v>
      </c>
      <c r="W638">
        <v>30</v>
      </c>
      <c r="X638" s="88">
        <v>547.79999999999995</v>
      </c>
    </row>
    <row r="639" spans="1:25" x14ac:dyDescent="0.2">
      <c r="A639" t="s">
        <v>70</v>
      </c>
      <c r="B639" t="s">
        <v>575</v>
      </c>
      <c r="C639" t="s">
        <v>609</v>
      </c>
      <c r="D639" t="s">
        <v>574</v>
      </c>
      <c r="E639">
        <v>1421</v>
      </c>
      <c r="F639" s="78">
        <f t="shared" si="19"/>
        <v>158</v>
      </c>
      <c r="H639" s="87">
        <f t="shared" si="20"/>
        <v>2885.04</v>
      </c>
      <c r="I639">
        <v>72</v>
      </c>
      <c r="J639" s="88">
        <v>1314.7</v>
      </c>
      <c r="K639">
        <v>50</v>
      </c>
      <c r="L639" s="88">
        <v>912.99</v>
      </c>
      <c r="M639">
        <v>122</v>
      </c>
      <c r="N639" s="88">
        <v>2227.69</v>
      </c>
      <c r="O639">
        <v>36</v>
      </c>
      <c r="P639" s="88">
        <v>657.35</v>
      </c>
      <c r="Q639">
        <v>0</v>
      </c>
      <c r="R639" s="88">
        <v>0</v>
      </c>
      <c r="S639">
        <v>0</v>
      </c>
      <c r="T639" s="88">
        <v>0</v>
      </c>
      <c r="U639">
        <v>0</v>
      </c>
      <c r="V639" s="88">
        <v>0</v>
      </c>
      <c r="W639">
        <v>36</v>
      </c>
      <c r="X639" s="88">
        <v>657.35</v>
      </c>
    </row>
    <row r="640" spans="1:25" x14ac:dyDescent="0.2">
      <c r="A640" t="s">
        <v>70</v>
      </c>
      <c r="B640" t="s">
        <v>575</v>
      </c>
      <c r="C640" t="s">
        <v>551</v>
      </c>
      <c r="D640" t="s">
        <v>574</v>
      </c>
      <c r="E640">
        <v>1421</v>
      </c>
      <c r="F640" s="78">
        <f t="shared" si="19"/>
        <v>257</v>
      </c>
      <c r="H640" s="87">
        <f t="shared" si="20"/>
        <v>4692.7299999999996</v>
      </c>
      <c r="I640" s="72">
        <v>180</v>
      </c>
      <c r="J640" s="88">
        <v>3286.74</v>
      </c>
      <c r="K640">
        <v>0</v>
      </c>
      <c r="L640" s="88">
        <v>0</v>
      </c>
      <c r="M640" s="72">
        <v>180</v>
      </c>
      <c r="N640" s="88">
        <v>3286.74</v>
      </c>
      <c r="O640">
        <v>0</v>
      </c>
      <c r="P640" s="88">
        <v>0</v>
      </c>
      <c r="Q640">
        <v>0</v>
      </c>
      <c r="R640" s="88">
        <v>0</v>
      </c>
      <c r="S640">
        <v>77</v>
      </c>
      <c r="T640" s="88">
        <v>1405.99</v>
      </c>
      <c r="U640">
        <v>0</v>
      </c>
      <c r="V640" s="88">
        <v>0</v>
      </c>
      <c r="W640">
        <v>77</v>
      </c>
      <c r="X640" s="88">
        <v>1405.99</v>
      </c>
    </row>
    <row r="641" spans="1:25" x14ac:dyDescent="0.2">
      <c r="A641" t="s">
        <v>70</v>
      </c>
      <c r="B641" t="s">
        <v>576</v>
      </c>
      <c r="C641" t="s">
        <v>401</v>
      </c>
      <c r="D641" t="s">
        <v>574</v>
      </c>
      <c r="E641">
        <v>1421</v>
      </c>
      <c r="F641" s="78">
        <f t="shared" si="19"/>
        <v>1642</v>
      </c>
      <c r="H641" s="87">
        <f t="shared" si="20"/>
        <v>25500.38</v>
      </c>
      <c r="I641" s="72">
        <v>600</v>
      </c>
      <c r="J641" s="88">
        <v>9318.0499999999993</v>
      </c>
      <c r="K641">
        <v>500</v>
      </c>
      <c r="L641" s="88">
        <v>7765.04</v>
      </c>
      <c r="M641" s="72">
        <v>1100</v>
      </c>
      <c r="N641" s="88">
        <v>17083.09</v>
      </c>
      <c r="O641" s="72">
        <v>450</v>
      </c>
      <c r="P641" s="88">
        <v>6988.54</v>
      </c>
      <c r="Q641">
        <v>92</v>
      </c>
      <c r="R641" s="88">
        <v>1428.75</v>
      </c>
      <c r="S641">
        <v>0</v>
      </c>
      <c r="T641" s="88">
        <v>0</v>
      </c>
      <c r="U641">
        <v>0</v>
      </c>
      <c r="V641" s="88">
        <v>0</v>
      </c>
      <c r="W641" s="72">
        <v>542</v>
      </c>
      <c r="X641" s="88">
        <v>8417.2900000000009</v>
      </c>
    </row>
    <row r="642" spans="1:25" x14ac:dyDescent="0.2">
      <c r="A642" t="s">
        <v>70</v>
      </c>
      <c r="B642" t="s">
        <v>576</v>
      </c>
      <c r="C642" t="s">
        <v>894</v>
      </c>
      <c r="D642" t="s">
        <v>574</v>
      </c>
      <c r="E642">
        <v>1421</v>
      </c>
      <c r="F642" s="78">
        <f t="shared" ref="F642:F705" si="21">M642+W642</f>
        <v>249</v>
      </c>
      <c r="H642" s="87">
        <f t="shared" ref="H642:H705" si="22">N642+X642</f>
        <v>4514.32</v>
      </c>
      <c r="I642" s="72">
        <v>249</v>
      </c>
      <c r="J642" s="88">
        <v>4514.32</v>
      </c>
      <c r="K642">
        <v>0</v>
      </c>
      <c r="L642" s="88">
        <v>0</v>
      </c>
      <c r="M642" s="72">
        <v>249</v>
      </c>
      <c r="N642" s="88">
        <v>4514.32</v>
      </c>
      <c r="O642">
        <v>0</v>
      </c>
      <c r="P642" s="88">
        <v>0</v>
      </c>
      <c r="Q642" s="72">
        <v>0</v>
      </c>
      <c r="R642" s="88">
        <v>0</v>
      </c>
      <c r="S642">
        <v>0</v>
      </c>
      <c r="T642" s="88">
        <v>0</v>
      </c>
      <c r="U642">
        <v>0</v>
      </c>
      <c r="V642" s="88">
        <v>0</v>
      </c>
      <c r="W642" s="72">
        <v>0</v>
      </c>
      <c r="X642" s="88">
        <v>0</v>
      </c>
    </row>
    <row r="643" spans="1:25" x14ac:dyDescent="0.2">
      <c r="A643" t="s">
        <v>70</v>
      </c>
      <c r="B643" t="s">
        <v>576</v>
      </c>
      <c r="C643" t="s">
        <v>535</v>
      </c>
      <c r="D643" t="s">
        <v>574</v>
      </c>
      <c r="E643">
        <v>1421</v>
      </c>
      <c r="F643" s="78">
        <f t="shared" si="21"/>
        <v>103</v>
      </c>
      <c r="H643" s="87">
        <f t="shared" si="22"/>
        <v>2367.9699999999998</v>
      </c>
      <c r="I643" s="72">
        <v>50</v>
      </c>
      <c r="J643" s="88">
        <v>1149.5</v>
      </c>
      <c r="K643">
        <v>50</v>
      </c>
      <c r="L643" s="88">
        <v>1149.5</v>
      </c>
      <c r="M643" s="72">
        <v>100</v>
      </c>
      <c r="N643" s="88">
        <v>2299</v>
      </c>
      <c r="O643">
        <v>3</v>
      </c>
      <c r="P643" s="88">
        <v>68.97</v>
      </c>
      <c r="Q643">
        <v>0</v>
      </c>
      <c r="R643" s="88">
        <v>0</v>
      </c>
      <c r="S643">
        <v>0</v>
      </c>
      <c r="T643" s="88">
        <v>0</v>
      </c>
      <c r="U643">
        <v>0</v>
      </c>
      <c r="V643" s="88">
        <v>0</v>
      </c>
      <c r="W643">
        <v>3</v>
      </c>
      <c r="X643" s="88">
        <v>68.97</v>
      </c>
    </row>
    <row r="644" spans="1:25" x14ac:dyDescent="0.2">
      <c r="A644" t="s">
        <v>70</v>
      </c>
      <c r="B644" t="s">
        <v>575</v>
      </c>
      <c r="C644" t="s">
        <v>718</v>
      </c>
      <c r="D644" t="s">
        <v>574</v>
      </c>
      <c r="E644">
        <v>1421</v>
      </c>
      <c r="F644" s="78">
        <f t="shared" si="21"/>
        <v>287</v>
      </c>
      <c r="H644" s="87">
        <f t="shared" si="22"/>
        <v>62669.32</v>
      </c>
      <c r="I644">
        <v>200</v>
      </c>
      <c r="J644" s="88">
        <v>43672</v>
      </c>
      <c r="K644" s="72">
        <v>0</v>
      </c>
      <c r="L644" s="88">
        <v>0</v>
      </c>
      <c r="M644" s="72">
        <v>200</v>
      </c>
      <c r="N644" s="88">
        <v>43672</v>
      </c>
      <c r="O644">
        <v>87</v>
      </c>
      <c r="P644" s="88">
        <v>18997.32</v>
      </c>
      <c r="Q644">
        <v>0</v>
      </c>
      <c r="R644" s="88">
        <v>0</v>
      </c>
      <c r="S644">
        <v>0</v>
      </c>
      <c r="T644" s="88">
        <v>0</v>
      </c>
      <c r="U644">
        <v>0</v>
      </c>
      <c r="V644" s="88">
        <v>0</v>
      </c>
      <c r="W644">
        <v>87</v>
      </c>
      <c r="X644" s="88">
        <v>18997.32</v>
      </c>
    </row>
    <row r="645" spans="1:25" x14ac:dyDescent="0.2">
      <c r="A645" t="s">
        <v>70</v>
      </c>
      <c r="B645" t="s">
        <v>576</v>
      </c>
      <c r="C645" t="s">
        <v>793</v>
      </c>
      <c r="D645" t="s">
        <v>574</v>
      </c>
      <c r="E645">
        <v>1421</v>
      </c>
      <c r="F645" s="78">
        <f t="shared" si="21"/>
        <v>90</v>
      </c>
      <c r="H645" s="87">
        <f t="shared" si="22"/>
        <v>2189.6999999999998</v>
      </c>
      <c r="I645" s="72">
        <v>0</v>
      </c>
      <c r="J645" s="88">
        <v>0</v>
      </c>
      <c r="K645">
        <v>0</v>
      </c>
      <c r="L645" s="88">
        <v>0</v>
      </c>
      <c r="M645" s="72">
        <v>0</v>
      </c>
      <c r="N645" s="88">
        <v>0</v>
      </c>
      <c r="O645" s="72">
        <v>90</v>
      </c>
      <c r="P645" s="88">
        <v>2189.6999999999998</v>
      </c>
      <c r="Q645">
        <v>0</v>
      </c>
      <c r="R645" s="88">
        <v>0</v>
      </c>
      <c r="S645">
        <v>0</v>
      </c>
      <c r="T645" s="88">
        <v>0</v>
      </c>
      <c r="U645">
        <v>0</v>
      </c>
      <c r="V645" s="88">
        <v>0</v>
      </c>
      <c r="W645" s="72">
        <v>90</v>
      </c>
      <c r="X645" s="88">
        <v>2189.6999999999998</v>
      </c>
      <c r="Y645" s="72"/>
    </row>
    <row r="646" spans="1:25" x14ac:dyDescent="0.2">
      <c r="A646" t="s">
        <v>70</v>
      </c>
      <c r="B646" t="s">
        <v>575</v>
      </c>
      <c r="C646" t="s">
        <v>454</v>
      </c>
      <c r="D646" t="s">
        <v>574</v>
      </c>
      <c r="E646">
        <v>1421</v>
      </c>
      <c r="F646" s="78">
        <f t="shared" si="21"/>
        <v>27</v>
      </c>
      <c r="H646" s="87">
        <f t="shared" si="22"/>
        <v>657.88</v>
      </c>
      <c r="I646">
        <v>0</v>
      </c>
      <c r="J646" s="88">
        <v>0</v>
      </c>
      <c r="K646">
        <v>0</v>
      </c>
      <c r="L646" s="88">
        <v>0</v>
      </c>
      <c r="M646">
        <v>0</v>
      </c>
      <c r="N646" s="88">
        <v>0</v>
      </c>
      <c r="O646">
        <v>0</v>
      </c>
      <c r="P646" s="88">
        <v>0</v>
      </c>
      <c r="Q646">
        <v>27</v>
      </c>
      <c r="R646" s="88">
        <v>657.88</v>
      </c>
      <c r="S646">
        <v>0</v>
      </c>
      <c r="T646" s="88">
        <v>0</v>
      </c>
      <c r="U646">
        <v>0</v>
      </c>
      <c r="V646" s="88">
        <v>0</v>
      </c>
      <c r="W646">
        <v>27</v>
      </c>
      <c r="X646" s="88">
        <v>657.88</v>
      </c>
    </row>
    <row r="647" spans="1:25" x14ac:dyDescent="0.2">
      <c r="A647" t="s">
        <v>70</v>
      </c>
      <c r="B647" t="s">
        <v>576</v>
      </c>
      <c r="C647" t="s">
        <v>707</v>
      </c>
      <c r="D647" t="s">
        <v>574</v>
      </c>
      <c r="E647">
        <v>1421</v>
      </c>
      <c r="F647" s="78">
        <f t="shared" si="21"/>
        <v>23</v>
      </c>
      <c r="H647" s="87">
        <f t="shared" si="22"/>
        <v>608.12</v>
      </c>
      <c r="I647" s="72">
        <v>0</v>
      </c>
      <c r="J647" s="88">
        <v>0</v>
      </c>
      <c r="K647">
        <v>0</v>
      </c>
      <c r="L647" s="88">
        <v>0</v>
      </c>
      <c r="M647" s="72">
        <v>0</v>
      </c>
      <c r="N647" s="88">
        <v>0</v>
      </c>
      <c r="O647" s="72">
        <v>0</v>
      </c>
      <c r="P647" s="88">
        <v>0</v>
      </c>
      <c r="Q647">
        <v>23</v>
      </c>
      <c r="R647" s="88">
        <v>608.12</v>
      </c>
      <c r="S647">
        <v>0</v>
      </c>
      <c r="T647" s="88">
        <v>0</v>
      </c>
      <c r="U647">
        <v>0</v>
      </c>
      <c r="V647" s="88">
        <v>0</v>
      </c>
      <c r="W647" s="72">
        <v>23</v>
      </c>
      <c r="X647" s="88">
        <v>608.12</v>
      </c>
    </row>
    <row r="648" spans="1:25" x14ac:dyDescent="0.2">
      <c r="A648" t="s">
        <v>70</v>
      </c>
      <c r="B648" t="s">
        <v>575</v>
      </c>
      <c r="C648" t="s">
        <v>738</v>
      </c>
      <c r="D648" t="s">
        <v>574</v>
      </c>
      <c r="E648">
        <v>1421</v>
      </c>
      <c r="F648" s="78">
        <f t="shared" si="21"/>
        <v>5</v>
      </c>
      <c r="H648" s="87">
        <f t="shared" si="22"/>
        <v>132.19999999999999</v>
      </c>
      <c r="I648" s="72">
        <v>0</v>
      </c>
      <c r="J648" s="88">
        <v>0</v>
      </c>
      <c r="K648">
        <v>0</v>
      </c>
      <c r="L648" s="88">
        <v>0</v>
      </c>
      <c r="M648" s="72">
        <v>0</v>
      </c>
      <c r="N648" s="88">
        <v>0</v>
      </c>
      <c r="O648" s="72">
        <v>0</v>
      </c>
      <c r="P648" s="88">
        <v>0</v>
      </c>
      <c r="Q648">
        <v>5</v>
      </c>
      <c r="R648" s="88">
        <v>132.19999999999999</v>
      </c>
      <c r="S648">
        <v>0</v>
      </c>
      <c r="T648" s="88">
        <v>0</v>
      </c>
      <c r="U648">
        <v>0</v>
      </c>
      <c r="V648" s="88">
        <v>0</v>
      </c>
      <c r="W648" s="72">
        <v>5</v>
      </c>
      <c r="X648" s="88">
        <v>132.19999999999999</v>
      </c>
      <c r="Y648" s="72"/>
    </row>
    <row r="649" spans="1:25" x14ac:dyDescent="0.2">
      <c r="A649" t="s">
        <v>70</v>
      </c>
      <c r="B649" t="s">
        <v>575</v>
      </c>
      <c r="C649" t="s">
        <v>354</v>
      </c>
      <c r="D649" t="s">
        <v>574</v>
      </c>
      <c r="E649">
        <v>1421</v>
      </c>
      <c r="F649" s="78">
        <f t="shared" si="21"/>
        <v>95</v>
      </c>
      <c r="H649" s="87">
        <f t="shared" si="22"/>
        <v>1924.74</v>
      </c>
      <c r="I649">
        <v>0</v>
      </c>
      <c r="J649" s="88">
        <v>0</v>
      </c>
      <c r="K649">
        <v>0</v>
      </c>
      <c r="L649" s="88">
        <v>0</v>
      </c>
      <c r="M649">
        <v>0</v>
      </c>
      <c r="N649" s="88">
        <v>0</v>
      </c>
      <c r="O649" s="72">
        <v>0</v>
      </c>
      <c r="P649" s="88">
        <v>0</v>
      </c>
      <c r="Q649">
        <v>0</v>
      </c>
      <c r="R649" s="88">
        <v>0</v>
      </c>
      <c r="S649">
        <v>0</v>
      </c>
      <c r="T649" s="88">
        <v>0</v>
      </c>
      <c r="U649">
        <v>95</v>
      </c>
      <c r="V649" s="88">
        <v>1924.74</v>
      </c>
      <c r="W649" s="72">
        <v>95</v>
      </c>
      <c r="X649" s="88">
        <v>1924.74</v>
      </c>
      <c r="Y649" s="72"/>
    </row>
    <row r="650" spans="1:25" x14ac:dyDescent="0.2">
      <c r="A650" t="s">
        <v>70</v>
      </c>
      <c r="B650" t="s">
        <v>575</v>
      </c>
      <c r="C650" t="s">
        <v>355</v>
      </c>
      <c r="D650" t="s">
        <v>574</v>
      </c>
      <c r="E650">
        <v>1421</v>
      </c>
      <c r="F650" s="78">
        <f t="shared" si="21"/>
        <v>94</v>
      </c>
      <c r="H650" s="87">
        <f t="shared" si="22"/>
        <v>1918.18</v>
      </c>
      <c r="I650" s="72">
        <v>0</v>
      </c>
      <c r="J650" s="88">
        <v>0</v>
      </c>
      <c r="K650">
        <v>0</v>
      </c>
      <c r="L650" s="88">
        <v>0</v>
      </c>
      <c r="M650" s="72">
        <v>0</v>
      </c>
      <c r="N650" s="88">
        <v>0</v>
      </c>
      <c r="O650">
        <v>0</v>
      </c>
      <c r="P650" s="88">
        <v>0</v>
      </c>
      <c r="Q650">
        <v>0</v>
      </c>
      <c r="R650" s="88">
        <v>0</v>
      </c>
      <c r="S650">
        <v>50</v>
      </c>
      <c r="T650" s="88">
        <v>1020.31</v>
      </c>
      <c r="U650">
        <v>44</v>
      </c>
      <c r="V650" s="88">
        <v>897.87</v>
      </c>
      <c r="W650">
        <v>94</v>
      </c>
      <c r="X650" s="88">
        <v>1918.18</v>
      </c>
    </row>
    <row r="651" spans="1:25" x14ac:dyDescent="0.2">
      <c r="A651" t="s">
        <v>70</v>
      </c>
      <c r="B651" t="s">
        <v>575</v>
      </c>
      <c r="C651" t="s">
        <v>359</v>
      </c>
      <c r="D651" t="s">
        <v>574</v>
      </c>
      <c r="E651">
        <v>1421</v>
      </c>
      <c r="F651" s="78">
        <f t="shared" si="21"/>
        <v>148</v>
      </c>
      <c r="H651" s="87">
        <f t="shared" si="22"/>
        <v>2355.04</v>
      </c>
      <c r="I651">
        <v>50</v>
      </c>
      <c r="J651" s="88">
        <v>795.62</v>
      </c>
      <c r="K651">
        <v>98</v>
      </c>
      <c r="L651" s="88">
        <v>1559.42</v>
      </c>
      <c r="M651">
        <v>148</v>
      </c>
      <c r="N651" s="88">
        <v>2355.04</v>
      </c>
      <c r="O651">
        <v>0</v>
      </c>
      <c r="P651" s="88">
        <v>0</v>
      </c>
      <c r="Q651">
        <v>0</v>
      </c>
      <c r="R651" s="88">
        <v>0</v>
      </c>
      <c r="S651">
        <v>0</v>
      </c>
      <c r="T651" s="88">
        <v>0</v>
      </c>
      <c r="U651">
        <v>0</v>
      </c>
      <c r="V651" s="88">
        <v>0</v>
      </c>
      <c r="W651">
        <v>0</v>
      </c>
      <c r="X651" s="88">
        <v>0</v>
      </c>
    </row>
    <row r="652" spans="1:25" x14ac:dyDescent="0.2">
      <c r="A652" t="s">
        <v>70</v>
      </c>
      <c r="B652" t="s">
        <v>575</v>
      </c>
      <c r="C652" t="s">
        <v>373</v>
      </c>
      <c r="D652" t="s">
        <v>574</v>
      </c>
      <c r="E652">
        <v>1421</v>
      </c>
      <c r="F652" s="78">
        <f t="shared" si="21"/>
        <v>35</v>
      </c>
      <c r="H652" s="87">
        <f t="shared" si="22"/>
        <v>822.5</v>
      </c>
      <c r="I652">
        <v>35</v>
      </c>
      <c r="J652" s="88">
        <v>822.5</v>
      </c>
      <c r="K652">
        <v>0</v>
      </c>
      <c r="L652" s="88">
        <v>0</v>
      </c>
      <c r="M652">
        <v>35</v>
      </c>
      <c r="N652" s="88">
        <v>822.5</v>
      </c>
      <c r="O652">
        <v>0</v>
      </c>
      <c r="P652" s="88">
        <v>0</v>
      </c>
      <c r="Q652">
        <v>0</v>
      </c>
      <c r="R652" s="88">
        <v>0</v>
      </c>
      <c r="S652" s="72">
        <v>0</v>
      </c>
      <c r="T652" s="88">
        <v>0</v>
      </c>
      <c r="U652">
        <v>0</v>
      </c>
      <c r="V652" s="88">
        <v>0</v>
      </c>
      <c r="W652" s="72">
        <v>0</v>
      </c>
      <c r="X652" s="88">
        <v>0</v>
      </c>
    </row>
    <row r="653" spans="1:25" x14ac:dyDescent="0.2">
      <c r="A653" t="s">
        <v>70</v>
      </c>
      <c r="B653" t="s">
        <v>575</v>
      </c>
      <c r="C653" t="s">
        <v>356</v>
      </c>
      <c r="D653" t="s">
        <v>574</v>
      </c>
      <c r="E653">
        <v>1421</v>
      </c>
      <c r="F653" s="78">
        <f t="shared" si="21"/>
        <v>25</v>
      </c>
      <c r="H653" s="87">
        <f t="shared" si="22"/>
        <v>600.88</v>
      </c>
      <c r="I653">
        <v>0</v>
      </c>
      <c r="J653" s="88">
        <v>0</v>
      </c>
      <c r="K653">
        <v>0</v>
      </c>
      <c r="L653" s="88">
        <v>0</v>
      </c>
      <c r="M653">
        <v>0</v>
      </c>
      <c r="N653" s="88">
        <v>0</v>
      </c>
      <c r="O653">
        <v>0</v>
      </c>
      <c r="P653" s="88">
        <v>0</v>
      </c>
      <c r="Q653">
        <v>0</v>
      </c>
      <c r="R653" s="88">
        <v>0</v>
      </c>
      <c r="S653">
        <v>25</v>
      </c>
      <c r="T653" s="88">
        <v>600.88</v>
      </c>
      <c r="U653">
        <v>0</v>
      </c>
      <c r="V653" s="88">
        <v>0</v>
      </c>
      <c r="W653">
        <v>25</v>
      </c>
      <c r="X653" s="88">
        <v>600.88</v>
      </c>
    </row>
    <row r="654" spans="1:25" x14ac:dyDescent="0.2">
      <c r="A654" t="s">
        <v>70</v>
      </c>
      <c r="B654" t="s">
        <v>576</v>
      </c>
      <c r="C654" t="s">
        <v>441</v>
      </c>
      <c r="D654" t="s">
        <v>574</v>
      </c>
      <c r="E654">
        <v>1421</v>
      </c>
      <c r="F654" s="78">
        <f t="shared" si="21"/>
        <v>241</v>
      </c>
      <c r="H654" s="87">
        <f t="shared" si="22"/>
        <v>6217.96</v>
      </c>
      <c r="I654">
        <v>241</v>
      </c>
      <c r="J654" s="88">
        <v>6217.96</v>
      </c>
      <c r="K654">
        <v>0</v>
      </c>
      <c r="L654" s="88">
        <v>0</v>
      </c>
      <c r="M654">
        <v>241</v>
      </c>
      <c r="N654" s="88">
        <v>6217.96</v>
      </c>
      <c r="O654">
        <v>0</v>
      </c>
      <c r="P654" s="88">
        <v>0</v>
      </c>
      <c r="Q654">
        <v>0</v>
      </c>
      <c r="R654" s="88">
        <v>0</v>
      </c>
      <c r="S654">
        <v>0</v>
      </c>
      <c r="T654" s="88">
        <v>0</v>
      </c>
      <c r="U654">
        <v>0</v>
      </c>
      <c r="V654" s="88">
        <v>0</v>
      </c>
      <c r="W654">
        <v>0</v>
      </c>
      <c r="X654" s="88">
        <v>0</v>
      </c>
      <c r="Y654" s="72"/>
    </row>
    <row r="655" spans="1:25" x14ac:dyDescent="0.2">
      <c r="A655" t="s">
        <v>70</v>
      </c>
      <c r="B655" t="s">
        <v>577</v>
      </c>
      <c r="C655" t="s">
        <v>780</v>
      </c>
      <c r="D655" t="s">
        <v>574</v>
      </c>
      <c r="E655">
        <v>1421</v>
      </c>
      <c r="F655" s="78">
        <f t="shared" si="21"/>
        <v>250</v>
      </c>
      <c r="H655" s="87">
        <f t="shared" si="22"/>
        <v>4282.5</v>
      </c>
      <c r="I655">
        <v>0</v>
      </c>
      <c r="J655" s="88">
        <v>0</v>
      </c>
      <c r="K655">
        <v>0</v>
      </c>
      <c r="L655" s="88">
        <v>0</v>
      </c>
      <c r="M655">
        <v>0</v>
      </c>
      <c r="N655" s="88">
        <v>0</v>
      </c>
      <c r="O655">
        <v>238</v>
      </c>
      <c r="P655" s="88">
        <v>4076.94</v>
      </c>
      <c r="Q655">
        <v>12</v>
      </c>
      <c r="R655" s="88">
        <v>205.56</v>
      </c>
      <c r="S655">
        <v>0</v>
      </c>
      <c r="T655" s="88">
        <v>0</v>
      </c>
      <c r="U655">
        <v>0</v>
      </c>
      <c r="V655" s="88">
        <v>0</v>
      </c>
      <c r="W655">
        <v>250</v>
      </c>
      <c r="X655" s="88">
        <v>4282.5</v>
      </c>
      <c r="Y655" s="72"/>
    </row>
    <row r="656" spans="1:25" x14ac:dyDescent="0.2">
      <c r="A656" t="s">
        <v>70</v>
      </c>
      <c r="B656" t="s">
        <v>575</v>
      </c>
      <c r="C656" t="s">
        <v>721</v>
      </c>
      <c r="D656" t="s">
        <v>574</v>
      </c>
      <c r="E656">
        <v>1421</v>
      </c>
      <c r="F656" s="78">
        <f t="shared" si="21"/>
        <v>25</v>
      </c>
      <c r="H656" s="87">
        <f t="shared" si="22"/>
        <v>1084.75</v>
      </c>
      <c r="I656">
        <v>0</v>
      </c>
      <c r="J656" s="88">
        <v>0</v>
      </c>
      <c r="K656">
        <v>0</v>
      </c>
      <c r="L656" s="88">
        <v>0</v>
      </c>
      <c r="M656">
        <v>0</v>
      </c>
      <c r="N656" s="88">
        <v>0</v>
      </c>
      <c r="O656">
        <v>0</v>
      </c>
      <c r="P656" s="88">
        <v>0</v>
      </c>
      <c r="Q656" s="72">
        <v>25</v>
      </c>
      <c r="R656" s="88">
        <v>1084.75</v>
      </c>
      <c r="S656">
        <v>0</v>
      </c>
      <c r="T656" s="88">
        <v>0</v>
      </c>
      <c r="U656" s="73">
        <v>0</v>
      </c>
      <c r="V656" s="88">
        <v>0</v>
      </c>
      <c r="W656" s="72">
        <v>25</v>
      </c>
      <c r="X656" s="88">
        <v>1084.75</v>
      </c>
    </row>
    <row r="657" spans="1:30" x14ac:dyDescent="0.2">
      <c r="A657" t="s">
        <v>70</v>
      </c>
      <c r="B657" t="s">
        <v>575</v>
      </c>
      <c r="C657" t="s">
        <v>755</v>
      </c>
      <c r="D657" t="s">
        <v>574</v>
      </c>
      <c r="E657">
        <v>1421</v>
      </c>
      <c r="F657" s="78">
        <f t="shared" si="21"/>
        <v>122</v>
      </c>
      <c r="H657" s="87">
        <f t="shared" si="22"/>
        <v>5560.76</v>
      </c>
      <c r="I657" s="72">
        <v>0</v>
      </c>
      <c r="J657" s="88">
        <v>0</v>
      </c>
      <c r="K657">
        <v>100</v>
      </c>
      <c r="L657" s="88">
        <v>4558</v>
      </c>
      <c r="M657" s="72">
        <v>100</v>
      </c>
      <c r="N657" s="88">
        <v>4558</v>
      </c>
      <c r="O657">
        <v>0</v>
      </c>
      <c r="P657" s="88">
        <v>0</v>
      </c>
      <c r="Q657">
        <v>22</v>
      </c>
      <c r="R657" s="88">
        <v>1002.76</v>
      </c>
      <c r="S657">
        <v>0</v>
      </c>
      <c r="T657" s="88">
        <v>0</v>
      </c>
      <c r="U657">
        <v>0</v>
      </c>
      <c r="V657" s="88">
        <v>0</v>
      </c>
      <c r="W657">
        <v>22</v>
      </c>
      <c r="X657" s="88">
        <v>1002.76</v>
      </c>
    </row>
    <row r="658" spans="1:30" x14ac:dyDescent="0.2">
      <c r="A658" t="s">
        <v>70</v>
      </c>
      <c r="B658" t="s">
        <v>576</v>
      </c>
      <c r="C658" t="s">
        <v>369</v>
      </c>
      <c r="D658" t="s">
        <v>574</v>
      </c>
      <c r="E658">
        <v>1421</v>
      </c>
      <c r="F658" s="78">
        <f t="shared" si="21"/>
        <v>20</v>
      </c>
      <c r="H658" s="87">
        <f t="shared" si="22"/>
        <v>1338.8400000000001</v>
      </c>
      <c r="I658">
        <v>1</v>
      </c>
      <c r="J658" s="88">
        <v>66.94</v>
      </c>
      <c r="K658">
        <v>0</v>
      </c>
      <c r="L658" s="88">
        <v>0</v>
      </c>
      <c r="M658">
        <v>1</v>
      </c>
      <c r="N658" s="88">
        <v>66.94</v>
      </c>
      <c r="O658" s="72">
        <v>19</v>
      </c>
      <c r="P658" s="88">
        <v>1271.9000000000001</v>
      </c>
      <c r="Q658" s="72">
        <v>0</v>
      </c>
      <c r="R658" s="88">
        <v>0</v>
      </c>
      <c r="S658">
        <v>0</v>
      </c>
      <c r="T658" s="88">
        <v>0</v>
      </c>
      <c r="U658" s="73">
        <v>0</v>
      </c>
      <c r="V658" s="88">
        <v>0</v>
      </c>
      <c r="W658" s="72">
        <v>19</v>
      </c>
      <c r="X658" s="88">
        <v>1271.9000000000001</v>
      </c>
    </row>
    <row r="659" spans="1:30" x14ac:dyDescent="0.2">
      <c r="A659" t="s">
        <v>70</v>
      </c>
      <c r="B659" t="s">
        <v>576</v>
      </c>
      <c r="C659" t="s">
        <v>629</v>
      </c>
      <c r="D659" t="s">
        <v>574</v>
      </c>
      <c r="E659">
        <v>1421</v>
      </c>
      <c r="F659" s="78">
        <f t="shared" si="21"/>
        <v>97</v>
      </c>
      <c r="H659" s="87">
        <f t="shared" si="22"/>
        <v>7215.93</v>
      </c>
      <c r="I659">
        <v>15</v>
      </c>
      <c r="J659" s="88">
        <v>1115.8699999999999</v>
      </c>
      <c r="K659">
        <v>82</v>
      </c>
      <c r="L659" s="88">
        <v>6100.06</v>
      </c>
      <c r="M659">
        <v>97</v>
      </c>
      <c r="N659" s="88">
        <v>7215.93</v>
      </c>
      <c r="O659">
        <v>0</v>
      </c>
      <c r="P659" s="88">
        <v>0</v>
      </c>
      <c r="Q659">
        <v>0</v>
      </c>
      <c r="R659" s="88">
        <v>0</v>
      </c>
      <c r="S659">
        <v>0</v>
      </c>
      <c r="T659" s="88">
        <v>0</v>
      </c>
      <c r="U659">
        <v>0</v>
      </c>
      <c r="V659" s="88">
        <v>0</v>
      </c>
      <c r="W659">
        <v>0</v>
      </c>
      <c r="X659" s="88">
        <v>0</v>
      </c>
      <c r="AC659" s="73"/>
      <c r="AD659" s="41"/>
    </row>
    <row r="660" spans="1:30" x14ac:dyDescent="0.2">
      <c r="A660" t="s">
        <v>70</v>
      </c>
      <c r="B660" t="s">
        <v>575</v>
      </c>
      <c r="C660" t="s">
        <v>353</v>
      </c>
      <c r="D660" t="s">
        <v>574</v>
      </c>
      <c r="E660">
        <v>1421</v>
      </c>
      <c r="F660" s="78">
        <f t="shared" si="21"/>
        <v>50</v>
      </c>
      <c r="H660" s="87">
        <f t="shared" si="22"/>
        <v>2670.2599999999998</v>
      </c>
      <c r="I660">
        <v>0</v>
      </c>
      <c r="J660" s="88">
        <v>0</v>
      </c>
      <c r="K660">
        <v>1</v>
      </c>
      <c r="L660" s="88">
        <v>53.41</v>
      </c>
      <c r="M660">
        <v>1</v>
      </c>
      <c r="N660" s="88">
        <v>53.41</v>
      </c>
      <c r="O660">
        <v>0</v>
      </c>
      <c r="P660" s="88">
        <v>0</v>
      </c>
      <c r="Q660">
        <v>49</v>
      </c>
      <c r="R660" s="88">
        <v>2616.85</v>
      </c>
      <c r="S660" s="72">
        <v>0</v>
      </c>
      <c r="T660" s="88">
        <v>0</v>
      </c>
      <c r="U660">
        <v>0</v>
      </c>
      <c r="V660" s="88">
        <v>0</v>
      </c>
      <c r="W660" s="72">
        <v>49</v>
      </c>
      <c r="X660" s="88">
        <v>2616.85</v>
      </c>
      <c r="Y660" s="72"/>
      <c r="AC660" s="73"/>
      <c r="AD660" s="41"/>
    </row>
    <row r="661" spans="1:30" x14ac:dyDescent="0.2">
      <c r="A661" t="s">
        <v>70</v>
      </c>
      <c r="B661" t="s">
        <v>575</v>
      </c>
      <c r="C661" t="s">
        <v>365</v>
      </c>
      <c r="D661" t="s">
        <v>574</v>
      </c>
      <c r="E661">
        <v>1421</v>
      </c>
      <c r="F661" s="78">
        <f t="shared" si="21"/>
        <v>21</v>
      </c>
      <c r="H661" s="87">
        <f t="shared" si="22"/>
        <v>1874.67</v>
      </c>
      <c r="I661" s="72">
        <v>0</v>
      </c>
      <c r="J661" s="88">
        <v>0</v>
      </c>
      <c r="K661">
        <v>0</v>
      </c>
      <c r="L661" s="88">
        <v>0</v>
      </c>
      <c r="M661" s="72">
        <v>0</v>
      </c>
      <c r="N661" s="88">
        <v>0</v>
      </c>
      <c r="O661">
        <v>0</v>
      </c>
      <c r="P661" s="88">
        <v>0</v>
      </c>
      <c r="Q661">
        <v>19</v>
      </c>
      <c r="R661" s="88">
        <v>1696.13</v>
      </c>
      <c r="S661">
        <v>0</v>
      </c>
      <c r="T661" s="88">
        <v>0</v>
      </c>
      <c r="U661">
        <v>2</v>
      </c>
      <c r="V661" s="88">
        <v>178.54</v>
      </c>
      <c r="W661">
        <v>21</v>
      </c>
      <c r="X661" s="88">
        <v>1874.67</v>
      </c>
      <c r="Y661" s="72"/>
      <c r="AC661" s="73"/>
      <c r="AD661" s="41"/>
    </row>
    <row r="662" spans="1:30" x14ac:dyDescent="0.2">
      <c r="A662" t="s">
        <v>70</v>
      </c>
      <c r="B662" t="s">
        <v>173</v>
      </c>
      <c r="C662" t="s">
        <v>110</v>
      </c>
      <c r="D662" t="s">
        <v>42</v>
      </c>
      <c r="E662">
        <v>1490</v>
      </c>
      <c r="F662" s="78">
        <f t="shared" si="21"/>
        <v>9601</v>
      </c>
      <c r="H662" s="87">
        <f t="shared" si="22"/>
        <v>625874.31000000006</v>
      </c>
      <c r="I662" s="72">
        <v>9601</v>
      </c>
      <c r="J662" s="88">
        <v>625874.31000000006</v>
      </c>
      <c r="K662">
        <v>0</v>
      </c>
      <c r="L662" s="88">
        <v>0</v>
      </c>
      <c r="M662" s="72">
        <v>9601</v>
      </c>
      <c r="N662" s="88">
        <v>625874.31000000006</v>
      </c>
      <c r="O662">
        <v>0</v>
      </c>
      <c r="P662" s="88">
        <v>0</v>
      </c>
      <c r="Q662">
        <v>0</v>
      </c>
      <c r="R662" s="88">
        <v>0</v>
      </c>
      <c r="S662">
        <v>0</v>
      </c>
      <c r="T662" s="88">
        <v>0</v>
      </c>
      <c r="U662">
        <v>0</v>
      </c>
      <c r="V662" s="88">
        <v>0</v>
      </c>
      <c r="W662">
        <v>0</v>
      </c>
      <c r="X662" s="88">
        <v>0</v>
      </c>
      <c r="Y662" s="72"/>
      <c r="AC662" s="73"/>
      <c r="AD662" s="41"/>
    </row>
    <row r="663" spans="1:30" x14ac:dyDescent="0.2">
      <c r="A663" t="s">
        <v>70</v>
      </c>
      <c r="B663" t="s">
        <v>173</v>
      </c>
      <c r="C663" t="s">
        <v>699</v>
      </c>
      <c r="D663" t="s">
        <v>42</v>
      </c>
      <c r="E663">
        <v>1490</v>
      </c>
      <c r="F663" s="78">
        <f t="shared" si="21"/>
        <v>20</v>
      </c>
      <c r="H663" s="87">
        <f t="shared" si="22"/>
        <v>906</v>
      </c>
      <c r="I663" s="72">
        <v>0</v>
      </c>
      <c r="J663" s="88">
        <v>0</v>
      </c>
      <c r="K663">
        <v>0</v>
      </c>
      <c r="L663" s="88">
        <v>0</v>
      </c>
      <c r="M663" s="72">
        <v>0</v>
      </c>
      <c r="N663" s="88">
        <v>0</v>
      </c>
      <c r="O663">
        <v>0</v>
      </c>
      <c r="P663" s="88">
        <v>0</v>
      </c>
      <c r="Q663">
        <v>1</v>
      </c>
      <c r="R663" s="88">
        <v>45.3</v>
      </c>
      <c r="S663">
        <v>19</v>
      </c>
      <c r="T663" s="88">
        <v>860.7</v>
      </c>
      <c r="U663">
        <v>0</v>
      </c>
      <c r="V663" s="88">
        <v>0</v>
      </c>
      <c r="W663">
        <v>20</v>
      </c>
      <c r="X663" s="88">
        <v>906</v>
      </c>
      <c r="AC663" s="73"/>
      <c r="AD663" s="41"/>
    </row>
    <row r="664" spans="1:30" x14ac:dyDescent="0.2">
      <c r="A664" t="s">
        <v>70</v>
      </c>
      <c r="B664" t="s">
        <v>173</v>
      </c>
      <c r="C664" t="s">
        <v>378</v>
      </c>
      <c r="D664" t="s">
        <v>42</v>
      </c>
      <c r="E664">
        <v>1490</v>
      </c>
      <c r="F664" s="78">
        <f t="shared" si="21"/>
        <v>14968</v>
      </c>
      <c r="H664" s="87">
        <f t="shared" si="22"/>
        <v>787173.76</v>
      </c>
      <c r="I664" s="72">
        <v>6157</v>
      </c>
      <c r="J664" s="88">
        <v>323799.33</v>
      </c>
      <c r="K664">
        <v>6792</v>
      </c>
      <c r="L664" s="88">
        <v>357194.26</v>
      </c>
      <c r="M664" s="72">
        <v>12949</v>
      </c>
      <c r="N664" s="88">
        <v>680993.59</v>
      </c>
      <c r="O664" s="72">
        <v>2019</v>
      </c>
      <c r="P664" s="88">
        <v>106180.17</v>
      </c>
      <c r="Q664">
        <v>0</v>
      </c>
      <c r="R664" s="88">
        <v>0</v>
      </c>
      <c r="S664">
        <v>0</v>
      </c>
      <c r="T664" s="88">
        <v>0</v>
      </c>
      <c r="U664" s="73">
        <v>0</v>
      </c>
      <c r="V664" s="88">
        <v>0</v>
      </c>
      <c r="W664" s="72">
        <v>2019</v>
      </c>
      <c r="X664" s="88">
        <v>106180.17</v>
      </c>
      <c r="AC664" s="73"/>
      <c r="AD664" s="41"/>
    </row>
    <row r="665" spans="1:30" x14ac:dyDescent="0.2">
      <c r="A665" t="s">
        <v>70</v>
      </c>
      <c r="B665" t="s">
        <v>173</v>
      </c>
      <c r="C665" t="s">
        <v>651</v>
      </c>
      <c r="D665" t="s">
        <v>42</v>
      </c>
      <c r="E665">
        <v>1490</v>
      </c>
      <c r="F665" s="78">
        <f t="shared" si="21"/>
        <v>165</v>
      </c>
      <c r="H665" s="87">
        <f t="shared" si="22"/>
        <v>5775</v>
      </c>
      <c r="I665">
        <v>0</v>
      </c>
      <c r="J665" s="88">
        <v>0</v>
      </c>
      <c r="K665">
        <v>0</v>
      </c>
      <c r="L665" s="88">
        <v>0</v>
      </c>
      <c r="M665">
        <v>0</v>
      </c>
      <c r="N665" s="88">
        <v>0</v>
      </c>
      <c r="O665">
        <v>0</v>
      </c>
      <c r="P665" s="88">
        <v>0</v>
      </c>
      <c r="Q665">
        <v>0</v>
      </c>
      <c r="R665" s="88">
        <v>0</v>
      </c>
      <c r="S665">
        <v>165</v>
      </c>
      <c r="T665" s="88">
        <v>5775</v>
      </c>
      <c r="U665">
        <v>0</v>
      </c>
      <c r="V665" s="88">
        <v>0</v>
      </c>
      <c r="W665">
        <v>165</v>
      </c>
      <c r="X665" s="88">
        <v>5775</v>
      </c>
      <c r="Y665" s="72"/>
      <c r="AC665" s="73"/>
      <c r="AD665" s="41"/>
    </row>
    <row r="666" spans="1:30" x14ac:dyDescent="0.2">
      <c r="A666" t="s">
        <v>70</v>
      </c>
      <c r="B666" t="s">
        <v>173</v>
      </c>
      <c r="C666" t="s">
        <v>666</v>
      </c>
      <c r="D666" t="s">
        <v>42</v>
      </c>
      <c r="E666">
        <v>1490</v>
      </c>
      <c r="F666" s="78">
        <f t="shared" si="21"/>
        <v>23</v>
      </c>
      <c r="H666" s="87">
        <f t="shared" si="22"/>
        <v>1731.21</v>
      </c>
      <c r="I666" s="72">
        <v>0</v>
      </c>
      <c r="J666" s="88">
        <v>0</v>
      </c>
      <c r="K666">
        <v>23</v>
      </c>
      <c r="L666" s="88">
        <v>1731.21</v>
      </c>
      <c r="M666" s="72">
        <v>23</v>
      </c>
      <c r="N666" s="88">
        <v>1731.21</v>
      </c>
      <c r="O666">
        <v>0</v>
      </c>
      <c r="P666" s="88">
        <v>0</v>
      </c>
      <c r="Q666">
        <v>0</v>
      </c>
      <c r="R666" s="88">
        <v>0</v>
      </c>
      <c r="S666">
        <v>0</v>
      </c>
      <c r="T666" s="88">
        <v>0</v>
      </c>
      <c r="U666">
        <v>0</v>
      </c>
      <c r="V666" s="88">
        <v>0</v>
      </c>
      <c r="W666">
        <v>0</v>
      </c>
      <c r="X666" s="88">
        <v>0</v>
      </c>
      <c r="AC666" s="73"/>
      <c r="AD666" s="41"/>
    </row>
    <row r="667" spans="1:30" x14ac:dyDescent="0.2">
      <c r="A667" t="s">
        <v>70</v>
      </c>
      <c r="B667" t="s">
        <v>173</v>
      </c>
      <c r="C667" t="s">
        <v>636</v>
      </c>
      <c r="D667" t="s">
        <v>42</v>
      </c>
      <c r="E667">
        <v>1490</v>
      </c>
      <c r="F667" s="78">
        <f t="shared" si="21"/>
        <v>150</v>
      </c>
      <c r="H667" s="87">
        <f t="shared" si="22"/>
        <v>11170.24</v>
      </c>
      <c r="I667" s="72">
        <v>0</v>
      </c>
      <c r="J667" s="88">
        <v>0</v>
      </c>
      <c r="K667">
        <v>16</v>
      </c>
      <c r="L667" s="88">
        <v>1191.49</v>
      </c>
      <c r="M667" s="72">
        <v>16</v>
      </c>
      <c r="N667" s="88">
        <v>1191.49</v>
      </c>
      <c r="O667">
        <v>0</v>
      </c>
      <c r="P667" s="88">
        <v>0</v>
      </c>
      <c r="Q667">
        <v>134</v>
      </c>
      <c r="R667" s="88">
        <v>9978.75</v>
      </c>
      <c r="S667">
        <v>0</v>
      </c>
      <c r="T667" s="88">
        <v>0</v>
      </c>
      <c r="U667">
        <v>0</v>
      </c>
      <c r="V667" s="88">
        <v>0</v>
      </c>
      <c r="W667">
        <v>134</v>
      </c>
      <c r="X667" s="88">
        <v>9978.75</v>
      </c>
      <c r="AC667" s="73"/>
      <c r="AD667" s="41"/>
    </row>
    <row r="668" spans="1:30" x14ac:dyDescent="0.2">
      <c r="A668" t="s">
        <v>70</v>
      </c>
      <c r="B668" t="s">
        <v>173</v>
      </c>
      <c r="C668" t="s">
        <v>136</v>
      </c>
      <c r="D668" t="s">
        <v>42</v>
      </c>
      <c r="E668">
        <v>1490</v>
      </c>
      <c r="F668" s="78">
        <f t="shared" si="21"/>
        <v>12</v>
      </c>
      <c r="H668" s="87">
        <f t="shared" si="22"/>
        <v>1065.53</v>
      </c>
      <c r="I668">
        <v>0</v>
      </c>
      <c r="J668" s="88">
        <v>0</v>
      </c>
      <c r="K668">
        <v>9</v>
      </c>
      <c r="L668" s="88">
        <v>799.15</v>
      </c>
      <c r="M668">
        <v>9</v>
      </c>
      <c r="N668" s="88">
        <v>799.15</v>
      </c>
      <c r="O668">
        <v>0</v>
      </c>
      <c r="P668" s="88">
        <v>0</v>
      </c>
      <c r="Q668">
        <v>3</v>
      </c>
      <c r="R668" s="88">
        <v>266.38</v>
      </c>
      <c r="S668" s="72">
        <v>0</v>
      </c>
      <c r="T668" s="88">
        <v>0</v>
      </c>
      <c r="U668">
        <v>0</v>
      </c>
      <c r="V668" s="88">
        <v>0</v>
      </c>
      <c r="W668" s="72">
        <v>3</v>
      </c>
      <c r="X668" s="88">
        <v>266.38</v>
      </c>
      <c r="AC668" s="73"/>
      <c r="AD668" s="41"/>
    </row>
    <row r="669" spans="1:30" x14ac:dyDescent="0.2">
      <c r="A669" t="s">
        <v>70</v>
      </c>
      <c r="B669" t="s">
        <v>173</v>
      </c>
      <c r="C669" t="s">
        <v>864</v>
      </c>
      <c r="D669" t="s">
        <v>42</v>
      </c>
      <c r="E669">
        <v>1490</v>
      </c>
      <c r="F669" s="78">
        <f t="shared" si="21"/>
        <v>3</v>
      </c>
      <c r="H669" s="87">
        <f t="shared" si="22"/>
        <v>287.94</v>
      </c>
      <c r="I669" s="72">
        <v>3</v>
      </c>
      <c r="J669" s="88">
        <v>287.94</v>
      </c>
      <c r="K669">
        <v>0</v>
      </c>
      <c r="L669" s="88">
        <v>0</v>
      </c>
      <c r="M669" s="72">
        <v>3</v>
      </c>
      <c r="N669" s="88">
        <v>287.94</v>
      </c>
      <c r="O669">
        <v>0</v>
      </c>
      <c r="P669" s="88">
        <v>0</v>
      </c>
      <c r="Q669">
        <v>0</v>
      </c>
      <c r="R669" s="88">
        <v>0</v>
      </c>
      <c r="S669">
        <v>0</v>
      </c>
      <c r="T669" s="88">
        <v>0</v>
      </c>
      <c r="U669">
        <v>0</v>
      </c>
      <c r="V669" s="88">
        <v>0</v>
      </c>
      <c r="W669">
        <v>0</v>
      </c>
      <c r="X669" s="88">
        <v>0</v>
      </c>
      <c r="AC669" s="73"/>
      <c r="AD669" s="41"/>
    </row>
    <row r="670" spans="1:30" x14ac:dyDescent="0.2">
      <c r="A670" t="s">
        <v>70</v>
      </c>
      <c r="B670" t="s">
        <v>173</v>
      </c>
      <c r="C670" t="s">
        <v>376</v>
      </c>
      <c r="D670" t="s">
        <v>42</v>
      </c>
      <c r="E670">
        <v>1490</v>
      </c>
      <c r="F670" s="78">
        <f t="shared" si="21"/>
        <v>595</v>
      </c>
      <c r="H670" s="87">
        <f t="shared" si="22"/>
        <v>61292.24</v>
      </c>
      <c r="I670" s="72">
        <v>440</v>
      </c>
      <c r="J670" s="88">
        <v>45325.37</v>
      </c>
      <c r="K670">
        <v>155</v>
      </c>
      <c r="L670" s="88">
        <v>15966.87</v>
      </c>
      <c r="M670" s="72">
        <v>595</v>
      </c>
      <c r="N670" s="88">
        <v>61292.24</v>
      </c>
      <c r="O670">
        <v>0</v>
      </c>
      <c r="P670" s="88">
        <v>0</v>
      </c>
      <c r="Q670">
        <v>0</v>
      </c>
      <c r="R670" s="88">
        <v>0</v>
      </c>
      <c r="S670">
        <v>0</v>
      </c>
      <c r="T670" s="88">
        <v>0</v>
      </c>
      <c r="U670">
        <v>0</v>
      </c>
      <c r="V670" s="88">
        <v>0</v>
      </c>
      <c r="W670">
        <v>0</v>
      </c>
      <c r="X670" s="88">
        <v>0</v>
      </c>
      <c r="AC670" s="73"/>
      <c r="AD670" s="41"/>
    </row>
    <row r="671" spans="1:30" x14ac:dyDescent="0.2">
      <c r="A671" t="s">
        <v>70</v>
      </c>
      <c r="B671" t="s">
        <v>173</v>
      </c>
      <c r="C671" t="s">
        <v>895</v>
      </c>
      <c r="D671" t="s">
        <v>42</v>
      </c>
      <c r="E671">
        <v>1490</v>
      </c>
      <c r="F671" s="78">
        <f t="shared" si="21"/>
        <v>236</v>
      </c>
      <c r="H671" s="87">
        <f t="shared" si="22"/>
        <v>25263.25</v>
      </c>
      <c r="I671">
        <v>236</v>
      </c>
      <c r="J671" s="88">
        <v>25263.25</v>
      </c>
      <c r="K671">
        <v>0</v>
      </c>
      <c r="L671" s="88">
        <v>0</v>
      </c>
      <c r="M671">
        <v>236</v>
      </c>
      <c r="N671" s="88">
        <v>25263.25</v>
      </c>
      <c r="O671">
        <v>0</v>
      </c>
      <c r="P671" s="88">
        <v>0</v>
      </c>
      <c r="Q671">
        <v>0</v>
      </c>
      <c r="R671" s="88">
        <v>0</v>
      </c>
      <c r="S671" s="72">
        <v>0</v>
      </c>
      <c r="T671" s="88">
        <v>0</v>
      </c>
      <c r="U671">
        <v>0</v>
      </c>
      <c r="V671" s="88">
        <v>0</v>
      </c>
      <c r="W671" s="72">
        <v>0</v>
      </c>
      <c r="X671" s="88">
        <v>0</v>
      </c>
      <c r="AC671" s="73"/>
      <c r="AD671" s="41"/>
    </row>
    <row r="672" spans="1:30" x14ac:dyDescent="0.2">
      <c r="A672" t="s">
        <v>70</v>
      </c>
      <c r="B672" t="s">
        <v>173</v>
      </c>
      <c r="C672" t="s">
        <v>503</v>
      </c>
      <c r="D672" t="s">
        <v>42</v>
      </c>
      <c r="E672">
        <v>1490</v>
      </c>
      <c r="F672" s="78">
        <f t="shared" si="21"/>
        <v>664</v>
      </c>
      <c r="H672" s="87">
        <f t="shared" si="22"/>
        <v>75480.549999999988</v>
      </c>
      <c r="I672">
        <v>315</v>
      </c>
      <c r="J672" s="88">
        <v>35807.800000000003</v>
      </c>
      <c r="K672">
        <v>186</v>
      </c>
      <c r="L672" s="88">
        <v>21143.65</v>
      </c>
      <c r="M672">
        <v>501</v>
      </c>
      <c r="N672" s="88">
        <v>56951.45</v>
      </c>
      <c r="O672">
        <v>163</v>
      </c>
      <c r="P672" s="88">
        <v>18529.099999999999</v>
      </c>
      <c r="Q672">
        <v>0</v>
      </c>
      <c r="R672" s="88">
        <v>0</v>
      </c>
      <c r="S672" s="72">
        <v>0</v>
      </c>
      <c r="T672" s="88">
        <v>0</v>
      </c>
      <c r="U672">
        <v>0</v>
      </c>
      <c r="V672" s="88">
        <v>0</v>
      </c>
      <c r="W672" s="72">
        <v>163</v>
      </c>
      <c r="X672" s="88">
        <v>18529.099999999999</v>
      </c>
      <c r="AC672" s="73"/>
      <c r="AD672" s="41"/>
    </row>
    <row r="673" spans="1:30" x14ac:dyDescent="0.2">
      <c r="A673" t="s">
        <v>70</v>
      </c>
      <c r="B673" t="s">
        <v>173</v>
      </c>
      <c r="C673" t="s">
        <v>319</v>
      </c>
      <c r="D673" t="s">
        <v>42</v>
      </c>
      <c r="E673">
        <v>1490</v>
      </c>
      <c r="F673" s="78">
        <f t="shared" si="21"/>
        <v>32</v>
      </c>
      <c r="H673" s="87">
        <f t="shared" si="22"/>
        <v>3940.16</v>
      </c>
      <c r="I673">
        <v>32</v>
      </c>
      <c r="J673" s="88">
        <v>3940.16</v>
      </c>
      <c r="K673">
        <v>0</v>
      </c>
      <c r="L673" s="88">
        <v>0</v>
      </c>
      <c r="M673">
        <v>32</v>
      </c>
      <c r="N673" s="88">
        <v>3940.16</v>
      </c>
      <c r="O673">
        <v>0</v>
      </c>
      <c r="P673" s="88">
        <v>0</v>
      </c>
      <c r="Q673" s="72">
        <v>0</v>
      </c>
      <c r="R673" s="88">
        <v>0</v>
      </c>
      <c r="S673">
        <v>0</v>
      </c>
      <c r="T673" s="88">
        <v>0</v>
      </c>
      <c r="U673">
        <v>0</v>
      </c>
      <c r="V673" s="88">
        <v>0</v>
      </c>
      <c r="W673" s="72">
        <v>0</v>
      </c>
      <c r="X673" s="88">
        <v>0</v>
      </c>
      <c r="AC673" s="73"/>
      <c r="AD673" s="41"/>
    </row>
    <row r="674" spans="1:30" x14ac:dyDescent="0.2">
      <c r="A674" t="s">
        <v>70</v>
      </c>
      <c r="B674" t="s">
        <v>173</v>
      </c>
      <c r="C674" t="s">
        <v>819</v>
      </c>
      <c r="D674" t="s">
        <v>42</v>
      </c>
      <c r="E674">
        <v>1490</v>
      </c>
      <c r="F674" s="78">
        <f t="shared" si="21"/>
        <v>10</v>
      </c>
      <c r="H674" s="87">
        <f t="shared" si="22"/>
        <v>1259.6400000000001</v>
      </c>
      <c r="I674" s="72">
        <v>0</v>
      </c>
      <c r="J674" s="88">
        <v>0</v>
      </c>
      <c r="K674">
        <v>10</v>
      </c>
      <c r="L674" s="88">
        <v>1259.6400000000001</v>
      </c>
      <c r="M674" s="72">
        <v>10</v>
      </c>
      <c r="N674" s="88">
        <v>1259.6400000000001</v>
      </c>
      <c r="O674" s="72">
        <v>0</v>
      </c>
      <c r="P674" s="88">
        <v>0</v>
      </c>
      <c r="Q674">
        <v>0</v>
      </c>
      <c r="R674" s="88">
        <v>0</v>
      </c>
      <c r="S674">
        <v>0</v>
      </c>
      <c r="T674" s="88">
        <v>0</v>
      </c>
      <c r="U674">
        <v>0</v>
      </c>
      <c r="V674" s="88">
        <v>0</v>
      </c>
      <c r="W674" s="72">
        <v>0</v>
      </c>
      <c r="X674" s="88">
        <v>0</v>
      </c>
      <c r="Y674" s="72"/>
      <c r="AC674" s="73"/>
      <c r="AD674" s="41"/>
    </row>
    <row r="675" spans="1:30" x14ac:dyDescent="0.2">
      <c r="A675" t="s">
        <v>70</v>
      </c>
      <c r="B675" t="s">
        <v>173</v>
      </c>
      <c r="C675" t="s">
        <v>71</v>
      </c>
      <c r="D675" t="s">
        <v>42</v>
      </c>
      <c r="E675">
        <v>1490</v>
      </c>
      <c r="F675" s="78">
        <f t="shared" si="21"/>
        <v>458</v>
      </c>
      <c r="H675" s="87">
        <f t="shared" si="22"/>
        <v>35800.019999999997</v>
      </c>
      <c r="I675" s="72">
        <v>9</v>
      </c>
      <c r="J675" s="88">
        <v>703.49</v>
      </c>
      <c r="K675">
        <v>2</v>
      </c>
      <c r="L675" s="88">
        <v>156.33000000000001</v>
      </c>
      <c r="M675" s="72">
        <v>11</v>
      </c>
      <c r="N675" s="88">
        <v>859.82</v>
      </c>
      <c r="O675" s="72">
        <v>0</v>
      </c>
      <c r="P675" s="88">
        <v>0</v>
      </c>
      <c r="Q675">
        <v>447</v>
      </c>
      <c r="R675" s="88">
        <v>34940.199999999997</v>
      </c>
      <c r="S675">
        <v>0</v>
      </c>
      <c r="T675" s="88">
        <v>0</v>
      </c>
      <c r="U675" s="73">
        <v>0</v>
      </c>
      <c r="V675" s="88">
        <v>0</v>
      </c>
      <c r="W675" s="72">
        <v>447</v>
      </c>
      <c r="X675" s="88">
        <v>34940.199999999997</v>
      </c>
      <c r="AC675" s="73"/>
      <c r="AD675" s="41"/>
    </row>
    <row r="676" spans="1:30" x14ac:dyDescent="0.2">
      <c r="A676" t="s">
        <v>70</v>
      </c>
      <c r="B676" t="s">
        <v>173</v>
      </c>
      <c r="C676" t="s">
        <v>569</v>
      </c>
      <c r="D676" t="s">
        <v>42</v>
      </c>
      <c r="E676">
        <v>1490</v>
      </c>
      <c r="F676" s="78">
        <f t="shared" si="21"/>
        <v>15</v>
      </c>
      <c r="H676" s="87">
        <f t="shared" si="22"/>
        <v>1201.72</v>
      </c>
      <c r="I676" s="72">
        <v>15</v>
      </c>
      <c r="J676" s="88">
        <v>1201.72</v>
      </c>
      <c r="K676">
        <v>0</v>
      </c>
      <c r="L676" s="88">
        <v>0</v>
      </c>
      <c r="M676" s="72">
        <v>15</v>
      </c>
      <c r="N676" s="88">
        <v>1201.72</v>
      </c>
      <c r="O676" s="72">
        <v>0</v>
      </c>
      <c r="P676" s="88">
        <v>0</v>
      </c>
      <c r="Q676">
        <v>0</v>
      </c>
      <c r="R676" s="88">
        <v>0</v>
      </c>
      <c r="S676">
        <v>0</v>
      </c>
      <c r="T676" s="88">
        <v>0</v>
      </c>
      <c r="U676" s="73">
        <v>0</v>
      </c>
      <c r="V676" s="88">
        <v>0</v>
      </c>
      <c r="W676" s="72">
        <v>0</v>
      </c>
      <c r="X676" s="88">
        <v>0</v>
      </c>
      <c r="AC676" s="73"/>
      <c r="AD676" s="41"/>
    </row>
    <row r="677" spans="1:30" x14ac:dyDescent="0.2">
      <c r="A677" t="s">
        <v>70</v>
      </c>
      <c r="B677" t="s">
        <v>173</v>
      </c>
      <c r="C677" t="s">
        <v>682</v>
      </c>
      <c r="D677" t="s">
        <v>42</v>
      </c>
      <c r="E677">
        <v>1490</v>
      </c>
      <c r="F677" s="78">
        <f t="shared" si="21"/>
        <v>5856</v>
      </c>
      <c r="H677" s="87">
        <f t="shared" si="22"/>
        <v>447683.75</v>
      </c>
      <c r="I677" s="72">
        <v>5430</v>
      </c>
      <c r="J677" s="88">
        <v>415116.59</v>
      </c>
      <c r="K677">
        <v>426</v>
      </c>
      <c r="L677" s="88">
        <v>32567.16</v>
      </c>
      <c r="M677" s="72">
        <v>5856</v>
      </c>
      <c r="N677" s="88">
        <v>447683.75</v>
      </c>
      <c r="O677">
        <v>0</v>
      </c>
      <c r="P677" s="88">
        <v>0</v>
      </c>
      <c r="Q677">
        <v>0</v>
      </c>
      <c r="R677" s="88">
        <v>0</v>
      </c>
      <c r="S677">
        <v>0</v>
      </c>
      <c r="T677" s="88">
        <v>0</v>
      </c>
      <c r="U677">
        <v>0</v>
      </c>
      <c r="V677" s="88">
        <v>0</v>
      </c>
      <c r="W677">
        <v>0</v>
      </c>
      <c r="X677" s="88">
        <v>0</v>
      </c>
      <c r="Y677" s="72"/>
      <c r="AC677" s="73"/>
      <c r="AD677" s="41"/>
    </row>
    <row r="678" spans="1:30" x14ac:dyDescent="0.2">
      <c r="A678" t="s">
        <v>70</v>
      </c>
      <c r="B678" t="s">
        <v>173</v>
      </c>
      <c r="C678" t="s">
        <v>688</v>
      </c>
      <c r="D678" t="s">
        <v>42</v>
      </c>
      <c r="E678">
        <v>1490</v>
      </c>
      <c r="F678" s="78">
        <f t="shared" si="21"/>
        <v>80</v>
      </c>
      <c r="H678" s="87">
        <f t="shared" si="22"/>
        <v>4468.0200000000004</v>
      </c>
      <c r="I678" s="72">
        <v>80</v>
      </c>
      <c r="J678" s="88">
        <v>4468.0200000000004</v>
      </c>
      <c r="K678">
        <v>0</v>
      </c>
      <c r="L678" s="88">
        <v>0</v>
      </c>
      <c r="M678" s="72">
        <v>80</v>
      </c>
      <c r="N678" s="88">
        <v>4468.0200000000004</v>
      </c>
      <c r="O678">
        <v>0</v>
      </c>
      <c r="P678" s="88">
        <v>0</v>
      </c>
      <c r="Q678">
        <v>0</v>
      </c>
      <c r="R678" s="88">
        <v>0</v>
      </c>
      <c r="S678">
        <v>0</v>
      </c>
      <c r="T678" s="88">
        <v>0</v>
      </c>
      <c r="U678">
        <v>0</v>
      </c>
      <c r="V678" s="88">
        <v>0</v>
      </c>
      <c r="W678">
        <v>0</v>
      </c>
      <c r="X678" s="88">
        <v>0</v>
      </c>
      <c r="Y678" s="72"/>
      <c r="AC678" s="73"/>
      <c r="AD678" s="41"/>
    </row>
    <row r="679" spans="1:30" x14ac:dyDescent="0.2">
      <c r="A679" t="s">
        <v>70</v>
      </c>
      <c r="B679" t="s">
        <v>173</v>
      </c>
      <c r="C679" t="s">
        <v>700</v>
      </c>
      <c r="D679" t="s">
        <v>42</v>
      </c>
      <c r="E679">
        <v>1490</v>
      </c>
      <c r="F679" s="78">
        <f t="shared" si="21"/>
        <v>248</v>
      </c>
      <c r="H679" s="87">
        <f t="shared" si="22"/>
        <v>19448.16</v>
      </c>
      <c r="I679" s="72">
        <v>0</v>
      </c>
      <c r="J679" s="88">
        <v>0</v>
      </c>
      <c r="K679">
        <v>0</v>
      </c>
      <c r="L679" s="88">
        <v>0</v>
      </c>
      <c r="M679" s="72">
        <v>0</v>
      </c>
      <c r="N679" s="88">
        <v>0</v>
      </c>
      <c r="O679" s="72">
        <v>0</v>
      </c>
      <c r="P679" s="88">
        <v>0</v>
      </c>
      <c r="Q679">
        <v>248</v>
      </c>
      <c r="R679" s="88">
        <v>19448.16</v>
      </c>
      <c r="S679">
        <v>0</v>
      </c>
      <c r="T679" s="88">
        <v>0</v>
      </c>
      <c r="U679" s="73">
        <v>0</v>
      </c>
      <c r="V679" s="88">
        <v>0</v>
      </c>
      <c r="W679" s="72">
        <v>248</v>
      </c>
      <c r="X679" s="88">
        <v>19448.16</v>
      </c>
      <c r="AC679" s="73"/>
      <c r="AD679" s="41"/>
    </row>
    <row r="680" spans="1:30" x14ac:dyDescent="0.2">
      <c r="A680" t="s">
        <v>70</v>
      </c>
      <c r="B680" t="s">
        <v>173</v>
      </c>
      <c r="C680" t="s">
        <v>419</v>
      </c>
      <c r="D680" t="s">
        <v>42</v>
      </c>
      <c r="E680">
        <v>1490</v>
      </c>
      <c r="F680" s="78">
        <f t="shared" si="21"/>
        <v>130</v>
      </c>
      <c r="H680" s="87">
        <f t="shared" si="22"/>
        <v>10773.25</v>
      </c>
      <c r="I680" s="72">
        <v>130</v>
      </c>
      <c r="J680" s="88">
        <v>10773.25</v>
      </c>
      <c r="K680">
        <v>0</v>
      </c>
      <c r="L680" s="88">
        <v>0</v>
      </c>
      <c r="M680" s="72">
        <v>130</v>
      </c>
      <c r="N680" s="88">
        <v>10773.25</v>
      </c>
      <c r="O680">
        <v>0</v>
      </c>
      <c r="P680" s="88">
        <v>0</v>
      </c>
      <c r="Q680">
        <v>0</v>
      </c>
      <c r="R680" s="88">
        <v>0</v>
      </c>
      <c r="S680">
        <v>0</v>
      </c>
      <c r="T680" s="88">
        <v>0</v>
      </c>
      <c r="U680">
        <v>0</v>
      </c>
      <c r="V680" s="88">
        <v>0</v>
      </c>
      <c r="W680">
        <v>0</v>
      </c>
      <c r="X680" s="88">
        <v>0</v>
      </c>
      <c r="AC680" s="73"/>
      <c r="AD680" s="41"/>
    </row>
    <row r="681" spans="1:30" x14ac:dyDescent="0.2">
      <c r="A681" t="s">
        <v>70</v>
      </c>
      <c r="B681" t="s">
        <v>173</v>
      </c>
      <c r="C681" t="s">
        <v>827</v>
      </c>
      <c r="D681" t="s">
        <v>42</v>
      </c>
      <c r="E681">
        <v>1490</v>
      </c>
      <c r="F681" s="78">
        <f t="shared" si="21"/>
        <v>339</v>
      </c>
      <c r="H681" s="87">
        <f t="shared" si="22"/>
        <v>27791.45</v>
      </c>
      <c r="I681">
        <v>339</v>
      </c>
      <c r="J681" s="88">
        <v>27791.45</v>
      </c>
      <c r="K681">
        <v>0</v>
      </c>
      <c r="L681" s="88">
        <v>0</v>
      </c>
      <c r="M681">
        <v>339</v>
      </c>
      <c r="N681" s="88">
        <v>27791.45</v>
      </c>
      <c r="O681">
        <v>0</v>
      </c>
      <c r="P681" s="88">
        <v>0</v>
      </c>
      <c r="Q681" s="72">
        <v>0</v>
      </c>
      <c r="R681" s="88">
        <v>0</v>
      </c>
      <c r="S681">
        <v>0</v>
      </c>
      <c r="T681" s="88">
        <v>0</v>
      </c>
      <c r="U681">
        <v>0</v>
      </c>
      <c r="V681" s="88">
        <v>0</v>
      </c>
      <c r="W681" s="72">
        <v>0</v>
      </c>
      <c r="X681" s="88">
        <v>0</v>
      </c>
      <c r="Y681" s="72"/>
      <c r="AC681" s="73"/>
      <c r="AD681" s="41"/>
    </row>
    <row r="682" spans="1:30" x14ac:dyDescent="0.2">
      <c r="A682" t="s">
        <v>70</v>
      </c>
      <c r="B682" t="s">
        <v>173</v>
      </c>
      <c r="C682" t="s">
        <v>519</v>
      </c>
      <c r="D682" t="s">
        <v>42</v>
      </c>
      <c r="E682">
        <v>1490</v>
      </c>
      <c r="F682" s="78">
        <f t="shared" si="21"/>
        <v>2258</v>
      </c>
      <c r="H682" s="87">
        <f t="shared" si="22"/>
        <v>182877.04</v>
      </c>
      <c r="I682">
        <v>2258</v>
      </c>
      <c r="J682" s="88">
        <v>182877.04</v>
      </c>
      <c r="K682">
        <v>0</v>
      </c>
      <c r="L682" s="88">
        <v>0</v>
      </c>
      <c r="M682">
        <v>2258</v>
      </c>
      <c r="N682" s="88">
        <v>182877.04</v>
      </c>
      <c r="O682">
        <v>0</v>
      </c>
      <c r="P682" s="88">
        <v>0</v>
      </c>
      <c r="Q682">
        <v>0</v>
      </c>
      <c r="R682" s="88">
        <v>0</v>
      </c>
      <c r="S682">
        <v>0</v>
      </c>
      <c r="T682" s="88">
        <v>0</v>
      </c>
      <c r="U682">
        <v>0</v>
      </c>
      <c r="V682" s="88">
        <v>0</v>
      </c>
      <c r="W682">
        <v>0</v>
      </c>
      <c r="X682" s="88">
        <v>0</v>
      </c>
      <c r="Y682" s="72"/>
      <c r="AC682" s="73"/>
      <c r="AD682" s="41"/>
    </row>
    <row r="683" spans="1:30" x14ac:dyDescent="0.2">
      <c r="A683" t="s">
        <v>70</v>
      </c>
      <c r="B683" t="s">
        <v>173</v>
      </c>
      <c r="C683" t="s">
        <v>567</v>
      </c>
      <c r="D683" t="s">
        <v>42</v>
      </c>
      <c r="E683">
        <v>1490</v>
      </c>
      <c r="F683" s="78">
        <f t="shared" si="21"/>
        <v>23</v>
      </c>
      <c r="H683" s="87">
        <f t="shared" si="22"/>
        <v>1439.34</v>
      </c>
      <c r="I683" s="72">
        <v>0</v>
      </c>
      <c r="J683" s="88">
        <v>0</v>
      </c>
      <c r="K683">
        <v>0</v>
      </c>
      <c r="L683" s="88">
        <v>0</v>
      </c>
      <c r="M683" s="72">
        <v>0</v>
      </c>
      <c r="N683" s="88">
        <v>0</v>
      </c>
      <c r="O683">
        <v>0</v>
      </c>
      <c r="P683" s="88">
        <v>0</v>
      </c>
      <c r="Q683">
        <v>0</v>
      </c>
      <c r="R683" s="88">
        <v>0</v>
      </c>
      <c r="S683">
        <v>0</v>
      </c>
      <c r="T683" s="88">
        <v>0</v>
      </c>
      <c r="U683">
        <v>23</v>
      </c>
      <c r="V683" s="88">
        <v>1439.34</v>
      </c>
      <c r="W683">
        <v>23</v>
      </c>
      <c r="X683" s="88">
        <v>1439.34</v>
      </c>
      <c r="Y683" s="72"/>
      <c r="AC683" s="73"/>
      <c r="AD683" s="41"/>
    </row>
    <row r="684" spans="1:30" x14ac:dyDescent="0.2">
      <c r="A684" t="s">
        <v>70</v>
      </c>
      <c r="B684" t="s">
        <v>173</v>
      </c>
      <c r="C684" t="s">
        <v>520</v>
      </c>
      <c r="D684" t="s">
        <v>42</v>
      </c>
      <c r="E684">
        <v>1490</v>
      </c>
      <c r="F684" s="78">
        <f t="shared" si="21"/>
        <v>25</v>
      </c>
      <c r="H684" s="87">
        <f t="shared" si="22"/>
        <v>0.25</v>
      </c>
      <c r="I684" s="72">
        <v>0</v>
      </c>
      <c r="J684" s="88">
        <v>0</v>
      </c>
      <c r="K684">
        <v>0</v>
      </c>
      <c r="L684" s="88">
        <v>0</v>
      </c>
      <c r="M684" s="72">
        <v>0</v>
      </c>
      <c r="N684" s="88">
        <v>0</v>
      </c>
      <c r="O684">
        <v>0</v>
      </c>
      <c r="P684" s="88">
        <v>0</v>
      </c>
      <c r="Q684">
        <v>0</v>
      </c>
      <c r="R684" s="88">
        <v>0</v>
      </c>
      <c r="S684">
        <v>0</v>
      </c>
      <c r="T684" s="88">
        <v>0</v>
      </c>
      <c r="U684">
        <v>25</v>
      </c>
      <c r="V684" s="88">
        <v>0.25</v>
      </c>
      <c r="W684">
        <v>25</v>
      </c>
      <c r="X684" s="88">
        <v>0.25</v>
      </c>
      <c r="Y684" s="72"/>
      <c r="AC684" s="73"/>
      <c r="AD684" s="41"/>
    </row>
    <row r="685" spans="1:30" x14ac:dyDescent="0.2">
      <c r="A685" t="s">
        <v>70</v>
      </c>
      <c r="B685" t="s">
        <v>173</v>
      </c>
      <c r="C685" t="s">
        <v>533</v>
      </c>
      <c r="D685" t="s">
        <v>42</v>
      </c>
      <c r="E685">
        <v>1490</v>
      </c>
      <c r="F685" s="78">
        <f t="shared" si="21"/>
        <v>389</v>
      </c>
      <c r="H685" s="87">
        <f t="shared" si="22"/>
        <v>32466.63</v>
      </c>
      <c r="I685" s="72">
        <v>0</v>
      </c>
      <c r="J685" s="88">
        <v>0</v>
      </c>
      <c r="K685">
        <v>5</v>
      </c>
      <c r="L685" s="88">
        <v>417.31</v>
      </c>
      <c r="M685" s="72">
        <v>5</v>
      </c>
      <c r="N685" s="88">
        <v>417.31</v>
      </c>
      <c r="O685">
        <v>0</v>
      </c>
      <c r="P685" s="88">
        <v>0</v>
      </c>
      <c r="Q685">
        <v>384</v>
      </c>
      <c r="R685" s="88">
        <v>32049.32</v>
      </c>
      <c r="S685">
        <v>0</v>
      </c>
      <c r="T685" s="88">
        <v>0</v>
      </c>
      <c r="U685">
        <v>0</v>
      </c>
      <c r="V685" s="88">
        <v>0</v>
      </c>
      <c r="W685">
        <v>384</v>
      </c>
      <c r="X685" s="88">
        <v>32049.32</v>
      </c>
      <c r="AC685" s="73"/>
      <c r="AD685" s="41"/>
    </row>
    <row r="686" spans="1:30" x14ac:dyDescent="0.2">
      <c r="A686" t="s">
        <v>70</v>
      </c>
      <c r="B686" t="s">
        <v>173</v>
      </c>
      <c r="C686" t="s">
        <v>420</v>
      </c>
      <c r="D686" t="s">
        <v>42</v>
      </c>
      <c r="E686">
        <v>1490</v>
      </c>
      <c r="F686" s="78">
        <f t="shared" si="21"/>
        <v>165</v>
      </c>
      <c r="H686" s="87">
        <f t="shared" si="22"/>
        <v>15551.55</v>
      </c>
      <c r="I686" s="72">
        <v>165</v>
      </c>
      <c r="J686" s="88">
        <v>15551.55</v>
      </c>
      <c r="K686" s="72">
        <v>0</v>
      </c>
      <c r="L686" s="88">
        <v>0</v>
      </c>
      <c r="M686" s="72">
        <v>165</v>
      </c>
      <c r="N686" s="88">
        <v>15551.55</v>
      </c>
      <c r="O686" s="72">
        <v>0</v>
      </c>
      <c r="P686" s="88">
        <v>0</v>
      </c>
      <c r="Q686" s="72">
        <v>0</v>
      </c>
      <c r="R686" s="88">
        <v>0</v>
      </c>
      <c r="S686">
        <v>0</v>
      </c>
      <c r="T686" s="88">
        <v>0</v>
      </c>
      <c r="U686" s="73">
        <v>0</v>
      </c>
      <c r="V686" s="88">
        <v>0</v>
      </c>
      <c r="W686" s="72">
        <v>0</v>
      </c>
      <c r="X686" s="88">
        <v>0</v>
      </c>
      <c r="AC686" s="73"/>
      <c r="AD686" s="41"/>
    </row>
    <row r="687" spans="1:30" x14ac:dyDescent="0.2">
      <c r="A687" t="s">
        <v>70</v>
      </c>
      <c r="B687" t="s">
        <v>173</v>
      </c>
      <c r="C687" t="s">
        <v>632</v>
      </c>
      <c r="D687" t="s">
        <v>42</v>
      </c>
      <c r="E687">
        <v>1490</v>
      </c>
      <c r="F687" s="78">
        <f t="shared" si="21"/>
        <v>1499</v>
      </c>
      <c r="H687" s="87">
        <f t="shared" si="22"/>
        <v>122085.92</v>
      </c>
      <c r="I687">
        <v>1076</v>
      </c>
      <c r="J687" s="88">
        <v>87634.72</v>
      </c>
      <c r="K687">
        <v>423</v>
      </c>
      <c r="L687" s="88">
        <v>34451.199999999997</v>
      </c>
      <c r="M687">
        <v>1499</v>
      </c>
      <c r="N687" s="88">
        <v>122085.92</v>
      </c>
      <c r="O687">
        <v>0</v>
      </c>
      <c r="P687" s="88">
        <v>0</v>
      </c>
      <c r="Q687">
        <v>0</v>
      </c>
      <c r="R687" s="88">
        <v>0</v>
      </c>
      <c r="S687">
        <v>0</v>
      </c>
      <c r="T687" s="88">
        <v>0</v>
      </c>
      <c r="U687">
        <v>0</v>
      </c>
      <c r="V687" s="88">
        <v>0</v>
      </c>
      <c r="W687">
        <v>0</v>
      </c>
      <c r="X687" s="88">
        <v>0</v>
      </c>
      <c r="AC687" s="73"/>
      <c r="AD687" s="41"/>
    </row>
    <row r="688" spans="1:30" x14ac:dyDescent="0.2">
      <c r="A688" t="s">
        <v>70</v>
      </c>
      <c r="B688" t="s">
        <v>173</v>
      </c>
      <c r="C688" t="s">
        <v>421</v>
      </c>
      <c r="D688" t="s">
        <v>42</v>
      </c>
      <c r="E688">
        <v>1490</v>
      </c>
      <c r="F688" s="78">
        <f t="shared" si="21"/>
        <v>48</v>
      </c>
      <c r="H688" s="87">
        <f t="shared" si="22"/>
        <v>4322.82</v>
      </c>
      <c r="I688" s="72">
        <v>48</v>
      </c>
      <c r="J688" s="88">
        <v>4322.82</v>
      </c>
      <c r="K688">
        <v>0</v>
      </c>
      <c r="L688" s="88">
        <v>0</v>
      </c>
      <c r="M688" s="72">
        <v>48</v>
      </c>
      <c r="N688" s="88">
        <v>4322.82</v>
      </c>
      <c r="O688">
        <v>0</v>
      </c>
      <c r="P688" s="88">
        <v>0</v>
      </c>
      <c r="Q688" s="72">
        <v>0</v>
      </c>
      <c r="R688" s="88">
        <v>0</v>
      </c>
      <c r="S688">
        <v>0</v>
      </c>
      <c r="T688" s="88">
        <v>0</v>
      </c>
      <c r="U688">
        <v>0</v>
      </c>
      <c r="V688" s="88">
        <v>0</v>
      </c>
      <c r="W688" s="72">
        <v>0</v>
      </c>
      <c r="X688" s="88">
        <v>0</v>
      </c>
      <c r="AC688" s="73"/>
      <c r="AD688" s="41"/>
    </row>
    <row r="689" spans="1:30" x14ac:dyDescent="0.2">
      <c r="A689" t="s">
        <v>70</v>
      </c>
      <c r="B689" t="s">
        <v>173</v>
      </c>
      <c r="C689" t="s">
        <v>667</v>
      </c>
      <c r="D689" t="s">
        <v>42</v>
      </c>
      <c r="E689">
        <v>1490</v>
      </c>
      <c r="F689" s="78">
        <f t="shared" si="21"/>
        <v>15</v>
      </c>
      <c r="H689" s="87">
        <f t="shared" si="22"/>
        <v>1290.1500000000001</v>
      </c>
      <c r="I689">
        <v>0</v>
      </c>
      <c r="J689" s="88">
        <v>0</v>
      </c>
      <c r="K689">
        <v>0</v>
      </c>
      <c r="L689" s="88">
        <v>0</v>
      </c>
      <c r="M689">
        <v>0</v>
      </c>
      <c r="N689" s="88">
        <v>0</v>
      </c>
      <c r="O689">
        <v>0</v>
      </c>
      <c r="P689" s="88">
        <v>0</v>
      </c>
      <c r="Q689" s="72">
        <v>12</v>
      </c>
      <c r="R689" s="88">
        <v>1032.1199999999999</v>
      </c>
      <c r="S689" s="72">
        <v>3</v>
      </c>
      <c r="T689" s="88">
        <v>258.02999999999997</v>
      </c>
      <c r="U689">
        <v>0</v>
      </c>
      <c r="V689" s="88">
        <v>0</v>
      </c>
      <c r="W689" s="72">
        <v>15</v>
      </c>
      <c r="X689" s="88">
        <v>1290.1500000000001</v>
      </c>
      <c r="AC689" s="73"/>
      <c r="AD689" s="41"/>
    </row>
    <row r="690" spans="1:30" x14ac:dyDescent="0.2">
      <c r="A690" t="s">
        <v>70</v>
      </c>
      <c r="B690" t="s">
        <v>173</v>
      </c>
      <c r="C690" t="s">
        <v>416</v>
      </c>
      <c r="D690" t="s">
        <v>42</v>
      </c>
      <c r="E690">
        <v>1490</v>
      </c>
      <c r="F690" s="78">
        <f t="shared" si="21"/>
        <v>48</v>
      </c>
      <c r="H690" s="87">
        <f t="shared" si="22"/>
        <v>4064.47</v>
      </c>
      <c r="I690">
        <v>0</v>
      </c>
      <c r="J690" s="88">
        <v>0</v>
      </c>
      <c r="K690">
        <v>0</v>
      </c>
      <c r="L690" s="88">
        <v>0</v>
      </c>
      <c r="M690">
        <v>0</v>
      </c>
      <c r="N690" s="88">
        <v>0</v>
      </c>
      <c r="O690">
        <v>0</v>
      </c>
      <c r="P690" s="88">
        <v>0</v>
      </c>
      <c r="Q690">
        <v>4</v>
      </c>
      <c r="R690" s="88">
        <v>338.71</v>
      </c>
      <c r="S690">
        <v>44</v>
      </c>
      <c r="T690" s="88">
        <v>3725.76</v>
      </c>
      <c r="U690">
        <v>0</v>
      </c>
      <c r="V690" s="88">
        <v>0</v>
      </c>
      <c r="W690">
        <v>48</v>
      </c>
      <c r="X690" s="88">
        <v>4064.47</v>
      </c>
      <c r="AC690" s="73"/>
      <c r="AD690" s="41"/>
    </row>
    <row r="691" spans="1:30" x14ac:dyDescent="0.2">
      <c r="A691" t="s">
        <v>70</v>
      </c>
      <c r="B691" t="s">
        <v>173</v>
      </c>
      <c r="C691" t="s">
        <v>352</v>
      </c>
      <c r="D691" t="s">
        <v>42</v>
      </c>
      <c r="E691">
        <v>1490</v>
      </c>
      <c r="F691" s="78">
        <f t="shared" si="21"/>
        <v>497</v>
      </c>
      <c r="H691" s="87">
        <f t="shared" si="22"/>
        <v>44723.67</v>
      </c>
      <c r="I691" s="72">
        <v>497</v>
      </c>
      <c r="J691" s="88">
        <v>44723.67</v>
      </c>
      <c r="K691">
        <v>0</v>
      </c>
      <c r="L691" s="88">
        <v>0</v>
      </c>
      <c r="M691" s="72">
        <v>497</v>
      </c>
      <c r="N691" s="88">
        <v>44723.67</v>
      </c>
      <c r="O691">
        <v>0</v>
      </c>
      <c r="P691" s="88">
        <v>0</v>
      </c>
      <c r="Q691">
        <v>0</v>
      </c>
      <c r="R691" s="88">
        <v>0</v>
      </c>
      <c r="S691">
        <v>0</v>
      </c>
      <c r="T691" s="88">
        <v>0</v>
      </c>
      <c r="U691">
        <v>0</v>
      </c>
      <c r="V691" s="88">
        <v>0</v>
      </c>
      <c r="W691">
        <v>0</v>
      </c>
      <c r="X691" s="88">
        <v>0</v>
      </c>
      <c r="AC691" s="73"/>
      <c r="AD691" s="41"/>
    </row>
    <row r="692" spans="1:30" x14ac:dyDescent="0.2">
      <c r="A692" t="s">
        <v>70</v>
      </c>
      <c r="B692" t="s">
        <v>173</v>
      </c>
      <c r="C692" t="s">
        <v>422</v>
      </c>
      <c r="D692" t="s">
        <v>42</v>
      </c>
      <c r="E692">
        <v>1490</v>
      </c>
      <c r="F692" s="78">
        <f t="shared" si="21"/>
        <v>113</v>
      </c>
      <c r="H692" s="87">
        <f t="shared" si="22"/>
        <v>11882.69</v>
      </c>
      <c r="I692">
        <v>0</v>
      </c>
      <c r="J692" s="88">
        <v>0</v>
      </c>
      <c r="K692">
        <v>0</v>
      </c>
      <c r="L692" s="88">
        <v>0</v>
      </c>
      <c r="M692">
        <v>0</v>
      </c>
      <c r="N692" s="88">
        <v>0</v>
      </c>
      <c r="O692">
        <v>113</v>
      </c>
      <c r="P692" s="88">
        <v>11882.69</v>
      </c>
      <c r="Q692">
        <v>0</v>
      </c>
      <c r="R692" s="88">
        <v>0</v>
      </c>
      <c r="S692">
        <v>0</v>
      </c>
      <c r="T692" s="88">
        <v>0</v>
      </c>
      <c r="U692">
        <v>0</v>
      </c>
      <c r="V692" s="88">
        <v>0</v>
      </c>
      <c r="W692">
        <v>113</v>
      </c>
      <c r="X692" s="88">
        <v>11882.69</v>
      </c>
      <c r="AC692" s="73"/>
      <c r="AD692" s="41"/>
    </row>
    <row r="693" spans="1:30" x14ac:dyDescent="0.2">
      <c r="A693" t="s">
        <v>70</v>
      </c>
      <c r="B693" t="s">
        <v>173</v>
      </c>
      <c r="C693" t="s">
        <v>804</v>
      </c>
      <c r="D693" t="s">
        <v>42</v>
      </c>
      <c r="E693">
        <v>1490</v>
      </c>
      <c r="F693" s="78">
        <f t="shared" si="21"/>
        <v>7</v>
      </c>
      <c r="H693" s="87">
        <f t="shared" si="22"/>
        <v>725.91</v>
      </c>
      <c r="I693">
        <v>7</v>
      </c>
      <c r="J693" s="88">
        <v>725.91</v>
      </c>
      <c r="K693">
        <v>0</v>
      </c>
      <c r="L693" s="88">
        <v>0</v>
      </c>
      <c r="M693">
        <v>7</v>
      </c>
      <c r="N693" s="88">
        <v>725.91</v>
      </c>
      <c r="O693">
        <v>0</v>
      </c>
      <c r="P693" s="88">
        <v>0</v>
      </c>
      <c r="Q693">
        <v>0</v>
      </c>
      <c r="R693" s="88">
        <v>0</v>
      </c>
      <c r="S693">
        <v>0</v>
      </c>
      <c r="T693" s="88">
        <v>0</v>
      </c>
      <c r="U693">
        <v>0</v>
      </c>
      <c r="V693" s="88">
        <v>0</v>
      </c>
      <c r="W693">
        <v>0</v>
      </c>
      <c r="X693" s="88">
        <v>0</v>
      </c>
      <c r="AC693" s="73"/>
      <c r="AD693" s="41"/>
    </row>
    <row r="694" spans="1:30" x14ac:dyDescent="0.2">
      <c r="A694" t="s">
        <v>70</v>
      </c>
      <c r="B694" t="s">
        <v>173</v>
      </c>
      <c r="C694" t="s">
        <v>460</v>
      </c>
      <c r="D694" t="s">
        <v>42</v>
      </c>
      <c r="E694">
        <v>1490</v>
      </c>
      <c r="F694" s="78">
        <f t="shared" si="21"/>
        <v>1123</v>
      </c>
      <c r="H694" s="87">
        <f t="shared" si="22"/>
        <v>106642.98</v>
      </c>
      <c r="I694" s="72">
        <v>977</v>
      </c>
      <c r="J694" s="88">
        <v>92778.45</v>
      </c>
      <c r="K694">
        <v>146</v>
      </c>
      <c r="L694" s="88">
        <v>13864.53</v>
      </c>
      <c r="M694" s="72">
        <v>1123</v>
      </c>
      <c r="N694" s="88">
        <v>106642.98</v>
      </c>
      <c r="O694">
        <v>0</v>
      </c>
      <c r="P694" s="88">
        <v>0</v>
      </c>
      <c r="Q694">
        <v>0</v>
      </c>
      <c r="R694" s="88">
        <v>0</v>
      </c>
      <c r="S694">
        <v>0</v>
      </c>
      <c r="T694" s="88">
        <v>0</v>
      </c>
      <c r="U694">
        <v>0</v>
      </c>
      <c r="V694" s="88">
        <v>0</v>
      </c>
      <c r="W694">
        <v>0</v>
      </c>
      <c r="X694" s="88">
        <v>0</v>
      </c>
      <c r="AC694" s="73"/>
      <c r="AD694" s="41"/>
    </row>
    <row r="695" spans="1:30" x14ac:dyDescent="0.2">
      <c r="A695" t="s">
        <v>70</v>
      </c>
      <c r="B695" t="s">
        <v>173</v>
      </c>
      <c r="C695" t="s">
        <v>670</v>
      </c>
      <c r="D695" t="s">
        <v>42</v>
      </c>
      <c r="E695">
        <v>1490</v>
      </c>
      <c r="F695" s="78">
        <f t="shared" si="21"/>
        <v>74</v>
      </c>
      <c r="H695" s="87">
        <f t="shared" si="22"/>
        <v>5208.7299999999996</v>
      </c>
      <c r="I695" s="72">
        <v>0</v>
      </c>
      <c r="J695" s="88">
        <v>0</v>
      </c>
      <c r="K695">
        <v>0</v>
      </c>
      <c r="L695" s="88">
        <v>0</v>
      </c>
      <c r="M695" s="72">
        <v>0</v>
      </c>
      <c r="N695" s="88">
        <v>0</v>
      </c>
      <c r="O695" s="72">
        <v>0</v>
      </c>
      <c r="P695" s="88">
        <v>0</v>
      </c>
      <c r="Q695">
        <v>0</v>
      </c>
      <c r="R695" s="88">
        <v>0</v>
      </c>
      <c r="S695">
        <v>74</v>
      </c>
      <c r="T695" s="88">
        <v>5208.7299999999996</v>
      </c>
      <c r="U695">
        <v>0</v>
      </c>
      <c r="V695" s="88">
        <v>0</v>
      </c>
      <c r="W695" s="72">
        <v>74</v>
      </c>
      <c r="X695" s="88">
        <v>5208.7299999999996</v>
      </c>
      <c r="AC695" s="73"/>
      <c r="AD695" s="41"/>
    </row>
    <row r="696" spans="1:30" x14ac:dyDescent="0.2">
      <c r="A696" t="s">
        <v>70</v>
      </c>
      <c r="B696" t="s">
        <v>173</v>
      </c>
      <c r="C696" t="s">
        <v>442</v>
      </c>
      <c r="D696" t="s">
        <v>42</v>
      </c>
      <c r="E696">
        <v>1490</v>
      </c>
      <c r="F696" s="78">
        <f t="shared" si="21"/>
        <v>43</v>
      </c>
      <c r="H696" s="87">
        <f t="shared" si="22"/>
        <v>2490.04</v>
      </c>
      <c r="I696">
        <v>4</v>
      </c>
      <c r="J696" s="88">
        <v>231.63</v>
      </c>
      <c r="K696">
        <v>0</v>
      </c>
      <c r="L696" s="88">
        <v>0</v>
      </c>
      <c r="M696">
        <v>4</v>
      </c>
      <c r="N696" s="88">
        <v>231.63</v>
      </c>
      <c r="O696">
        <v>39</v>
      </c>
      <c r="P696" s="88">
        <v>2258.41</v>
      </c>
      <c r="Q696">
        <v>0</v>
      </c>
      <c r="R696" s="88">
        <v>0</v>
      </c>
      <c r="S696">
        <v>0</v>
      </c>
      <c r="T696" s="88">
        <v>0</v>
      </c>
      <c r="U696">
        <v>0</v>
      </c>
      <c r="V696" s="88">
        <v>0</v>
      </c>
      <c r="W696">
        <v>39</v>
      </c>
      <c r="X696" s="88">
        <v>2258.41</v>
      </c>
      <c r="Y696" s="72"/>
      <c r="AC696" s="73"/>
      <c r="AD696" s="41"/>
    </row>
    <row r="697" spans="1:30" x14ac:dyDescent="0.2">
      <c r="A697" t="s">
        <v>70</v>
      </c>
      <c r="B697" t="s">
        <v>173</v>
      </c>
      <c r="C697" t="s">
        <v>443</v>
      </c>
      <c r="D697" t="s">
        <v>42</v>
      </c>
      <c r="E697">
        <v>1490</v>
      </c>
      <c r="F697" s="78">
        <f t="shared" si="21"/>
        <v>229</v>
      </c>
      <c r="H697" s="87">
        <f t="shared" si="22"/>
        <v>14622.07</v>
      </c>
      <c r="I697">
        <v>229</v>
      </c>
      <c r="J697" s="88">
        <v>14622.07</v>
      </c>
      <c r="K697">
        <v>0</v>
      </c>
      <c r="L697" s="88">
        <v>0</v>
      </c>
      <c r="M697">
        <v>229</v>
      </c>
      <c r="N697" s="88">
        <v>14622.07</v>
      </c>
      <c r="O697">
        <v>0</v>
      </c>
      <c r="P697" s="88">
        <v>0</v>
      </c>
      <c r="Q697">
        <v>0</v>
      </c>
      <c r="R697" s="88">
        <v>0</v>
      </c>
      <c r="S697">
        <v>0</v>
      </c>
      <c r="T697" s="88">
        <v>0</v>
      </c>
      <c r="U697">
        <v>0</v>
      </c>
      <c r="V697" s="88">
        <v>0</v>
      </c>
      <c r="W697">
        <v>0</v>
      </c>
      <c r="X697" s="88">
        <v>0</v>
      </c>
      <c r="AC697" s="73"/>
      <c r="AD697" s="41"/>
    </row>
    <row r="698" spans="1:30" x14ac:dyDescent="0.2">
      <c r="A698" t="s">
        <v>70</v>
      </c>
      <c r="B698" t="s">
        <v>173</v>
      </c>
      <c r="C698" t="s">
        <v>439</v>
      </c>
      <c r="D698" t="s">
        <v>42</v>
      </c>
      <c r="E698">
        <v>1490</v>
      </c>
      <c r="F698" s="78">
        <f t="shared" si="21"/>
        <v>27</v>
      </c>
      <c r="H698" s="87">
        <f t="shared" si="22"/>
        <v>1660.75</v>
      </c>
      <c r="I698" s="72">
        <v>27</v>
      </c>
      <c r="J698" s="88">
        <v>1660.75</v>
      </c>
      <c r="K698">
        <v>0</v>
      </c>
      <c r="L698" s="88">
        <v>0</v>
      </c>
      <c r="M698" s="72">
        <v>27</v>
      </c>
      <c r="N698" s="88">
        <v>1660.75</v>
      </c>
      <c r="O698" s="72">
        <v>0</v>
      </c>
      <c r="P698" s="88">
        <v>0</v>
      </c>
      <c r="Q698" s="72">
        <v>0</v>
      </c>
      <c r="R698" s="88">
        <v>0</v>
      </c>
      <c r="S698">
        <v>0</v>
      </c>
      <c r="T698" s="88">
        <v>0</v>
      </c>
      <c r="U698" s="73">
        <v>0</v>
      </c>
      <c r="V698" s="88">
        <v>0</v>
      </c>
      <c r="W698" s="72">
        <v>0</v>
      </c>
      <c r="X698" s="88">
        <v>0</v>
      </c>
    </row>
    <row r="699" spans="1:30" x14ac:dyDescent="0.2">
      <c r="A699" t="s">
        <v>70</v>
      </c>
      <c r="B699" t="s">
        <v>173</v>
      </c>
      <c r="C699" t="s">
        <v>602</v>
      </c>
      <c r="D699" t="s">
        <v>42</v>
      </c>
      <c r="E699">
        <v>1490</v>
      </c>
      <c r="F699" s="78">
        <f t="shared" si="21"/>
        <v>20</v>
      </c>
      <c r="H699" s="87">
        <f t="shared" si="22"/>
        <v>1132.8</v>
      </c>
      <c r="I699">
        <v>0</v>
      </c>
      <c r="J699" s="88">
        <v>0</v>
      </c>
      <c r="K699">
        <v>0</v>
      </c>
      <c r="L699" s="88">
        <v>0</v>
      </c>
      <c r="M699">
        <v>0</v>
      </c>
      <c r="N699" s="88">
        <v>0</v>
      </c>
      <c r="O699">
        <v>0</v>
      </c>
      <c r="P699" s="88">
        <v>0</v>
      </c>
      <c r="Q699">
        <v>2</v>
      </c>
      <c r="R699" s="88">
        <v>113.28</v>
      </c>
      <c r="S699">
        <v>18</v>
      </c>
      <c r="T699" s="88">
        <v>1019.52</v>
      </c>
      <c r="U699">
        <v>0</v>
      </c>
      <c r="V699" s="88">
        <v>0</v>
      </c>
      <c r="W699">
        <v>20</v>
      </c>
      <c r="X699" s="88">
        <v>1132.8</v>
      </c>
    </row>
    <row r="700" spans="1:30" x14ac:dyDescent="0.2">
      <c r="A700" t="s">
        <v>70</v>
      </c>
      <c r="B700" t="s">
        <v>173</v>
      </c>
      <c r="C700" t="s">
        <v>440</v>
      </c>
      <c r="D700" t="s">
        <v>42</v>
      </c>
      <c r="E700">
        <v>1490</v>
      </c>
      <c r="F700" s="78">
        <f t="shared" si="21"/>
        <v>3370</v>
      </c>
      <c r="H700" s="87">
        <f t="shared" si="22"/>
        <v>202119.71</v>
      </c>
      <c r="I700">
        <v>0</v>
      </c>
      <c r="J700" s="88">
        <v>0</v>
      </c>
      <c r="K700">
        <v>0</v>
      </c>
      <c r="L700" s="88">
        <v>0</v>
      </c>
      <c r="M700">
        <v>0</v>
      </c>
      <c r="N700" s="88">
        <v>0</v>
      </c>
      <c r="O700">
        <v>63</v>
      </c>
      <c r="P700" s="88">
        <v>3778.5</v>
      </c>
      <c r="Q700">
        <v>3307</v>
      </c>
      <c r="R700" s="88">
        <v>198341.21</v>
      </c>
      <c r="S700" s="72">
        <v>0</v>
      </c>
      <c r="T700" s="88">
        <v>0</v>
      </c>
      <c r="U700">
        <v>0</v>
      </c>
      <c r="V700" s="88">
        <v>0</v>
      </c>
      <c r="W700" s="72">
        <v>3370</v>
      </c>
      <c r="X700" s="88">
        <v>202119.71</v>
      </c>
    </row>
    <row r="701" spans="1:30" x14ac:dyDescent="0.2">
      <c r="A701" t="s">
        <v>70</v>
      </c>
      <c r="B701" t="s">
        <v>173</v>
      </c>
      <c r="C701" t="s">
        <v>742</v>
      </c>
      <c r="D701" t="s">
        <v>42</v>
      </c>
      <c r="E701">
        <v>1490</v>
      </c>
      <c r="F701" s="78">
        <f t="shared" si="21"/>
        <v>124</v>
      </c>
      <c r="H701" s="87">
        <f t="shared" si="22"/>
        <v>7936.48</v>
      </c>
      <c r="I701" s="72">
        <v>124</v>
      </c>
      <c r="J701" s="88">
        <v>7936.48</v>
      </c>
      <c r="K701">
        <v>0</v>
      </c>
      <c r="L701" s="88">
        <v>0</v>
      </c>
      <c r="M701" s="72">
        <v>124</v>
      </c>
      <c r="N701" s="88">
        <v>7936.48</v>
      </c>
      <c r="O701" s="72">
        <v>0</v>
      </c>
      <c r="P701" s="88">
        <v>0</v>
      </c>
      <c r="Q701" s="72">
        <v>0</v>
      </c>
      <c r="R701" s="88">
        <v>0</v>
      </c>
      <c r="S701">
        <v>0</v>
      </c>
      <c r="T701" s="88">
        <v>0</v>
      </c>
      <c r="U701">
        <v>0</v>
      </c>
      <c r="V701" s="88">
        <v>0</v>
      </c>
      <c r="W701" s="72">
        <v>0</v>
      </c>
      <c r="X701" s="88">
        <v>0</v>
      </c>
    </row>
    <row r="702" spans="1:30" x14ac:dyDescent="0.2">
      <c r="A702" t="s">
        <v>70</v>
      </c>
      <c r="B702" t="s">
        <v>173</v>
      </c>
      <c r="C702" t="s">
        <v>72</v>
      </c>
      <c r="D702" t="s">
        <v>42</v>
      </c>
      <c r="E702">
        <v>1490</v>
      </c>
      <c r="F702" s="78">
        <f t="shared" si="21"/>
        <v>4300</v>
      </c>
      <c r="H702" s="87">
        <f t="shared" si="22"/>
        <v>381899.46</v>
      </c>
      <c r="I702" s="72">
        <v>2556</v>
      </c>
      <c r="J702" s="88">
        <v>227008.14</v>
      </c>
      <c r="K702">
        <v>1744</v>
      </c>
      <c r="L702" s="88">
        <v>154891.32</v>
      </c>
      <c r="M702" s="72">
        <v>4300</v>
      </c>
      <c r="N702" s="88">
        <v>381899.46</v>
      </c>
      <c r="O702">
        <v>0</v>
      </c>
      <c r="P702" s="88">
        <v>0</v>
      </c>
      <c r="Q702" s="72">
        <v>0</v>
      </c>
      <c r="R702" s="88">
        <v>0</v>
      </c>
      <c r="S702">
        <v>0</v>
      </c>
      <c r="T702" s="88">
        <v>0</v>
      </c>
      <c r="U702">
        <v>0</v>
      </c>
      <c r="V702" s="88">
        <v>0</v>
      </c>
      <c r="W702" s="72">
        <v>0</v>
      </c>
      <c r="X702" s="88">
        <v>0</v>
      </c>
      <c r="Y702" s="72"/>
    </row>
    <row r="703" spans="1:30" x14ac:dyDescent="0.2">
      <c r="A703" t="s">
        <v>70</v>
      </c>
      <c r="B703" t="s">
        <v>173</v>
      </c>
      <c r="C703" t="s">
        <v>499</v>
      </c>
      <c r="D703" t="s">
        <v>42</v>
      </c>
      <c r="E703">
        <v>1490</v>
      </c>
      <c r="F703" s="78">
        <f t="shared" si="21"/>
        <v>381</v>
      </c>
      <c r="H703" s="87">
        <f t="shared" si="22"/>
        <v>23418.57</v>
      </c>
      <c r="I703" s="72">
        <v>0</v>
      </c>
      <c r="J703" s="88">
        <v>0</v>
      </c>
      <c r="K703">
        <v>0</v>
      </c>
      <c r="L703" s="88">
        <v>0</v>
      </c>
      <c r="M703" s="72">
        <v>0</v>
      </c>
      <c r="N703" s="88">
        <v>0</v>
      </c>
      <c r="O703">
        <v>0</v>
      </c>
      <c r="P703" s="88">
        <v>0</v>
      </c>
      <c r="Q703">
        <v>123</v>
      </c>
      <c r="R703" s="88">
        <v>7560.32</v>
      </c>
      <c r="S703">
        <v>39</v>
      </c>
      <c r="T703" s="88">
        <v>2397.1799999999998</v>
      </c>
      <c r="U703">
        <v>219</v>
      </c>
      <c r="V703" s="88">
        <v>13461.07</v>
      </c>
      <c r="W703">
        <v>381</v>
      </c>
      <c r="X703" s="88">
        <v>23418.57</v>
      </c>
      <c r="Y703" s="72"/>
    </row>
    <row r="704" spans="1:30" x14ac:dyDescent="0.2">
      <c r="A704" t="s">
        <v>70</v>
      </c>
      <c r="B704" t="s">
        <v>174</v>
      </c>
      <c r="C704" t="s">
        <v>139</v>
      </c>
      <c r="D704" t="s">
        <v>42</v>
      </c>
      <c r="E704">
        <v>1490</v>
      </c>
      <c r="F704" s="78">
        <f t="shared" si="21"/>
        <v>74</v>
      </c>
      <c r="H704" s="87">
        <f t="shared" si="22"/>
        <v>5256.47</v>
      </c>
      <c r="I704" s="72">
        <v>0</v>
      </c>
      <c r="J704" s="88">
        <v>0</v>
      </c>
      <c r="K704" s="72">
        <v>0</v>
      </c>
      <c r="L704" s="88">
        <v>0</v>
      </c>
      <c r="M704" s="72">
        <v>0</v>
      </c>
      <c r="N704" s="88">
        <v>0</v>
      </c>
      <c r="O704">
        <v>74</v>
      </c>
      <c r="P704" s="88">
        <v>5256.47</v>
      </c>
      <c r="Q704">
        <v>0</v>
      </c>
      <c r="R704" s="88">
        <v>0</v>
      </c>
      <c r="S704">
        <v>0</v>
      </c>
      <c r="T704" s="88">
        <v>0</v>
      </c>
      <c r="U704">
        <v>0</v>
      </c>
      <c r="V704" s="88">
        <v>0</v>
      </c>
      <c r="W704">
        <v>74</v>
      </c>
      <c r="X704" s="88">
        <v>5256.47</v>
      </c>
      <c r="Y704" s="72"/>
    </row>
    <row r="705" spans="1:25" x14ac:dyDescent="0.2">
      <c r="A705" t="s">
        <v>70</v>
      </c>
      <c r="B705" t="s">
        <v>174</v>
      </c>
      <c r="C705" t="s">
        <v>140</v>
      </c>
      <c r="D705" t="s">
        <v>42</v>
      </c>
      <c r="E705">
        <v>1490</v>
      </c>
      <c r="F705" s="78">
        <f t="shared" si="21"/>
        <v>4</v>
      </c>
      <c r="H705" s="87">
        <f t="shared" si="22"/>
        <v>298.93</v>
      </c>
      <c r="I705">
        <v>0</v>
      </c>
      <c r="J705" s="88">
        <v>0</v>
      </c>
      <c r="K705">
        <v>0</v>
      </c>
      <c r="L705" s="88">
        <v>0</v>
      </c>
      <c r="M705">
        <v>0</v>
      </c>
      <c r="N705" s="88">
        <v>0</v>
      </c>
      <c r="O705">
        <v>4</v>
      </c>
      <c r="P705" s="88">
        <v>298.93</v>
      </c>
      <c r="Q705">
        <v>0</v>
      </c>
      <c r="R705" s="88">
        <v>0</v>
      </c>
      <c r="S705">
        <v>0</v>
      </c>
      <c r="T705" s="88">
        <v>0</v>
      </c>
      <c r="U705">
        <v>0</v>
      </c>
      <c r="V705" s="88">
        <v>0</v>
      </c>
      <c r="W705">
        <v>4</v>
      </c>
      <c r="X705" s="88">
        <v>298.93</v>
      </c>
      <c r="Y705" s="72"/>
    </row>
    <row r="706" spans="1:25" x14ac:dyDescent="0.2">
      <c r="A706" t="s">
        <v>70</v>
      </c>
      <c r="B706" t="s">
        <v>174</v>
      </c>
      <c r="C706" t="s">
        <v>768</v>
      </c>
      <c r="D706" t="s">
        <v>42</v>
      </c>
      <c r="E706">
        <v>1490</v>
      </c>
      <c r="F706" s="78">
        <f t="shared" ref="F706:F726" si="23">M706+W706</f>
        <v>46</v>
      </c>
      <c r="H706" s="87">
        <f t="shared" ref="H706:H726" si="24">N706+X706</f>
        <v>3364.36</v>
      </c>
      <c r="I706" s="72">
        <v>0</v>
      </c>
      <c r="J706" s="88">
        <v>0</v>
      </c>
      <c r="K706">
        <v>0</v>
      </c>
      <c r="L706" s="88">
        <v>0</v>
      </c>
      <c r="M706" s="72">
        <v>0</v>
      </c>
      <c r="N706" s="88">
        <v>0</v>
      </c>
      <c r="O706">
        <v>46</v>
      </c>
      <c r="P706" s="88">
        <v>3364.36</v>
      </c>
      <c r="Q706">
        <v>0</v>
      </c>
      <c r="R706" s="88">
        <v>0</v>
      </c>
      <c r="S706">
        <v>0</v>
      </c>
      <c r="T706" s="88">
        <v>0</v>
      </c>
      <c r="U706">
        <v>0</v>
      </c>
      <c r="V706" s="88">
        <v>0</v>
      </c>
      <c r="W706">
        <v>46</v>
      </c>
      <c r="X706" s="88">
        <v>3364.36</v>
      </c>
      <c r="Y706" s="72"/>
    </row>
    <row r="707" spans="1:25" x14ac:dyDescent="0.2">
      <c r="A707" t="s">
        <v>70</v>
      </c>
      <c r="B707" t="s">
        <v>174</v>
      </c>
      <c r="C707" t="s">
        <v>287</v>
      </c>
      <c r="D707" t="s">
        <v>42</v>
      </c>
      <c r="E707">
        <v>1490</v>
      </c>
      <c r="F707" s="78">
        <f t="shared" si="23"/>
        <v>77</v>
      </c>
      <c r="H707" s="87">
        <f t="shared" si="24"/>
        <v>5668.14</v>
      </c>
      <c r="I707" s="72">
        <v>77</v>
      </c>
      <c r="J707" s="88">
        <v>5668.14</v>
      </c>
      <c r="K707" s="72">
        <v>0</v>
      </c>
      <c r="L707" s="88">
        <v>0</v>
      </c>
      <c r="M707" s="72">
        <v>77</v>
      </c>
      <c r="N707" s="88">
        <v>5668.14</v>
      </c>
      <c r="O707">
        <v>0</v>
      </c>
      <c r="P707" s="88">
        <v>0</v>
      </c>
      <c r="Q707">
        <v>0</v>
      </c>
      <c r="R707" s="88">
        <v>0</v>
      </c>
      <c r="S707">
        <v>0</v>
      </c>
      <c r="T707" s="88">
        <v>0</v>
      </c>
      <c r="U707">
        <v>0</v>
      </c>
      <c r="V707" s="88">
        <v>0</v>
      </c>
      <c r="W707">
        <v>0</v>
      </c>
      <c r="X707" s="88">
        <v>0</v>
      </c>
      <c r="Y707" s="72"/>
    </row>
    <row r="708" spans="1:25" x14ac:dyDescent="0.2">
      <c r="A708" t="s">
        <v>70</v>
      </c>
      <c r="B708" t="s">
        <v>174</v>
      </c>
      <c r="C708" t="s">
        <v>865</v>
      </c>
      <c r="D708" t="s">
        <v>42</v>
      </c>
      <c r="E708">
        <v>1490</v>
      </c>
      <c r="F708" s="78">
        <f t="shared" si="23"/>
        <v>24</v>
      </c>
      <c r="H708" s="87">
        <f t="shared" si="24"/>
        <v>1804.01</v>
      </c>
      <c r="I708" s="72">
        <v>24</v>
      </c>
      <c r="J708" s="88">
        <v>1804.01</v>
      </c>
      <c r="K708">
        <v>0</v>
      </c>
      <c r="L708" s="88">
        <v>0</v>
      </c>
      <c r="M708" s="72">
        <v>24</v>
      </c>
      <c r="N708" s="88">
        <v>1804.01</v>
      </c>
      <c r="O708">
        <v>0</v>
      </c>
      <c r="P708" s="88">
        <v>0</v>
      </c>
      <c r="Q708">
        <v>0</v>
      </c>
      <c r="R708" s="88">
        <v>0</v>
      </c>
      <c r="S708">
        <v>0</v>
      </c>
      <c r="T708" s="88">
        <v>0</v>
      </c>
      <c r="U708">
        <v>0</v>
      </c>
      <c r="V708" s="88">
        <v>0</v>
      </c>
      <c r="W708">
        <v>0</v>
      </c>
      <c r="X708" s="88">
        <v>0</v>
      </c>
    </row>
    <row r="709" spans="1:25" x14ac:dyDescent="0.2">
      <c r="A709" t="s">
        <v>70</v>
      </c>
      <c r="B709" t="s">
        <v>815</v>
      </c>
      <c r="C709" t="s">
        <v>816</v>
      </c>
      <c r="D709" t="s">
        <v>44</v>
      </c>
      <c r="E709">
        <v>1494</v>
      </c>
      <c r="F709" s="78">
        <f t="shared" si="23"/>
        <v>42</v>
      </c>
      <c r="H709" s="87">
        <f t="shared" si="24"/>
        <v>2708.25</v>
      </c>
      <c r="I709" s="72">
        <v>42</v>
      </c>
      <c r="J709" s="88">
        <v>2708.25</v>
      </c>
      <c r="K709">
        <v>0</v>
      </c>
      <c r="L709" s="88">
        <v>0</v>
      </c>
      <c r="M709" s="72">
        <v>42</v>
      </c>
      <c r="N709" s="88">
        <v>2708.25</v>
      </c>
      <c r="O709">
        <v>0</v>
      </c>
      <c r="P709" s="88">
        <v>0</v>
      </c>
      <c r="Q709">
        <v>0</v>
      </c>
      <c r="R709" s="88">
        <v>0</v>
      </c>
      <c r="S709">
        <v>0</v>
      </c>
      <c r="T709" s="88">
        <v>0</v>
      </c>
      <c r="U709">
        <v>0</v>
      </c>
      <c r="V709" s="88">
        <v>0</v>
      </c>
      <c r="W709">
        <v>0</v>
      </c>
      <c r="X709" s="88">
        <v>0</v>
      </c>
      <c r="Y709" s="72"/>
    </row>
    <row r="710" spans="1:25" x14ac:dyDescent="0.2">
      <c r="A710" t="s">
        <v>70</v>
      </c>
      <c r="B710" t="s">
        <v>170</v>
      </c>
      <c r="C710" t="s">
        <v>858</v>
      </c>
      <c r="D710" t="s">
        <v>44</v>
      </c>
      <c r="E710">
        <v>1494</v>
      </c>
      <c r="F710" s="78">
        <f t="shared" si="23"/>
        <v>1299</v>
      </c>
      <c r="H710" s="87">
        <f t="shared" si="24"/>
        <v>83603.149999999994</v>
      </c>
      <c r="I710">
        <v>46</v>
      </c>
      <c r="J710" s="88">
        <v>2960.54</v>
      </c>
      <c r="K710" s="72">
        <v>1253</v>
      </c>
      <c r="L710" s="88">
        <v>80642.61</v>
      </c>
      <c r="M710" s="72">
        <v>1299</v>
      </c>
      <c r="N710" s="88">
        <v>83603.149999999994</v>
      </c>
      <c r="O710">
        <v>0</v>
      </c>
      <c r="P710" s="88">
        <v>0</v>
      </c>
      <c r="Q710">
        <v>0</v>
      </c>
      <c r="R710" s="88">
        <v>0</v>
      </c>
      <c r="S710" s="72">
        <v>0</v>
      </c>
      <c r="T710" s="88">
        <v>0</v>
      </c>
      <c r="U710">
        <v>0</v>
      </c>
      <c r="V710" s="88">
        <v>0</v>
      </c>
      <c r="W710" s="72">
        <v>0</v>
      </c>
      <c r="X710" s="88">
        <v>0</v>
      </c>
      <c r="Y710" s="72"/>
    </row>
    <row r="711" spans="1:25" x14ac:dyDescent="0.2">
      <c r="A711" t="s">
        <v>70</v>
      </c>
      <c r="B711" t="s">
        <v>262</v>
      </c>
      <c r="C711" t="s">
        <v>263</v>
      </c>
      <c r="D711" t="s">
        <v>44</v>
      </c>
      <c r="E711">
        <v>1494</v>
      </c>
      <c r="F711" s="78">
        <f t="shared" si="23"/>
        <v>1165</v>
      </c>
      <c r="H711" s="87">
        <f t="shared" si="24"/>
        <v>75334.289999999994</v>
      </c>
      <c r="I711">
        <v>0</v>
      </c>
      <c r="J711" s="88">
        <v>0</v>
      </c>
      <c r="K711" s="72">
        <v>723</v>
      </c>
      <c r="L711" s="88">
        <v>46752.52</v>
      </c>
      <c r="M711" s="72">
        <v>723</v>
      </c>
      <c r="N711" s="88">
        <v>46752.52</v>
      </c>
      <c r="O711" s="72">
        <v>346</v>
      </c>
      <c r="P711" s="88">
        <v>22373.96</v>
      </c>
      <c r="Q711">
        <v>96</v>
      </c>
      <c r="R711" s="88">
        <v>6207.81</v>
      </c>
      <c r="S711">
        <v>0</v>
      </c>
      <c r="T711" s="88">
        <v>0</v>
      </c>
      <c r="U711">
        <v>0</v>
      </c>
      <c r="V711" s="88">
        <v>0</v>
      </c>
      <c r="W711" s="72">
        <v>442</v>
      </c>
      <c r="X711" s="88">
        <v>28581.77</v>
      </c>
    </row>
    <row r="712" spans="1:25" x14ac:dyDescent="0.2">
      <c r="A712" t="s">
        <v>70</v>
      </c>
      <c r="B712" t="s">
        <v>171</v>
      </c>
      <c r="C712" t="s">
        <v>521</v>
      </c>
      <c r="D712" t="s">
        <v>44</v>
      </c>
      <c r="E712">
        <v>1494</v>
      </c>
      <c r="F712" s="78">
        <f t="shared" si="23"/>
        <v>376</v>
      </c>
      <c r="H712" s="87">
        <f t="shared" si="24"/>
        <v>15053.99</v>
      </c>
      <c r="I712" s="72">
        <v>376</v>
      </c>
      <c r="J712" s="88">
        <v>15053.99</v>
      </c>
      <c r="K712">
        <v>0</v>
      </c>
      <c r="L712" s="88">
        <v>0</v>
      </c>
      <c r="M712" s="72">
        <v>376</v>
      </c>
      <c r="N712" s="88">
        <v>15053.99</v>
      </c>
      <c r="O712">
        <v>0</v>
      </c>
      <c r="P712" s="88">
        <v>0</v>
      </c>
      <c r="Q712">
        <v>0</v>
      </c>
      <c r="R712" s="88">
        <v>0</v>
      </c>
      <c r="S712">
        <v>0</v>
      </c>
      <c r="T712" s="88">
        <v>0</v>
      </c>
      <c r="U712">
        <v>0</v>
      </c>
      <c r="V712" s="88">
        <v>0</v>
      </c>
      <c r="W712">
        <v>0</v>
      </c>
      <c r="X712" s="88">
        <v>0</v>
      </c>
    </row>
    <row r="713" spans="1:25" x14ac:dyDescent="0.2">
      <c r="A713" t="s">
        <v>70</v>
      </c>
      <c r="B713" t="s">
        <v>171</v>
      </c>
      <c r="C713" t="s">
        <v>374</v>
      </c>
      <c r="D713" t="s">
        <v>44</v>
      </c>
      <c r="E713">
        <v>1494</v>
      </c>
      <c r="F713" s="78">
        <f t="shared" si="23"/>
        <v>1</v>
      </c>
      <c r="H713" s="87">
        <f t="shared" si="24"/>
        <v>44.04</v>
      </c>
      <c r="I713" s="72">
        <v>0</v>
      </c>
      <c r="J713" s="88">
        <v>0</v>
      </c>
      <c r="K713" s="72">
        <v>1</v>
      </c>
      <c r="L713" s="88">
        <v>44.04</v>
      </c>
      <c r="M713" s="72">
        <v>1</v>
      </c>
      <c r="N713" s="88">
        <v>44.04</v>
      </c>
      <c r="O713">
        <v>0</v>
      </c>
      <c r="P713" s="88">
        <v>0</v>
      </c>
      <c r="Q713">
        <v>0</v>
      </c>
      <c r="R713" s="88">
        <v>0</v>
      </c>
      <c r="S713" s="72">
        <v>0</v>
      </c>
      <c r="T713" s="88">
        <v>0</v>
      </c>
      <c r="U713">
        <v>0</v>
      </c>
      <c r="V713" s="88">
        <v>0</v>
      </c>
      <c r="W713" s="72">
        <v>0</v>
      </c>
      <c r="X713" s="88">
        <v>0</v>
      </c>
      <c r="Y713" s="72"/>
    </row>
    <row r="714" spans="1:25" x14ac:dyDescent="0.2">
      <c r="A714" t="s">
        <v>70</v>
      </c>
      <c r="B714" t="s">
        <v>171</v>
      </c>
      <c r="C714" t="s">
        <v>273</v>
      </c>
      <c r="D714" t="s">
        <v>44</v>
      </c>
      <c r="E714">
        <v>1494</v>
      </c>
      <c r="F714" s="78">
        <f t="shared" si="23"/>
        <v>1</v>
      </c>
      <c r="H714" s="87">
        <f t="shared" si="24"/>
        <v>45.75</v>
      </c>
      <c r="I714" s="72">
        <v>0</v>
      </c>
      <c r="J714" s="88">
        <v>0</v>
      </c>
      <c r="K714">
        <v>0</v>
      </c>
      <c r="L714" s="88">
        <v>0</v>
      </c>
      <c r="M714" s="72">
        <v>0</v>
      </c>
      <c r="N714" s="88">
        <v>0</v>
      </c>
      <c r="O714">
        <v>0</v>
      </c>
      <c r="P714" s="88">
        <v>0</v>
      </c>
      <c r="Q714">
        <v>0</v>
      </c>
      <c r="R714" s="88">
        <v>0</v>
      </c>
      <c r="S714">
        <v>0</v>
      </c>
      <c r="T714" s="88">
        <v>0</v>
      </c>
      <c r="U714">
        <v>1</v>
      </c>
      <c r="V714" s="88">
        <v>45.75</v>
      </c>
      <c r="W714">
        <v>1</v>
      </c>
      <c r="X714" s="88">
        <v>45.75</v>
      </c>
    </row>
    <row r="715" spans="1:25" x14ac:dyDescent="0.2">
      <c r="A715" t="s">
        <v>70</v>
      </c>
      <c r="B715" t="s">
        <v>269</v>
      </c>
      <c r="C715" t="s">
        <v>270</v>
      </c>
      <c r="D715" t="s">
        <v>44</v>
      </c>
      <c r="E715">
        <v>1494</v>
      </c>
      <c r="F715" s="78">
        <f t="shared" si="23"/>
        <v>3</v>
      </c>
      <c r="H715" s="87">
        <f t="shared" si="24"/>
        <v>66.989999999999995</v>
      </c>
      <c r="I715" s="72">
        <v>0</v>
      </c>
      <c r="J715" s="88">
        <v>0</v>
      </c>
      <c r="K715">
        <v>0</v>
      </c>
      <c r="L715" s="88">
        <v>0</v>
      </c>
      <c r="M715" s="72">
        <v>0</v>
      </c>
      <c r="N715" s="88">
        <v>0</v>
      </c>
      <c r="O715">
        <v>0</v>
      </c>
      <c r="P715" s="88">
        <v>0</v>
      </c>
      <c r="Q715">
        <v>0</v>
      </c>
      <c r="R715" s="88">
        <v>0</v>
      </c>
      <c r="S715">
        <v>0</v>
      </c>
      <c r="T715" s="88">
        <v>0</v>
      </c>
      <c r="U715">
        <v>3</v>
      </c>
      <c r="V715" s="88">
        <v>66.989999999999995</v>
      </c>
      <c r="W715">
        <v>3</v>
      </c>
      <c r="X715" s="88">
        <v>66.989999999999995</v>
      </c>
    </row>
    <row r="716" spans="1:25" x14ac:dyDescent="0.2">
      <c r="A716" t="s">
        <v>70</v>
      </c>
      <c r="B716" t="s">
        <v>170</v>
      </c>
      <c r="C716" t="s">
        <v>290</v>
      </c>
      <c r="D716" t="s">
        <v>44</v>
      </c>
      <c r="E716">
        <v>1494</v>
      </c>
      <c r="F716" s="78">
        <f t="shared" si="23"/>
        <v>299</v>
      </c>
      <c r="H716" s="87">
        <f t="shared" si="24"/>
        <v>4031.9</v>
      </c>
      <c r="I716" s="72">
        <v>222</v>
      </c>
      <c r="J716" s="88">
        <v>2993.59</v>
      </c>
      <c r="K716">
        <v>77</v>
      </c>
      <c r="L716" s="88">
        <v>1038.31</v>
      </c>
      <c r="M716" s="72">
        <v>299</v>
      </c>
      <c r="N716" s="88">
        <v>4031.9</v>
      </c>
      <c r="O716">
        <v>0</v>
      </c>
      <c r="P716" s="88">
        <v>0</v>
      </c>
      <c r="Q716">
        <v>0</v>
      </c>
      <c r="R716" s="88">
        <v>0</v>
      </c>
      <c r="S716">
        <v>0</v>
      </c>
      <c r="T716" s="88">
        <v>0</v>
      </c>
      <c r="U716">
        <v>0</v>
      </c>
      <c r="V716" s="88">
        <v>0</v>
      </c>
      <c r="W716">
        <v>0</v>
      </c>
      <c r="X716" s="88">
        <v>0</v>
      </c>
      <c r="Y716" s="72"/>
    </row>
    <row r="717" spans="1:25" x14ac:dyDescent="0.2">
      <c r="A717" t="s">
        <v>70</v>
      </c>
      <c r="B717" t="s">
        <v>170</v>
      </c>
      <c r="C717" t="s">
        <v>271</v>
      </c>
      <c r="D717" t="s">
        <v>44</v>
      </c>
      <c r="E717">
        <v>1494</v>
      </c>
      <c r="F717" s="78">
        <f t="shared" si="23"/>
        <v>793</v>
      </c>
      <c r="H717" s="87">
        <f t="shared" si="24"/>
        <v>13719.81</v>
      </c>
      <c r="I717" s="72">
        <v>312</v>
      </c>
      <c r="J717" s="88">
        <v>5397.96</v>
      </c>
      <c r="K717" s="72">
        <v>474</v>
      </c>
      <c r="L717" s="88">
        <v>8200.75</v>
      </c>
      <c r="M717" s="72">
        <v>786</v>
      </c>
      <c r="N717" s="88">
        <v>13598.71</v>
      </c>
      <c r="O717" s="72">
        <v>7</v>
      </c>
      <c r="P717" s="88">
        <v>121.1</v>
      </c>
      <c r="Q717">
        <v>0</v>
      </c>
      <c r="R717" s="88">
        <v>0</v>
      </c>
      <c r="S717">
        <v>0</v>
      </c>
      <c r="T717" s="88">
        <v>0</v>
      </c>
      <c r="U717">
        <v>0</v>
      </c>
      <c r="V717" s="88">
        <v>0</v>
      </c>
      <c r="W717" s="72">
        <v>7</v>
      </c>
      <c r="X717" s="88">
        <v>121.1</v>
      </c>
    </row>
    <row r="718" spans="1:25" x14ac:dyDescent="0.2">
      <c r="A718" t="s">
        <v>70</v>
      </c>
      <c r="B718" t="s">
        <v>170</v>
      </c>
      <c r="C718" t="s">
        <v>277</v>
      </c>
      <c r="D718" t="s">
        <v>44</v>
      </c>
      <c r="E718">
        <v>1494</v>
      </c>
      <c r="F718" s="78">
        <f t="shared" si="23"/>
        <v>44</v>
      </c>
      <c r="H718" s="87">
        <f t="shared" si="24"/>
        <v>818.19</v>
      </c>
      <c r="I718" s="72">
        <v>42</v>
      </c>
      <c r="J718" s="88">
        <v>781</v>
      </c>
      <c r="K718" s="72">
        <v>2</v>
      </c>
      <c r="L718" s="88">
        <v>37.19</v>
      </c>
      <c r="M718" s="72">
        <v>44</v>
      </c>
      <c r="N718" s="88">
        <v>818.19</v>
      </c>
      <c r="O718">
        <v>0</v>
      </c>
      <c r="P718" s="88">
        <v>0</v>
      </c>
      <c r="Q718">
        <v>0</v>
      </c>
      <c r="R718" s="88">
        <v>0</v>
      </c>
      <c r="S718">
        <v>0</v>
      </c>
      <c r="T718" s="88">
        <v>0</v>
      </c>
      <c r="U718">
        <v>0</v>
      </c>
      <c r="V718" s="88">
        <v>0</v>
      </c>
      <c r="W718">
        <v>0</v>
      </c>
      <c r="X718" s="88">
        <v>0</v>
      </c>
    </row>
    <row r="719" spans="1:25" x14ac:dyDescent="0.2">
      <c r="A719" t="s">
        <v>70</v>
      </c>
      <c r="B719" t="s">
        <v>170</v>
      </c>
      <c r="C719" t="s">
        <v>817</v>
      </c>
      <c r="D719" t="s">
        <v>44</v>
      </c>
      <c r="E719">
        <v>1494</v>
      </c>
      <c r="F719" s="78">
        <f t="shared" si="23"/>
        <v>338</v>
      </c>
      <c r="H719" s="87">
        <f t="shared" si="24"/>
        <v>11448.16</v>
      </c>
      <c r="I719">
        <v>278</v>
      </c>
      <c r="J719" s="88">
        <v>9415.94</v>
      </c>
      <c r="K719">
        <v>60</v>
      </c>
      <c r="L719" s="88">
        <v>2032.22</v>
      </c>
      <c r="M719">
        <v>338</v>
      </c>
      <c r="N719" s="88">
        <v>11448.16</v>
      </c>
      <c r="O719">
        <v>0</v>
      </c>
      <c r="P719" s="88">
        <v>0</v>
      </c>
      <c r="Q719">
        <v>0</v>
      </c>
      <c r="R719" s="88">
        <v>0</v>
      </c>
      <c r="S719" s="72">
        <v>0</v>
      </c>
      <c r="T719" s="88">
        <v>0</v>
      </c>
      <c r="U719">
        <v>0</v>
      </c>
      <c r="V719" s="88">
        <v>0</v>
      </c>
      <c r="W719" s="72">
        <v>0</v>
      </c>
      <c r="X719" s="88">
        <v>0</v>
      </c>
    </row>
    <row r="720" spans="1:25" x14ac:dyDescent="0.2">
      <c r="A720" t="s">
        <v>70</v>
      </c>
      <c r="B720" t="s">
        <v>170</v>
      </c>
      <c r="C720" t="s">
        <v>293</v>
      </c>
      <c r="D720" t="s">
        <v>44</v>
      </c>
      <c r="E720">
        <v>1494</v>
      </c>
      <c r="F720" s="78">
        <f t="shared" si="23"/>
        <v>696</v>
      </c>
      <c r="H720" s="87">
        <f t="shared" si="24"/>
        <v>8008.49</v>
      </c>
      <c r="I720">
        <v>600</v>
      </c>
      <c r="J720" s="88">
        <v>6903.88</v>
      </c>
      <c r="K720">
        <v>96</v>
      </c>
      <c r="L720" s="88">
        <v>1104.6099999999999</v>
      </c>
      <c r="M720">
        <v>696</v>
      </c>
      <c r="N720" s="88">
        <v>8008.49</v>
      </c>
      <c r="O720">
        <v>0</v>
      </c>
      <c r="P720" s="88">
        <v>0</v>
      </c>
      <c r="Q720">
        <v>0</v>
      </c>
      <c r="R720" s="88">
        <v>0</v>
      </c>
      <c r="S720" s="72">
        <v>0</v>
      </c>
      <c r="T720" s="88">
        <v>0</v>
      </c>
      <c r="U720">
        <v>0</v>
      </c>
      <c r="V720" s="88">
        <v>0</v>
      </c>
      <c r="W720" s="72">
        <v>0</v>
      </c>
      <c r="X720" s="88">
        <v>0</v>
      </c>
    </row>
    <row r="721" spans="1:25" x14ac:dyDescent="0.2">
      <c r="A721" t="s">
        <v>70</v>
      </c>
      <c r="B721" t="s">
        <v>170</v>
      </c>
      <c r="C721" t="s">
        <v>760</v>
      </c>
      <c r="D721" t="s">
        <v>44</v>
      </c>
      <c r="E721">
        <v>1494</v>
      </c>
      <c r="F721" s="78">
        <f t="shared" si="23"/>
        <v>536</v>
      </c>
      <c r="H721" s="87">
        <f t="shared" si="24"/>
        <v>15688.740000000002</v>
      </c>
      <c r="I721">
        <v>235</v>
      </c>
      <c r="J721" s="88">
        <v>6878.46</v>
      </c>
      <c r="K721" s="72">
        <v>120</v>
      </c>
      <c r="L721" s="88">
        <v>3512.4</v>
      </c>
      <c r="M721" s="72">
        <v>355</v>
      </c>
      <c r="N721" s="88">
        <v>10390.86</v>
      </c>
      <c r="O721">
        <v>0</v>
      </c>
      <c r="P721" s="88">
        <v>0</v>
      </c>
      <c r="Q721">
        <v>181</v>
      </c>
      <c r="R721" s="88">
        <v>5297.88</v>
      </c>
      <c r="S721">
        <v>0</v>
      </c>
      <c r="T721" s="88">
        <v>0</v>
      </c>
      <c r="U721">
        <v>0</v>
      </c>
      <c r="V721" s="88">
        <v>0</v>
      </c>
      <c r="W721">
        <v>181</v>
      </c>
      <c r="X721" s="88">
        <v>5297.88</v>
      </c>
      <c r="Y721" s="72"/>
    </row>
    <row r="722" spans="1:25" x14ac:dyDescent="0.2">
      <c r="A722" t="s">
        <v>70</v>
      </c>
      <c r="B722" t="s">
        <v>170</v>
      </c>
      <c r="C722" t="s">
        <v>249</v>
      </c>
      <c r="D722" t="s">
        <v>44</v>
      </c>
      <c r="E722">
        <v>1494</v>
      </c>
      <c r="F722" s="78">
        <f t="shared" si="23"/>
        <v>320</v>
      </c>
      <c r="H722" s="87">
        <f t="shared" si="24"/>
        <v>8414.9</v>
      </c>
      <c r="I722">
        <v>156</v>
      </c>
      <c r="J722" s="88">
        <v>4102.2700000000004</v>
      </c>
      <c r="K722">
        <v>164</v>
      </c>
      <c r="L722" s="88">
        <v>4312.63</v>
      </c>
      <c r="M722">
        <v>320</v>
      </c>
      <c r="N722" s="88">
        <v>8414.9</v>
      </c>
      <c r="O722">
        <v>0</v>
      </c>
      <c r="P722" s="88">
        <v>0</v>
      </c>
      <c r="Q722">
        <v>0</v>
      </c>
      <c r="R722" s="88">
        <v>0</v>
      </c>
      <c r="S722" s="72">
        <v>0</v>
      </c>
      <c r="T722" s="88">
        <v>0</v>
      </c>
      <c r="U722">
        <v>0</v>
      </c>
      <c r="V722" s="88">
        <v>0</v>
      </c>
      <c r="W722" s="72">
        <v>0</v>
      </c>
      <c r="X722" s="88">
        <v>0</v>
      </c>
    </row>
    <row r="723" spans="1:25" x14ac:dyDescent="0.2">
      <c r="A723" t="s">
        <v>70</v>
      </c>
      <c r="B723" t="s">
        <v>170</v>
      </c>
      <c r="C723" t="s">
        <v>128</v>
      </c>
      <c r="D723" t="s">
        <v>44</v>
      </c>
      <c r="E723">
        <v>1494</v>
      </c>
      <c r="F723" s="78">
        <f t="shared" si="23"/>
        <v>248</v>
      </c>
      <c r="H723" s="87">
        <f t="shared" si="24"/>
        <v>10366.11</v>
      </c>
      <c r="I723" s="72">
        <v>1</v>
      </c>
      <c r="J723" s="88">
        <v>41.8</v>
      </c>
      <c r="K723">
        <v>247</v>
      </c>
      <c r="L723" s="88">
        <v>10324.31</v>
      </c>
      <c r="M723" s="72">
        <v>248</v>
      </c>
      <c r="N723" s="88">
        <v>10366.11</v>
      </c>
      <c r="O723">
        <v>0</v>
      </c>
      <c r="P723" s="88">
        <v>0</v>
      </c>
      <c r="Q723">
        <v>0</v>
      </c>
      <c r="R723" s="88">
        <v>0</v>
      </c>
      <c r="S723" s="72">
        <v>0</v>
      </c>
      <c r="T723" s="88">
        <v>0</v>
      </c>
      <c r="U723">
        <v>0</v>
      </c>
      <c r="V723" s="88">
        <v>0</v>
      </c>
      <c r="W723" s="72">
        <v>0</v>
      </c>
      <c r="X723" s="88">
        <v>0</v>
      </c>
      <c r="Y723" s="72"/>
    </row>
    <row r="724" spans="1:25" x14ac:dyDescent="0.2">
      <c r="A724" t="s">
        <v>70</v>
      </c>
      <c r="B724" t="s">
        <v>170</v>
      </c>
      <c r="C724" t="s">
        <v>665</v>
      </c>
      <c r="D724" t="s">
        <v>44</v>
      </c>
      <c r="E724">
        <v>1494</v>
      </c>
      <c r="F724" s="78">
        <f t="shared" si="23"/>
        <v>925</v>
      </c>
      <c r="H724" s="87">
        <f t="shared" si="24"/>
        <v>27525.83</v>
      </c>
      <c r="I724">
        <v>501</v>
      </c>
      <c r="J724" s="88">
        <v>14908.59</v>
      </c>
      <c r="K724">
        <v>0</v>
      </c>
      <c r="L724" s="88">
        <v>0</v>
      </c>
      <c r="M724">
        <v>501</v>
      </c>
      <c r="N724" s="88">
        <v>14908.59</v>
      </c>
      <c r="O724">
        <v>424</v>
      </c>
      <c r="P724" s="88">
        <v>12617.24</v>
      </c>
      <c r="Q724">
        <v>0</v>
      </c>
      <c r="R724" s="88">
        <v>0</v>
      </c>
      <c r="S724">
        <v>0</v>
      </c>
      <c r="T724" s="88">
        <v>0</v>
      </c>
      <c r="U724">
        <v>0</v>
      </c>
      <c r="V724" s="88">
        <v>0</v>
      </c>
      <c r="W724" s="72">
        <v>424</v>
      </c>
      <c r="X724" s="88">
        <v>12617.24</v>
      </c>
      <c r="Y724" s="72"/>
    </row>
    <row r="725" spans="1:25" x14ac:dyDescent="0.2">
      <c r="A725" t="s">
        <v>70</v>
      </c>
      <c r="B725" t="s">
        <v>170</v>
      </c>
      <c r="C725" t="s">
        <v>655</v>
      </c>
      <c r="D725" t="s">
        <v>44</v>
      </c>
      <c r="E725">
        <v>1494</v>
      </c>
      <c r="F725" s="78">
        <f t="shared" si="23"/>
        <v>196</v>
      </c>
      <c r="H725" s="87">
        <f t="shared" si="24"/>
        <v>5830.89</v>
      </c>
      <c r="I725" s="72">
        <v>0</v>
      </c>
      <c r="J725" s="88">
        <v>0</v>
      </c>
      <c r="K725">
        <v>0</v>
      </c>
      <c r="L725" s="88">
        <v>0</v>
      </c>
      <c r="M725" s="72">
        <v>0</v>
      </c>
      <c r="N725" s="88">
        <v>0</v>
      </c>
      <c r="O725">
        <v>106</v>
      </c>
      <c r="P725" s="88">
        <v>3153.44</v>
      </c>
      <c r="Q725">
        <v>0</v>
      </c>
      <c r="R725" s="88">
        <v>0</v>
      </c>
      <c r="S725">
        <v>90</v>
      </c>
      <c r="T725" s="88">
        <v>2677.45</v>
      </c>
      <c r="U725">
        <v>0</v>
      </c>
      <c r="V725" s="88">
        <v>0</v>
      </c>
      <c r="W725">
        <v>196</v>
      </c>
      <c r="X725" s="88">
        <v>5830.89</v>
      </c>
    </row>
    <row r="726" spans="1:25" x14ac:dyDescent="0.2">
      <c r="A726" t="s">
        <v>70</v>
      </c>
      <c r="B726" t="s">
        <v>170</v>
      </c>
      <c r="C726" t="s">
        <v>792</v>
      </c>
      <c r="D726" t="s">
        <v>44</v>
      </c>
      <c r="E726">
        <v>1494</v>
      </c>
      <c r="F726" s="78">
        <f t="shared" si="23"/>
        <v>935</v>
      </c>
      <c r="H726" s="87">
        <f t="shared" si="24"/>
        <v>27815.73</v>
      </c>
      <c r="I726">
        <v>320</v>
      </c>
      <c r="J726" s="88">
        <v>9519.82</v>
      </c>
      <c r="K726">
        <v>148</v>
      </c>
      <c r="L726" s="88">
        <v>4402.92</v>
      </c>
      <c r="M726">
        <v>468</v>
      </c>
      <c r="N726" s="88">
        <v>13922.74</v>
      </c>
      <c r="O726">
        <v>467</v>
      </c>
      <c r="P726" s="88">
        <v>13892.99</v>
      </c>
      <c r="Q726">
        <v>0</v>
      </c>
      <c r="R726" s="88">
        <v>0</v>
      </c>
      <c r="S726">
        <v>0</v>
      </c>
      <c r="T726" s="88">
        <v>0</v>
      </c>
      <c r="U726">
        <v>0</v>
      </c>
      <c r="V726" s="88">
        <v>0</v>
      </c>
      <c r="W726">
        <v>467</v>
      </c>
      <c r="X726" s="88">
        <v>13892.99</v>
      </c>
    </row>
    <row r="727" spans="1:25" x14ac:dyDescent="0.2">
      <c r="A727" t="s">
        <v>70</v>
      </c>
      <c r="B727" t="s">
        <v>170</v>
      </c>
      <c r="C727" t="s">
        <v>656</v>
      </c>
      <c r="D727" t="s">
        <v>44</v>
      </c>
      <c r="E727">
        <v>1494</v>
      </c>
      <c r="F727" s="78">
        <f t="shared" ref="F727:F772" si="25">M727+W727</f>
        <v>77</v>
      </c>
      <c r="H727" s="87">
        <f t="shared" ref="H727:H772" si="26">N727+X727</f>
        <v>2165.67</v>
      </c>
      <c r="I727" s="72">
        <v>0</v>
      </c>
      <c r="J727" s="88">
        <v>0</v>
      </c>
      <c r="K727">
        <v>0</v>
      </c>
      <c r="L727" s="88">
        <v>0</v>
      </c>
      <c r="M727" s="72">
        <v>0</v>
      </c>
      <c r="N727" s="88">
        <v>0</v>
      </c>
      <c r="O727">
        <v>0</v>
      </c>
      <c r="P727" s="88">
        <v>0</v>
      </c>
      <c r="Q727">
        <v>77</v>
      </c>
      <c r="R727" s="88">
        <v>2165.67</v>
      </c>
      <c r="S727">
        <v>0</v>
      </c>
      <c r="T727" s="88">
        <v>0</v>
      </c>
      <c r="U727">
        <v>0</v>
      </c>
      <c r="V727" s="88">
        <v>0</v>
      </c>
      <c r="W727">
        <v>77</v>
      </c>
      <c r="X727" s="88">
        <v>2165.67</v>
      </c>
    </row>
    <row r="728" spans="1:25" x14ac:dyDescent="0.2">
      <c r="A728" t="s">
        <v>70</v>
      </c>
      <c r="B728" t="s">
        <v>170</v>
      </c>
      <c r="C728" t="s">
        <v>334</v>
      </c>
      <c r="D728" t="s">
        <v>44</v>
      </c>
      <c r="E728">
        <v>1494</v>
      </c>
      <c r="F728" s="78">
        <f t="shared" si="25"/>
        <v>101</v>
      </c>
      <c r="H728" s="87">
        <f t="shared" si="26"/>
        <v>2829.85</v>
      </c>
      <c r="I728" s="72">
        <v>0</v>
      </c>
      <c r="J728" s="88">
        <v>0</v>
      </c>
      <c r="K728" s="72">
        <v>0</v>
      </c>
      <c r="L728" s="88">
        <v>0</v>
      </c>
      <c r="M728" s="72">
        <v>0</v>
      </c>
      <c r="N728" s="88">
        <v>0</v>
      </c>
      <c r="O728">
        <v>0</v>
      </c>
      <c r="P728" s="88">
        <v>0</v>
      </c>
      <c r="Q728">
        <v>101</v>
      </c>
      <c r="R728" s="88">
        <v>2829.85</v>
      </c>
      <c r="S728">
        <v>0</v>
      </c>
      <c r="T728" s="88">
        <v>0</v>
      </c>
      <c r="U728">
        <v>0</v>
      </c>
      <c r="V728" s="88">
        <v>0</v>
      </c>
      <c r="W728">
        <v>101</v>
      </c>
      <c r="X728" s="88">
        <v>2829.85</v>
      </c>
    </row>
    <row r="729" spans="1:25" x14ac:dyDescent="0.2">
      <c r="A729" t="s">
        <v>70</v>
      </c>
      <c r="B729" t="s">
        <v>170</v>
      </c>
      <c r="C729" t="s">
        <v>620</v>
      </c>
      <c r="D729" t="s">
        <v>44</v>
      </c>
      <c r="E729">
        <v>1494</v>
      </c>
      <c r="F729" s="78">
        <f t="shared" si="25"/>
        <v>93</v>
      </c>
      <c r="H729" s="87">
        <f t="shared" si="26"/>
        <v>2605.6799999999998</v>
      </c>
      <c r="I729" s="72">
        <v>0</v>
      </c>
      <c r="J729" s="88">
        <v>0</v>
      </c>
      <c r="K729">
        <v>0</v>
      </c>
      <c r="L729" s="88">
        <v>0</v>
      </c>
      <c r="M729" s="72">
        <v>0</v>
      </c>
      <c r="N729" s="88">
        <v>0</v>
      </c>
      <c r="O729">
        <v>1</v>
      </c>
      <c r="P729" s="88">
        <v>28.02</v>
      </c>
      <c r="Q729">
        <v>92</v>
      </c>
      <c r="R729" s="88">
        <v>2577.66</v>
      </c>
      <c r="S729">
        <v>0</v>
      </c>
      <c r="T729" s="88">
        <v>0</v>
      </c>
      <c r="U729">
        <v>0</v>
      </c>
      <c r="V729" s="88">
        <v>0</v>
      </c>
      <c r="W729">
        <v>93</v>
      </c>
      <c r="X729" s="88">
        <v>2605.6799999999998</v>
      </c>
    </row>
    <row r="730" spans="1:25" x14ac:dyDescent="0.2">
      <c r="A730" t="s">
        <v>70</v>
      </c>
      <c r="B730" t="s">
        <v>170</v>
      </c>
      <c r="C730" t="s">
        <v>818</v>
      </c>
      <c r="D730" t="s">
        <v>44</v>
      </c>
      <c r="E730">
        <v>1494</v>
      </c>
      <c r="F730" s="78">
        <f t="shared" si="25"/>
        <v>210</v>
      </c>
      <c r="H730" s="87">
        <f t="shared" si="26"/>
        <v>8429.57</v>
      </c>
      <c r="I730" s="72">
        <v>0</v>
      </c>
      <c r="J730" s="88">
        <v>0</v>
      </c>
      <c r="K730" s="72">
        <v>108</v>
      </c>
      <c r="L730" s="88">
        <v>4335.21</v>
      </c>
      <c r="M730" s="72">
        <v>108</v>
      </c>
      <c r="N730" s="88">
        <v>4335.21</v>
      </c>
      <c r="O730">
        <v>102</v>
      </c>
      <c r="P730" s="88">
        <v>4094.36</v>
      </c>
      <c r="Q730">
        <v>0</v>
      </c>
      <c r="R730" s="88">
        <v>0</v>
      </c>
      <c r="S730">
        <v>0</v>
      </c>
      <c r="T730" s="88">
        <v>0</v>
      </c>
      <c r="U730">
        <v>0</v>
      </c>
      <c r="V730" s="88">
        <v>0</v>
      </c>
      <c r="W730">
        <v>102</v>
      </c>
      <c r="X730" s="88">
        <v>4094.36</v>
      </c>
    </row>
    <row r="731" spans="1:25" x14ac:dyDescent="0.2">
      <c r="A731" t="s">
        <v>70</v>
      </c>
      <c r="B731" t="s">
        <v>580</v>
      </c>
      <c r="C731" t="s">
        <v>579</v>
      </c>
      <c r="D731" t="s">
        <v>44</v>
      </c>
      <c r="E731">
        <v>1494</v>
      </c>
      <c r="F731" s="78">
        <f t="shared" si="25"/>
        <v>67</v>
      </c>
      <c r="H731" s="87">
        <f t="shared" si="26"/>
        <v>6487.61</v>
      </c>
      <c r="I731">
        <v>0</v>
      </c>
      <c r="J731" s="88">
        <v>0</v>
      </c>
      <c r="K731">
        <v>2</v>
      </c>
      <c r="L731" s="88">
        <v>193.66</v>
      </c>
      <c r="M731">
        <v>2</v>
      </c>
      <c r="N731" s="88">
        <v>193.66</v>
      </c>
      <c r="O731" s="72">
        <v>0</v>
      </c>
      <c r="P731" s="88">
        <v>0</v>
      </c>
      <c r="Q731">
        <v>65</v>
      </c>
      <c r="R731" s="88">
        <v>6293.95</v>
      </c>
      <c r="S731">
        <v>0</v>
      </c>
      <c r="T731" s="88">
        <v>0</v>
      </c>
      <c r="U731" s="73">
        <v>0</v>
      </c>
      <c r="V731" s="88">
        <v>0</v>
      </c>
      <c r="W731" s="72">
        <v>65</v>
      </c>
      <c r="X731" s="88">
        <v>6293.95</v>
      </c>
    </row>
    <row r="732" spans="1:25" x14ac:dyDescent="0.2">
      <c r="A732" t="s">
        <v>70</v>
      </c>
      <c r="B732" t="s">
        <v>180</v>
      </c>
      <c r="C732" t="s">
        <v>859</v>
      </c>
      <c r="D732" t="s">
        <v>44</v>
      </c>
      <c r="E732">
        <v>1494</v>
      </c>
      <c r="F732" s="78">
        <f t="shared" si="25"/>
        <v>29</v>
      </c>
      <c r="H732" s="87">
        <f t="shared" si="26"/>
        <v>2021.32</v>
      </c>
      <c r="I732">
        <v>0</v>
      </c>
      <c r="J732" s="88">
        <v>0</v>
      </c>
      <c r="K732" s="72">
        <v>29</v>
      </c>
      <c r="L732" s="88">
        <v>2021.32</v>
      </c>
      <c r="M732" s="72">
        <v>29</v>
      </c>
      <c r="N732" s="88">
        <v>2021.32</v>
      </c>
      <c r="O732">
        <v>0</v>
      </c>
      <c r="P732" s="88">
        <v>0</v>
      </c>
      <c r="Q732">
        <v>0</v>
      </c>
      <c r="R732" s="88">
        <v>0</v>
      </c>
      <c r="S732">
        <v>0</v>
      </c>
      <c r="T732" s="88">
        <v>0</v>
      </c>
      <c r="U732">
        <v>0</v>
      </c>
      <c r="V732" s="88">
        <v>0</v>
      </c>
      <c r="W732">
        <v>0</v>
      </c>
      <c r="X732" s="88">
        <v>0</v>
      </c>
    </row>
    <row r="733" spans="1:25" x14ac:dyDescent="0.2">
      <c r="A733" t="s">
        <v>70</v>
      </c>
      <c r="B733" t="s">
        <v>180</v>
      </c>
      <c r="C733" t="s">
        <v>338</v>
      </c>
      <c r="D733" t="s">
        <v>44</v>
      </c>
      <c r="E733">
        <v>1494</v>
      </c>
      <c r="F733" s="78">
        <f t="shared" si="25"/>
        <v>24</v>
      </c>
      <c r="H733" s="87">
        <f t="shared" si="26"/>
        <v>2643.96</v>
      </c>
      <c r="I733">
        <v>0</v>
      </c>
      <c r="J733" s="88">
        <v>0</v>
      </c>
      <c r="K733">
        <v>0</v>
      </c>
      <c r="L733" s="88">
        <v>0</v>
      </c>
      <c r="M733">
        <v>0</v>
      </c>
      <c r="N733" s="88">
        <v>0</v>
      </c>
      <c r="O733">
        <v>0</v>
      </c>
      <c r="P733" s="88">
        <v>0</v>
      </c>
      <c r="Q733">
        <v>24</v>
      </c>
      <c r="R733" s="88">
        <v>2643.96</v>
      </c>
      <c r="S733">
        <v>0</v>
      </c>
      <c r="T733" s="88">
        <v>0</v>
      </c>
      <c r="U733">
        <v>0</v>
      </c>
      <c r="V733" s="88">
        <v>0</v>
      </c>
      <c r="W733">
        <v>24</v>
      </c>
      <c r="X733" s="88">
        <v>2643.96</v>
      </c>
    </row>
    <row r="734" spans="1:25" x14ac:dyDescent="0.2">
      <c r="F734" s="78">
        <f t="shared" si="25"/>
        <v>0</v>
      </c>
      <c r="H734" s="87">
        <f t="shared" si="26"/>
        <v>0</v>
      </c>
      <c r="Y734" s="72"/>
    </row>
    <row r="735" spans="1:25" x14ac:dyDescent="0.2">
      <c r="F735" s="78">
        <f t="shared" si="25"/>
        <v>0</v>
      </c>
      <c r="H735" s="87">
        <f t="shared" si="26"/>
        <v>0</v>
      </c>
      <c r="I735" s="72"/>
      <c r="K735" s="72"/>
      <c r="M735" s="72"/>
    </row>
    <row r="736" spans="1:25" x14ac:dyDescent="0.2">
      <c r="F736" s="78">
        <f t="shared" si="25"/>
        <v>0</v>
      </c>
      <c r="H736" s="87">
        <f t="shared" si="26"/>
        <v>0</v>
      </c>
      <c r="I736" s="72"/>
      <c r="M736" s="72"/>
    </row>
    <row r="737" spans="6:25" x14ac:dyDescent="0.2">
      <c r="F737" s="78">
        <f t="shared" si="25"/>
        <v>0</v>
      </c>
      <c r="H737" s="87">
        <f t="shared" si="26"/>
        <v>0</v>
      </c>
      <c r="I737" s="72"/>
      <c r="M737" s="72"/>
      <c r="Y737" s="72"/>
    </row>
    <row r="738" spans="6:25" x14ac:dyDescent="0.2">
      <c r="F738" s="78">
        <f t="shared" si="25"/>
        <v>0</v>
      </c>
      <c r="H738" s="87">
        <f t="shared" si="26"/>
        <v>0</v>
      </c>
      <c r="I738" s="72"/>
      <c r="M738" s="72"/>
      <c r="Y738" s="72"/>
    </row>
    <row r="739" spans="6:25" x14ac:dyDescent="0.2">
      <c r="F739" s="78">
        <f t="shared" si="25"/>
        <v>0</v>
      </c>
      <c r="H739" s="87">
        <f t="shared" si="26"/>
        <v>0</v>
      </c>
      <c r="K739" s="72"/>
      <c r="M739" s="72"/>
      <c r="O739" s="72"/>
      <c r="W739" s="72"/>
      <c r="Y739" s="72"/>
    </row>
    <row r="740" spans="6:25" x14ac:dyDescent="0.2">
      <c r="F740" s="78">
        <f t="shared" si="25"/>
        <v>0</v>
      </c>
      <c r="H740" s="87">
        <f t="shared" si="26"/>
        <v>0</v>
      </c>
      <c r="S740" s="72"/>
      <c r="W740" s="72"/>
      <c r="Y740" s="72"/>
    </row>
    <row r="741" spans="6:25" x14ac:dyDescent="0.2">
      <c r="F741" s="78">
        <f t="shared" si="25"/>
        <v>0</v>
      </c>
      <c r="H741" s="87">
        <f t="shared" si="26"/>
        <v>0</v>
      </c>
      <c r="Y741" s="72"/>
    </row>
    <row r="742" spans="6:25" x14ac:dyDescent="0.2">
      <c r="F742" s="78">
        <f t="shared" si="25"/>
        <v>0</v>
      </c>
      <c r="H742" s="87">
        <f t="shared" si="26"/>
        <v>0</v>
      </c>
      <c r="I742" s="72"/>
      <c r="K742" s="72"/>
      <c r="M742" s="72"/>
      <c r="Y742" s="72"/>
    </row>
    <row r="743" spans="6:25" x14ac:dyDescent="0.2">
      <c r="F743" s="78">
        <f t="shared" si="25"/>
        <v>0</v>
      </c>
      <c r="H743" s="87">
        <f t="shared" si="26"/>
        <v>0</v>
      </c>
      <c r="I743" s="72"/>
      <c r="M743" s="72"/>
      <c r="Y743" s="72"/>
    </row>
    <row r="744" spans="6:25" x14ac:dyDescent="0.2">
      <c r="F744" s="78">
        <f t="shared" si="25"/>
        <v>0</v>
      </c>
      <c r="H744" s="87">
        <f t="shared" si="26"/>
        <v>0</v>
      </c>
      <c r="K744" s="72"/>
      <c r="M744" s="72"/>
      <c r="O744" s="72"/>
      <c r="W744" s="72"/>
    </row>
    <row r="745" spans="6:25" x14ac:dyDescent="0.2">
      <c r="F745" s="78">
        <f t="shared" si="25"/>
        <v>0</v>
      </c>
      <c r="H745" s="87">
        <f t="shared" si="26"/>
        <v>0</v>
      </c>
      <c r="S745" s="72"/>
      <c r="W745" s="72"/>
    </row>
    <row r="746" spans="6:25" x14ac:dyDescent="0.2">
      <c r="F746" s="78">
        <f t="shared" si="25"/>
        <v>0</v>
      </c>
      <c r="H746" s="87">
        <f t="shared" si="26"/>
        <v>0</v>
      </c>
      <c r="S746" s="72"/>
      <c r="W746" s="72"/>
      <c r="Y746" s="72"/>
    </row>
    <row r="747" spans="6:25" x14ac:dyDescent="0.2">
      <c r="F747" s="78">
        <f t="shared" si="25"/>
        <v>0</v>
      </c>
      <c r="H747" s="87">
        <f t="shared" si="26"/>
        <v>0</v>
      </c>
      <c r="S747" s="72"/>
      <c r="W747" s="72"/>
      <c r="Y747" s="72"/>
    </row>
    <row r="748" spans="6:25" x14ac:dyDescent="0.2">
      <c r="F748" s="78">
        <f t="shared" si="25"/>
        <v>0</v>
      </c>
      <c r="H748" s="87">
        <f t="shared" si="26"/>
        <v>0</v>
      </c>
      <c r="I748" s="72"/>
      <c r="M748" s="72"/>
    </row>
    <row r="749" spans="6:25" x14ac:dyDescent="0.2">
      <c r="F749" s="78">
        <f t="shared" si="25"/>
        <v>0</v>
      </c>
      <c r="H749" s="87">
        <f t="shared" si="26"/>
        <v>0</v>
      </c>
      <c r="I749" s="72"/>
      <c r="M749" s="72"/>
      <c r="Y749" s="72"/>
    </row>
    <row r="750" spans="6:25" x14ac:dyDescent="0.2">
      <c r="F750" s="78">
        <f t="shared" si="25"/>
        <v>0</v>
      </c>
      <c r="H750" s="87">
        <f t="shared" si="26"/>
        <v>0</v>
      </c>
      <c r="I750" s="72"/>
      <c r="M750" s="72"/>
    </row>
    <row r="751" spans="6:25" x14ac:dyDescent="0.2">
      <c r="F751" s="78">
        <f t="shared" si="25"/>
        <v>0</v>
      </c>
      <c r="H751" s="87">
        <f t="shared" si="26"/>
        <v>0</v>
      </c>
      <c r="I751" s="72"/>
      <c r="M751" s="72"/>
    </row>
    <row r="752" spans="6:25" x14ac:dyDescent="0.2">
      <c r="F752" s="78">
        <f t="shared" si="25"/>
        <v>0</v>
      </c>
      <c r="H752" s="87">
        <f t="shared" si="26"/>
        <v>0</v>
      </c>
      <c r="I752" s="72"/>
      <c r="M752" s="72"/>
    </row>
    <row r="753" spans="6:25" x14ac:dyDescent="0.2">
      <c r="F753" s="78">
        <f t="shared" si="25"/>
        <v>0</v>
      </c>
      <c r="H753" s="87">
        <f t="shared" si="26"/>
        <v>0</v>
      </c>
      <c r="I753" s="72"/>
      <c r="M753" s="72"/>
      <c r="Q753" s="72"/>
      <c r="W753" s="72"/>
    </row>
    <row r="754" spans="6:25" x14ac:dyDescent="0.2">
      <c r="F754" s="78">
        <f t="shared" si="25"/>
        <v>0</v>
      </c>
      <c r="H754" s="87">
        <f t="shared" si="26"/>
        <v>0</v>
      </c>
      <c r="K754" s="72"/>
      <c r="M754" s="72"/>
      <c r="O754" s="72"/>
      <c r="W754" s="72"/>
    </row>
    <row r="755" spans="6:25" x14ac:dyDescent="0.2">
      <c r="F755" s="78">
        <f t="shared" si="25"/>
        <v>0</v>
      </c>
      <c r="H755" s="87">
        <f t="shared" si="26"/>
        <v>0</v>
      </c>
      <c r="O755" s="72"/>
      <c r="W755" s="72"/>
      <c r="Y755" s="72"/>
    </row>
    <row r="756" spans="6:25" x14ac:dyDescent="0.2">
      <c r="F756" s="78">
        <f t="shared" si="25"/>
        <v>0</v>
      </c>
      <c r="H756" s="87">
        <f t="shared" si="26"/>
        <v>0</v>
      </c>
      <c r="I756" s="72"/>
      <c r="K756" s="72"/>
      <c r="M756" s="72"/>
    </row>
    <row r="757" spans="6:25" x14ac:dyDescent="0.2">
      <c r="F757" s="78">
        <f t="shared" si="25"/>
        <v>0</v>
      </c>
      <c r="H757" s="87">
        <f t="shared" si="26"/>
        <v>0</v>
      </c>
      <c r="S757" s="72"/>
      <c r="W757" s="72"/>
      <c r="Y757" s="72"/>
    </row>
    <row r="758" spans="6:25" x14ac:dyDescent="0.2">
      <c r="F758" s="78">
        <f t="shared" si="25"/>
        <v>0</v>
      </c>
      <c r="H758" s="87">
        <f t="shared" si="26"/>
        <v>0</v>
      </c>
      <c r="I758" s="72"/>
      <c r="K758" s="72"/>
      <c r="M758" s="72"/>
    </row>
    <row r="759" spans="6:25" x14ac:dyDescent="0.2">
      <c r="F759" s="78">
        <f t="shared" si="25"/>
        <v>0</v>
      </c>
      <c r="H759" s="87">
        <f t="shared" si="26"/>
        <v>0</v>
      </c>
      <c r="I759" s="72"/>
      <c r="M759" s="72"/>
    </row>
    <row r="760" spans="6:25" x14ac:dyDescent="0.2">
      <c r="F760" s="78">
        <f t="shared" si="25"/>
        <v>0</v>
      </c>
      <c r="H760" s="87">
        <f t="shared" si="26"/>
        <v>0</v>
      </c>
      <c r="I760" s="72"/>
      <c r="M760" s="72"/>
    </row>
    <row r="761" spans="6:25" x14ac:dyDescent="0.2">
      <c r="F761" s="78">
        <f t="shared" si="25"/>
        <v>0</v>
      </c>
      <c r="H761" s="87">
        <f t="shared" si="26"/>
        <v>0</v>
      </c>
      <c r="I761" s="72"/>
      <c r="M761" s="72"/>
    </row>
    <row r="762" spans="6:25" x14ac:dyDescent="0.2">
      <c r="F762" s="78">
        <f t="shared" si="25"/>
        <v>0</v>
      </c>
      <c r="H762" s="87">
        <f t="shared" si="26"/>
        <v>0</v>
      </c>
      <c r="I762" s="72"/>
      <c r="M762" s="72"/>
    </row>
    <row r="763" spans="6:25" x14ac:dyDescent="0.2">
      <c r="F763" s="78">
        <f t="shared" si="25"/>
        <v>0</v>
      </c>
      <c r="H763" s="87">
        <f t="shared" si="26"/>
        <v>0</v>
      </c>
      <c r="I763" s="72"/>
      <c r="K763" s="72"/>
      <c r="M763" s="72"/>
    </row>
    <row r="764" spans="6:25" x14ac:dyDescent="0.2">
      <c r="F764" s="78">
        <f t="shared" si="25"/>
        <v>0</v>
      </c>
      <c r="H764" s="87">
        <f t="shared" si="26"/>
        <v>0</v>
      </c>
      <c r="S764" s="72"/>
      <c r="W764" s="72"/>
    </row>
    <row r="765" spans="6:25" x14ac:dyDescent="0.2">
      <c r="F765" s="78">
        <f t="shared" si="25"/>
        <v>0</v>
      </c>
      <c r="H765" s="87">
        <f t="shared" si="26"/>
        <v>0</v>
      </c>
      <c r="I765" s="72"/>
      <c r="M765" s="72"/>
      <c r="Q765" s="72"/>
      <c r="W765" s="72"/>
      <c r="Y765" s="72"/>
    </row>
    <row r="766" spans="6:25" x14ac:dyDescent="0.2">
      <c r="F766" s="78">
        <f t="shared" si="25"/>
        <v>0</v>
      </c>
      <c r="H766" s="87">
        <f t="shared" si="26"/>
        <v>0</v>
      </c>
    </row>
    <row r="767" spans="6:25" x14ac:dyDescent="0.2">
      <c r="F767" s="78">
        <f t="shared" si="25"/>
        <v>0</v>
      </c>
      <c r="H767" s="87">
        <f t="shared" si="26"/>
        <v>0</v>
      </c>
    </row>
    <row r="768" spans="6:25" x14ac:dyDescent="0.2">
      <c r="F768" s="78">
        <f t="shared" si="25"/>
        <v>0</v>
      </c>
      <c r="H768" s="87">
        <f t="shared" si="26"/>
        <v>0</v>
      </c>
      <c r="Y768" s="72"/>
    </row>
    <row r="769" spans="6:25" x14ac:dyDescent="0.2">
      <c r="F769" s="78">
        <f t="shared" si="25"/>
        <v>0</v>
      </c>
      <c r="H769" s="87">
        <f t="shared" si="26"/>
        <v>0</v>
      </c>
      <c r="I769" s="72"/>
      <c r="M769" s="72"/>
      <c r="Q769" s="72"/>
      <c r="W769" s="72"/>
      <c r="Y769" s="72"/>
    </row>
    <row r="770" spans="6:25" x14ac:dyDescent="0.2">
      <c r="F770" s="78">
        <f t="shared" si="25"/>
        <v>0</v>
      </c>
      <c r="H770" s="87">
        <f t="shared" si="26"/>
        <v>0</v>
      </c>
      <c r="I770" s="72"/>
      <c r="M770" s="72"/>
    </row>
    <row r="771" spans="6:25" x14ac:dyDescent="0.2">
      <c r="F771" s="78">
        <f t="shared" si="25"/>
        <v>0</v>
      </c>
      <c r="H771" s="87">
        <f t="shared" si="26"/>
        <v>0</v>
      </c>
      <c r="O771" s="72"/>
      <c r="W771" s="72"/>
      <c r="Y771" s="72"/>
    </row>
    <row r="772" spans="6:25" x14ac:dyDescent="0.2">
      <c r="F772" s="78">
        <f t="shared" si="25"/>
        <v>0</v>
      </c>
      <c r="H772" s="87">
        <f t="shared" si="26"/>
        <v>0</v>
      </c>
      <c r="I772" s="72"/>
      <c r="K772" s="72"/>
      <c r="M772" s="72"/>
      <c r="O772" s="72"/>
      <c r="W772" s="72"/>
    </row>
    <row r="773" spans="6:25" x14ac:dyDescent="0.2">
      <c r="F773" s="78">
        <f t="shared" ref="F773:F834" si="27">M773+W773</f>
        <v>0</v>
      </c>
      <c r="H773" s="87">
        <f t="shared" ref="H773:H833" si="28">N773+X773</f>
        <v>0</v>
      </c>
      <c r="I773" s="72"/>
      <c r="K773" s="72"/>
      <c r="M773" s="72"/>
    </row>
    <row r="774" spans="6:25" x14ac:dyDescent="0.2">
      <c r="F774" s="78">
        <f t="shared" si="27"/>
        <v>0</v>
      </c>
      <c r="H774" s="87">
        <f t="shared" si="28"/>
        <v>0</v>
      </c>
      <c r="I774" s="72"/>
      <c r="K774" s="72"/>
      <c r="M774" s="72"/>
      <c r="O774" s="72"/>
      <c r="W774" s="72"/>
    </row>
    <row r="775" spans="6:25" x14ac:dyDescent="0.2">
      <c r="F775" s="78">
        <f t="shared" si="27"/>
        <v>0</v>
      </c>
      <c r="H775" s="87">
        <f t="shared" si="28"/>
        <v>0</v>
      </c>
      <c r="I775" s="72"/>
      <c r="K775" s="72"/>
      <c r="M775" s="72"/>
      <c r="O775" s="72"/>
      <c r="Q775" s="72"/>
      <c r="W775" s="72"/>
      <c r="Y775" s="72"/>
    </row>
    <row r="776" spans="6:25" x14ac:dyDescent="0.2">
      <c r="F776" s="78">
        <f t="shared" si="27"/>
        <v>0</v>
      </c>
      <c r="H776" s="87">
        <f t="shared" si="28"/>
        <v>0</v>
      </c>
      <c r="I776" s="72"/>
      <c r="M776" s="72"/>
      <c r="Y776" s="72"/>
    </row>
    <row r="777" spans="6:25" x14ac:dyDescent="0.2">
      <c r="F777" s="78">
        <f t="shared" si="27"/>
        <v>0</v>
      </c>
      <c r="H777" s="87">
        <f t="shared" si="28"/>
        <v>0</v>
      </c>
    </row>
    <row r="778" spans="6:25" x14ac:dyDescent="0.2">
      <c r="F778" s="78">
        <f t="shared" si="27"/>
        <v>0</v>
      </c>
      <c r="H778" s="87">
        <f t="shared" si="28"/>
        <v>0</v>
      </c>
      <c r="K778" s="72"/>
      <c r="M778" s="72"/>
    </row>
    <row r="779" spans="6:25" x14ac:dyDescent="0.2">
      <c r="F779" s="78">
        <f t="shared" si="27"/>
        <v>0</v>
      </c>
      <c r="H779" s="87">
        <f t="shared" si="28"/>
        <v>0</v>
      </c>
      <c r="Y779" s="72"/>
    </row>
    <row r="780" spans="6:25" x14ac:dyDescent="0.2">
      <c r="F780" s="78">
        <f t="shared" si="27"/>
        <v>0</v>
      </c>
      <c r="H780" s="87">
        <f t="shared" si="28"/>
        <v>0</v>
      </c>
      <c r="Y780" s="72"/>
    </row>
    <row r="781" spans="6:25" x14ac:dyDescent="0.2">
      <c r="F781" s="78">
        <f t="shared" si="27"/>
        <v>0</v>
      </c>
      <c r="H781" s="87">
        <f t="shared" si="28"/>
        <v>0</v>
      </c>
      <c r="O781" s="72"/>
      <c r="W781" s="72"/>
    </row>
    <row r="782" spans="6:25" x14ac:dyDescent="0.2">
      <c r="F782" s="78">
        <f t="shared" si="27"/>
        <v>0</v>
      </c>
      <c r="H782" s="87">
        <f t="shared" si="28"/>
        <v>0</v>
      </c>
    </row>
    <row r="783" spans="6:25" x14ac:dyDescent="0.2">
      <c r="F783" s="78">
        <f t="shared" si="27"/>
        <v>0</v>
      </c>
      <c r="H783" s="87">
        <f t="shared" si="28"/>
        <v>0</v>
      </c>
      <c r="I783" s="72"/>
      <c r="K783" s="72"/>
      <c r="M783" s="72"/>
    </row>
    <row r="784" spans="6:25" x14ac:dyDescent="0.2">
      <c r="F784" s="78">
        <f t="shared" si="27"/>
        <v>0</v>
      </c>
      <c r="H784" s="87">
        <f t="shared" si="28"/>
        <v>0</v>
      </c>
      <c r="I784" s="72"/>
      <c r="K784" s="72"/>
      <c r="M784" s="72"/>
    </row>
    <row r="785" spans="6:25" x14ac:dyDescent="0.2">
      <c r="F785" s="78">
        <f t="shared" si="27"/>
        <v>0</v>
      </c>
      <c r="H785" s="87">
        <f t="shared" si="28"/>
        <v>0</v>
      </c>
      <c r="S785" s="72"/>
      <c r="W785" s="72"/>
      <c r="Y785" s="72"/>
    </row>
    <row r="786" spans="6:25" x14ac:dyDescent="0.2">
      <c r="F786" s="78">
        <f t="shared" si="27"/>
        <v>0</v>
      </c>
      <c r="H786" s="87">
        <f t="shared" si="28"/>
        <v>0</v>
      </c>
    </row>
    <row r="787" spans="6:25" x14ac:dyDescent="0.2">
      <c r="F787" s="78">
        <f t="shared" si="27"/>
        <v>0</v>
      </c>
      <c r="H787" s="87">
        <f t="shared" si="28"/>
        <v>0</v>
      </c>
      <c r="Y787" s="72"/>
    </row>
    <row r="788" spans="6:25" x14ac:dyDescent="0.2">
      <c r="F788" s="78">
        <f t="shared" si="27"/>
        <v>0</v>
      </c>
      <c r="H788" s="87">
        <f t="shared" si="28"/>
        <v>0</v>
      </c>
      <c r="Y788" s="72"/>
    </row>
    <row r="789" spans="6:25" x14ac:dyDescent="0.2">
      <c r="F789" s="78">
        <f t="shared" si="27"/>
        <v>0</v>
      </c>
      <c r="H789" s="87">
        <f t="shared" si="28"/>
        <v>0</v>
      </c>
    </row>
    <row r="790" spans="6:25" x14ac:dyDescent="0.2">
      <c r="F790" s="78">
        <f t="shared" si="27"/>
        <v>0</v>
      </c>
      <c r="H790" s="87">
        <f t="shared" si="28"/>
        <v>0</v>
      </c>
      <c r="U790" s="72"/>
    </row>
    <row r="791" spans="6:25" x14ac:dyDescent="0.2">
      <c r="F791" s="78">
        <f t="shared" si="27"/>
        <v>0</v>
      </c>
      <c r="H791" s="87">
        <f t="shared" si="28"/>
        <v>0</v>
      </c>
    </row>
    <row r="792" spans="6:25" x14ac:dyDescent="0.2">
      <c r="F792" s="78">
        <f t="shared" si="27"/>
        <v>0</v>
      </c>
      <c r="H792" s="87">
        <f t="shared" si="28"/>
        <v>0</v>
      </c>
    </row>
    <row r="793" spans="6:25" x14ac:dyDescent="0.2">
      <c r="F793" s="78">
        <f t="shared" si="27"/>
        <v>0</v>
      </c>
      <c r="H793" s="87">
        <f t="shared" si="28"/>
        <v>0</v>
      </c>
      <c r="U793" s="72"/>
      <c r="Y793" s="72"/>
    </row>
    <row r="794" spans="6:25" x14ac:dyDescent="0.2">
      <c r="F794" s="78">
        <f t="shared" si="27"/>
        <v>0</v>
      </c>
      <c r="H794" s="87">
        <f t="shared" si="28"/>
        <v>0</v>
      </c>
    </row>
    <row r="795" spans="6:25" x14ac:dyDescent="0.2">
      <c r="F795" s="78">
        <f t="shared" si="27"/>
        <v>0</v>
      </c>
      <c r="H795" s="87">
        <f t="shared" si="28"/>
        <v>0</v>
      </c>
    </row>
    <row r="796" spans="6:25" x14ac:dyDescent="0.2">
      <c r="F796" s="78">
        <f t="shared" si="27"/>
        <v>0</v>
      </c>
      <c r="H796" s="87">
        <f t="shared" si="28"/>
        <v>0</v>
      </c>
      <c r="Y796" s="72"/>
    </row>
    <row r="797" spans="6:25" x14ac:dyDescent="0.2">
      <c r="F797" s="78">
        <f t="shared" si="27"/>
        <v>0</v>
      </c>
      <c r="H797" s="87">
        <f t="shared" si="28"/>
        <v>0</v>
      </c>
      <c r="Y797" s="72"/>
    </row>
    <row r="798" spans="6:25" x14ac:dyDescent="0.2">
      <c r="F798" s="78">
        <f t="shared" si="27"/>
        <v>0</v>
      </c>
      <c r="H798" s="87">
        <f t="shared" si="28"/>
        <v>0</v>
      </c>
    </row>
    <row r="799" spans="6:25" x14ac:dyDescent="0.2">
      <c r="F799" s="78">
        <f t="shared" si="27"/>
        <v>0</v>
      </c>
      <c r="H799" s="87">
        <f t="shared" si="28"/>
        <v>0</v>
      </c>
      <c r="Y799" s="72"/>
    </row>
    <row r="800" spans="6:25" x14ac:dyDescent="0.2">
      <c r="F800" s="78">
        <f t="shared" si="27"/>
        <v>0</v>
      </c>
      <c r="H800" s="87">
        <f t="shared" si="28"/>
        <v>0</v>
      </c>
      <c r="Y800" s="72"/>
    </row>
    <row r="801" spans="6:25" x14ac:dyDescent="0.2">
      <c r="F801" s="78">
        <f t="shared" si="27"/>
        <v>0</v>
      </c>
      <c r="H801" s="87">
        <f t="shared" si="28"/>
        <v>0</v>
      </c>
    </row>
    <row r="802" spans="6:25" x14ac:dyDescent="0.2">
      <c r="F802" s="78">
        <f t="shared" si="27"/>
        <v>0</v>
      </c>
      <c r="H802" s="87">
        <f t="shared" si="28"/>
        <v>0</v>
      </c>
      <c r="U802" s="72"/>
      <c r="W802" s="73"/>
      <c r="Y802" s="72"/>
    </row>
    <row r="803" spans="6:25" x14ac:dyDescent="0.2">
      <c r="F803" s="78">
        <f t="shared" si="27"/>
        <v>0</v>
      </c>
      <c r="H803" s="87">
        <f t="shared" si="28"/>
        <v>0</v>
      </c>
      <c r="I803" s="73"/>
      <c r="M803" s="73"/>
      <c r="Y803" s="72"/>
    </row>
    <row r="804" spans="6:25" x14ac:dyDescent="0.2">
      <c r="F804" s="78">
        <f t="shared" si="27"/>
        <v>0</v>
      </c>
      <c r="H804" s="87">
        <f t="shared" si="28"/>
        <v>0</v>
      </c>
      <c r="U804" s="72"/>
      <c r="Y804" s="72"/>
    </row>
    <row r="805" spans="6:25" x14ac:dyDescent="0.2">
      <c r="F805" s="78">
        <f t="shared" si="27"/>
        <v>0</v>
      </c>
      <c r="H805" s="87">
        <f t="shared" si="28"/>
        <v>0</v>
      </c>
      <c r="I805" s="73"/>
      <c r="M805" s="73"/>
    </row>
    <row r="806" spans="6:25" x14ac:dyDescent="0.2">
      <c r="F806" s="78">
        <f t="shared" si="27"/>
        <v>0</v>
      </c>
      <c r="H806" s="87">
        <f t="shared" si="28"/>
        <v>0</v>
      </c>
    </row>
    <row r="807" spans="6:25" x14ac:dyDescent="0.2">
      <c r="F807" s="78">
        <f t="shared" si="27"/>
        <v>0</v>
      </c>
      <c r="H807" s="87">
        <f t="shared" si="28"/>
        <v>0</v>
      </c>
      <c r="Y807" s="72"/>
    </row>
    <row r="808" spans="6:25" x14ac:dyDescent="0.2">
      <c r="F808" s="78">
        <f t="shared" si="27"/>
        <v>0</v>
      </c>
      <c r="H808" s="87">
        <f t="shared" si="28"/>
        <v>0</v>
      </c>
      <c r="Y808" s="72"/>
    </row>
    <row r="809" spans="6:25" x14ac:dyDescent="0.2">
      <c r="F809" s="78">
        <f t="shared" si="27"/>
        <v>0</v>
      </c>
      <c r="H809" s="87">
        <f t="shared" si="28"/>
        <v>0</v>
      </c>
    </row>
    <row r="810" spans="6:25" x14ac:dyDescent="0.2">
      <c r="F810" s="78">
        <f t="shared" si="27"/>
        <v>0</v>
      </c>
      <c r="H810" s="87">
        <f t="shared" si="28"/>
        <v>0</v>
      </c>
      <c r="Y810" s="72"/>
    </row>
    <row r="811" spans="6:25" x14ac:dyDescent="0.2">
      <c r="F811" s="78">
        <f t="shared" si="27"/>
        <v>0</v>
      </c>
      <c r="H811" s="87">
        <f t="shared" si="28"/>
        <v>0</v>
      </c>
    </row>
    <row r="812" spans="6:25" x14ac:dyDescent="0.2">
      <c r="F812" s="78">
        <f t="shared" si="27"/>
        <v>0</v>
      </c>
      <c r="H812" s="87">
        <f t="shared" si="28"/>
        <v>0</v>
      </c>
      <c r="Y812" s="72"/>
    </row>
    <row r="813" spans="6:25" x14ac:dyDescent="0.2">
      <c r="F813" s="78">
        <f t="shared" si="27"/>
        <v>0</v>
      </c>
      <c r="H813" s="87">
        <f t="shared" si="28"/>
        <v>0</v>
      </c>
      <c r="M813" s="73"/>
    </row>
    <row r="814" spans="6:25" x14ac:dyDescent="0.2">
      <c r="F814" s="78">
        <f t="shared" si="27"/>
        <v>0</v>
      </c>
      <c r="H814" s="87">
        <f t="shared" si="28"/>
        <v>0</v>
      </c>
    </row>
    <row r="815" spans="6:25" x14ac:dyDescent="0.2">
      <c r="F815" s="78">
        <f t="shared" si="27"/>
        <v>0</v>
      </c>
      <c r="H815" s="87">
        <f t="shared" si="28"/>
        <v>0</v>
      </c>
    </row>
    <row r="816" spans="6:25" x14ac:dyDescent="0.2">
      <c r="F816" s="78">
        <f t="shared" si="27"/>
        <v>0</v>
      </c>
      <c r="H816" s="87">
        <f t="shared" si="28"/>
        <v>0</v>
      </c>
      <c r="I816" s="73"/>
      <c r="M816" s="73"/>
      <c r="Y816" s="72"/>
    </row>
    <row r="817" spans="6:25" x14ac:dyDescent="0.2">
      <c r="F817" s="78">
        <f t="shared" si="27"/>
        <v>0</v>
      </c>
      <c r="H817" s="87">
        <f t="shared" si="28"/>
        <v>0</v>
      </c>
    </row>
    <row r="818" spans="6:25" x14ac:dyDescent="0.2">
      <c r="F818" s="78">
        <f t="shared" si="27"/>
        <v>0</v>
      </c>
      <c r="H818" s="87">
        <f t="shared" si="28"/>
        <v>0</v>
      </c>
      <c r="U818" s="72"/>
    </row>
    <row r="819" spans="6:25" x14ac:dyDescent="0.2">
      <c r="F819" s="78">
        <f t="shared" si="27"/>
        <v>0</v>
      </c>
      <c r="H819" s="87">
        <f t="shared" si="28"/>
        <v>0</v>
      </c>
    </row>
    <row r="820" spans="6:25" x14ac:dyDescent="0.2">
      <c r="F820" s="78">
        <f t="shared" si="27"/>
        <v>0</v>
      </c>
      <c r="H820" s="87">
        <f t="shared" si="28"/>
        <v>0</v>
      </c>
    </row>
    <row r="821" spans="6:25" x14ac:dyDescent="0.2">
      <c r="F821" s="78">
        <f t="shared" si="27"/>
        <v>0</v>
      </c>
      <c r="H821" s="87">
        <f t="shared" si="28"/>
        <v>0</v>
      </c>
    </row>
    <row r="822" spans="6:25" x14ac:dyDescent="0.2">
      <c r="F822" s="78">
        <f t="shared" si="27"/>
        <v>0</v>
      </c>
      <c r="H822" s="87">
        <f t="shared" si="28"/>
        <v>0</v>
      </c>
    </row>
    <row r="823" spans="6:25" x14ac:dyDescent="0.2">
      <c r="F823" s="78">
        <f t="shared" si="27"/>
        <v>0</v>
      </c>
      <c r="H823" s="87">
        <f t="shared" si="28"/>
        <v>0</v>
      </c>
      <c r="I823" s="73"/>
      <c r="K823" s="73"/>
      <c r="M823" s="73"/>
      <c r="Y823" s="72"/>
    </row>
    <row r="824" spans="6:25" x14ac:dyDescent="0.2">
      <c r="F824" s="78">
        <f t="shared" si="27"/>
        <v>0</v>
      </c>
      <c r="H824" s="87">
        <f t="shared" si="28"/>
        <v>0</v>
      </c>
      <c r="M824" s="73"/>
    </row>
    <row r="825" spans="6:25" x14ac:dyDescent="0.2">
      <c r="F825" s="78">
        <f t="shared" si="27"/>
        <v>0</v>
      </c>
      <c r="H825" s="87">
        <f t="shared" si="28"/>
        <v>0</v>
      </c>
      <c r="S825" s="73"/>
      <c r="U825" s="72"/>
      <c r="W825" s="73"/>
    </row>
    <row r="826" spans="6:25" x14ac:dyDescent="0.2">
      <c r="F826" s="78">
        <f t="shared" si="27"/>
        <v>0</v>
      </c>
      <c r="H826" s="87">
        <f t="shared" si="28"/>
        <v>0</v>
      </c>
      <c r="Y826" s="72"/>
    </row>
    <row r="827" spans="6:25" x14ac:dyDescent="0.2">
      <c r="F827" s="78">
        <f t="shared" si="27"/>
        <v>0</v>
      </c>
      <c r="H827" s="87">
        <f t="shared" si="28"/>
        <v>0</v>
      </c>
      <c r="Y827" s="72"/>
    </row>
    <row r="828" spans="6:25" x14ac:dyDescent="0.2">
      <c r="F828" s="78">
        <f t="shared" si="27"/>
        <v>0</v>
      </c>
      <c r="H828" s="87">
        <f t="shared" si="28"/>
        <v>0</v>
      </c>
      <c r="Y828" s="72"/>
    </row>
    <row r="829" spans="6:25" x14ac:dyDescent="0.2">
      <c r="F829" s="78">
        <f t="shared" si="27"/>
        <v>0</v>
      </c>
      <c r="H829" s="87">
        <f t="shared" si="28"/>
        <v>0</v>
      </c>
      <c r="Y829" s="72"/>
    </row>
    <row r="830" spans="6:25" x14ac:dyDescent="0.2">
      <c r="F830" s="78">
        <f t="shared" si="27"/>
        <v>0</v>
      </c>
      <c r="H830" s="87">
        <f t="shared" si="28"/>
        <v>0</v>
      </c>
      <c r="Y830" s="72"/>
    </row>
    <row r="831" spans="6:25" x14ac:dyDescent="0.2">
      <c r="F831" s="78">
        <f t="shared" si="27"/>
        <v>0</v>
      </c>
      <c r="H831" s="87">
        <f t="shared" si="28"/>
        <v>0</v>
      </c>
      <c r="Y831" s="72"/>
    </row>
    <row r="832" spans="6:25" x14ac:dyDescent="0.2">
      <c r="F832" s="78">
        <f t="shared" si="27"/>
        <v>0</v>
      </c>
      <c r="H832" s="87">
        <f t="shared" si="28"/>
        <v>0</v>
      </c>
      <c r="I832" s="73"/>
      <c r="M832" s="73"/>
    </row>
    <row r="833" spans="6:25" x14ac:dyDescent="0.2">
      <c r="F833" s="78">
        <f t="shared" si="27"/>
        <v>0</v>
      </c>
      <c r="H833" s="87">
        <f t="shared" si="28"/>
        <v>0</v>
      </c>
      <c r="U833" s="72"/>
      <c r="Y833" s="72"/>
    </row>
    <row r="834" spans="6:25" x14ac:dyDescent="0.2">
      <c r="F834" s="78">
        <f t="shared" si="27"/>
        <v>0</v>
      </c>
      <c r="H834" s="87">
        <f t="shared" ref="H834:H897" si="29">N834+X834</f>
        <v>0</v>
      </c>
      <c r="Y834" s="72"/>
    </row>
    <row r="835" spans="6:25" x14ac:dyDescent="0.2">
      <c r="F835" s="78">
        <f t="shared" ref="F835:F898" si="30">M835+W835</f>
        <v>0</v>
      </c>
      <c r="H835" s="87">
        <f t="shared" si="29"/>
        <v>0</v>
      </c>
    </row>
    <row r="836" spans="6:25" x14ac:dyDescent="0.2">
      <c r="F836" s="78">
        <f t="shared" si="30"/>
        <v>0</v>
      </c>
      <c r="H836" s="87">
        <f t="shared" si="29"/>
        <v>0</v>
      </c>
      <c r="U836" s="72"/>
    </row>
    <row r="837" spans="6:25" x14ac:dyDescent="0.2">
      <c r="F837" s="78">
        <f t="shared" si="30"/>
        <v>0</v>
      </c>
      <c r="H837" s="87">
        <f t="shared" si="29"/>
        <v>0</v>
      </c>
      <c r="Y837" s="72"/>
    </row>
    <row r="838" spans="6:25" x14ac:dyDescent="0.2">
      <c r="F838" s="78">
        <f t="shared" si="30"/>
        <v>0</v>
      </c>
      <c r="H838" s="87">
        <f t="shared" si="29"/>
        <v>0</v>
      </c>
      <c r="Y838" s="72"/>
    </row>
    <row r="839" spans="6:25" x14ac:dyDescent="0.2">
      <c r="F839" s="78">
        <f t="shared" si="30"/>
        <v>0</v>
      </c>
      <c r="H839" s="87">
        <f t="shared" si="29"/>
        <v>0</v>
      </c>
      <c r="O839" s="73"/>
      <c r="W839" s="73"/>
      <c r="Y839" s="72"/>
    </row>
    <row r="840" spans="6:25" x14ac:dyDescent="0.2">
      <c r="F840" s="78">
        <f t="shared" si="30"/>
        <v>0</v>
      </c>
      <c r="H840" s="87">
        <f t="shared" si="29"/>
        <v>0</v>
      </c>
      <c r="M840" s="73"/>
      <c r="W840" s="73"/>
      <c r="Y840" s="72"/>
    </row>
    <row r="841" spans="6:25" x14ac:dyDescent="0.2">
      <c r="F841" s="78">
        <f t="shared" si="30"/>
        <v>0</v>
      </c>
      <c r="H841" s="87">
        <f t="shared" si="29"/>
        <v>0</v>
      </c>
      <c r="U841" s="72"/>
    </row>
    <row r="842" spans="6:25" x14ac:dyDescent="0.2">
      <c r="F842" s="78">
        <f t="shared" si="30"/>
        <v>0</v>
      </c>
      <c r="H842" s="87">
        <f t="shared" si="29"/>
        <v>0</v>
      </c>
      <c r="K842" s="73"/>
      <c r="M842" s="73"/>
      <c r="O842" s="73"/>
      <c r="W842" s="73"/>
    </row>
    <row r="843" spans="6:25" x14ac:dyDescent="0.2">
      <c r="F843" s="78">
        <f t="shared" si="30"/>
        <v>0</v>
      </c>
      <c r="H843" s="87">
        <f t="shared" si="29"/>
        <v>0</v>
      </c>
    </row>
    <row r="844" spans="6:25" x14ac:dyDescent="0.2">
      <c r="F844" s="78">
        <f t="shared" si="30"/>
        <v>0</v>
      </c>
      <c r="H844" s="87">
        <f t="shared" si="29"/>
        <v>0</v>
      </c>
    </row>
    <row r="845" spans="6:25" x14ac:dyDescent="0.2">
      <c r="F845" s="78">
        <f t="shared" si="30"/>
        <v>0</v>
      </c>
      <c r="H845" s="87">
        <f t="shared" si="29"/>
        <v>0</v>
      </c>
      <c r="Y845" s="72"/>
    </row>
    <row r="846" spans="6:25" x14ac:dyDescent="0.2">
      <c r="F846" s="78">
        <f t="shared" si="30"/>
        <v>0</v>
      </c>
      <c r="H846" s="87">
        <f t="shared" si="29"/>
        <v>0</v>
      </c>
      <c r="I846" s="73"/>
      <c r="M846" s="73"/>
    </row>
    <row r="847" spans="6:25" x14ac:dyDescent="0.2">
      <c r="F847" s="78">
        <f t="shared" si="30"/>
        <v>0</v>
      </c>
      <c r="H847" s="87">
        <f t="shared" si="29"/>
        <v>0</v>
      </c>
      <c r="K847" s="73"/>
      <c r="M847" s="73"/>
    </row>
    <row r="848" spans="6:25" x14ac:dyDescent="0.2">
      <c r="F848" s="78">
        <f t="shared" si="30"/>
        <v>0</v>
      </c>
      <c r="H848" s="87">
        <f t="shared" si="29"/>
        <v>0</v>
      </c>
      <c r="K848" s="73"/>
      <c r="M848" s="73"/>
    </row>
    <row r="849" spans="6:25" x14ac:dyDescent="0.2">
      <c r="F849" s="78">
        <f t="shared" si="30"/>
        <v>0</v>
      </c>
      <c r="H849" s="87">
        <f t="shared" si="29"/>
        <v>0</v>
      </c>
      <c r="I849" s="73"/>
      <c r="M849" s="73"/>
    </row>
    <row r="850" spans="6:25" x14ac:dyDescent="0.2">
      <c r="F850" s="78">
        <f t="shared" si="30"/>
        <v>0</v>
      </c>
      <c r="H850" s="87">
        <f t="shared" si="29"/>
        <v>0</v>
      </c>
    </row>
    <row r="851" spans="6:25" x14ac:dyDescent="0.2">
      <c r="F851" s="78">
        <f t="shared" si="30"/>
        <v>0</v>
      </c>
      <c r="H851" s="87">
        <f t="shared" si="29"/>
        <v>0</v>
      </c>
      <c r="I851" s="73"/>
      <c r="M851" s="73"/>
    </row>
    <row r="852" spans="6:25" x14ac:dyDescent="0.2">
      <c r="F852" s="78">
        <f t="shared" si="30"/>
        <v>0</v>
      </c>
      <c r="H852" s="87">
        <f t="shared" si="29"/>
        <v>0</v>
      </c>
    </row>
    <row r="853" spans="6:25" x14ac:dyDescent="0.2">
      <c r="F853" s="78">
        <f t="shared" si="30"/>
        <v>0</v>
      </c>
      <c r="H853" s="87">
        <f t="shared" si="29"/>
        <v>0</v>
      </c>
    </row>
    <row r="854" spans="6:25" x14ac:dyDescent="0.2">
      <c r="F854" s="78">
        <f t="shared" si="30"/>
        <v>0</v>
      </c>
      <c r="H854" s="87">
        <f t="shared" si="29"/>
        <v>0</v>
      </c>
    </row>
    <row r="855" spans="6:25" x14ac:dyDescent="0.2">
      <c r="F855" s="78">
        <f t="shared" si="30"/>
        <v>0</v>
      </c>
      <c r="H855" s="87">
        <f t="shared" si="29"/>
        <v>0</v>
      </c>
      <c r="U855" s="72"/>
    </row>
    <row r="856" spans="6:25" x14ac:dyDescent="0.2">
      <c r="F856" s="78">
        <f t="shared" si="30"/>
        <v>0</v>
      </c>
      <c r="H856" s="87">
        <f t="shared" si="29"/>
        <v>0</v>
      </c>
      <c r="U856" s="72"/>
    </row>
    <row r="857" spans="6:25" x14ac:dyDescent="0.2">
      <c r="F857" s="78">
        <f t="shared" si="30"/>
        <v>0</v>
      </c>
      <c r="H857" s="87">
        <f t="shared" si="29"/>
        <v>0</v>
      </c>
      <c r="U857" s="72"/>
    </row>
    <row r="858" spans="6:25" x14ac:dyDescent="0.2">
      <c r="F858" s="78">
        <f t="shared" si="30"/>
        <v>0</v>
      </c>
      <c r="H858" s="87">
        <f t="shared" si="29"/>
        <v>0</v>
      </c>
    </row>
    <row r="859" spans="6:25" x14ac:dyDescent="0.2">
      <c r="F859" s="78">
        <f t="shared" si="30"/>
        <v>0</v>
      </c>
      <c r="H859" s="87">
        <f t="shared" si="29"/>
        <v>0</v>
      </c>
    </row>
    <row r="860" spans="6:25" x14ac:dyDescent="0.2">
      <c r="F860" s="78">
        <f t="shared" si="30"/>
        <v>0</v>
      </c>
      <c r="H860" s="87">
        <f t="shared" si="29"/>
        <v>0</v>
      </c>
    </row>
    <row r="861" spans="6:25" x14ac:dyDescent="0.2">
      <c r="F861" s="78">
        <f t="shared" si="30"/>
        <v>0</v>
      </c>
      <c r="H861" s="87">
        <f t="shared" si="29"/>
        <v>0</v>
      </c>
      <c r="Q861" s="73"/>
      <c r="W861" s="73"/>
      <c r="Y861" s="72"/>
    </row>
    <row r="862" spans="6:25" x14ac:dyDescent="0.2">
      <c r="F862" s="78">
        <f t="shared" si="30"/>
        <v>0</v>
      </c>
      <c r="H862" s="87">
        <f t="shared" si="29"/>
        <v>0</v>
      </c>
      <c r="U862" s="72"/>
    </row>
    <row r="863" spans="6:25" x14ac:dyDescent="0.2">
      <c r="F863" s="78">
        <f t="shared" si="30"/>
        <v>0</v>
      </c>
      <c r="H863" s="87">
        <f t="shared" si="29"/>
        <v>0</v>
      </c>
    </row>
    <row r="864" spans="6:25" x14ac:dyDescent="0.2">
      <c r="F864" s="78">
        <f t="shared" si="30"/>
        <v>0</v>
      </c>
      <c r="H864" s="87">
        <f t="shared" si="29"/>
        <v>0</v>
      </c>
    </row>
    <row r="865" spans="6:25" x14ac:dyDescent="0.2">
      <c r="F865" s="78">
        <f t="shared" si="30"/>
        <v>0</v>
      </c>
      <c r="H865" s="87">
        <f t="shared" si="29"/>
        <v>0</v>
      </c>
      <c r="U865" s="72"/>
      <c r="Y865" s="72"/>
    </row>
    <row r="866" spans="6:25" x14ac:dyDescent="0.2">
      <c r="F866" s="78">
        <f t="shared" si="30"/>
        <v>0</v>
      </c>
      <c r="H866" s="87">
        <f t="shared" si="29"/>
        <v>0</v>
      </c>
    </row>
    <row r="867" spans="6:25" x14ac:dyDescent="0.2">
      <c r="F867" s="78">
        <f t="shared" si="30"/>
        <v>0</v>
      </c>
      <c r="H867" s="87">
        <f t="shared" si="29"/>
        <v>0</v>
      </c>
      <c r="Q867" s="73"/>
      <c r="W867" s="73"/>
    </row>
    <row r="868" spans="6:25" x14ac:dyDescent="0.2">
      <c r="F868" s="78">
        <f t="shared" si="30"/>
        <v>0</v>
      </c>
      <c r="H868" s="87">
        <f t="shared" si="29"/>
        <v>0</v>
      </c>
      <c r="U868" s="72"/>
    </row>
    <row r="869" spans="6:25" x14ac:dyDescent="0.2">
      <c r="F869" s="78">
        <f t="shared" si="30"/>
        <v>0</v>
      </c>
      <c r="H869" s="87">
        <f t="shared" si="29"/>
        <v>0</v>
      </c>
    </row>
    <row r="870" spans="6:25" x14ac:dyDescent="0.2">
      <c r="F870" s="78">
        <f t="shared" si="30"/>
        <v>0</v>
      </c>
      <c r="H870" s="87">
        <f t="shared" si="29"/>
        <v>0</v>
      </c>
    </row>
    <row r="871" spans="6:25" x14ac:dyDescent="0.2">
      <c r="F871" s="78">
        <f t="shared" si="30"/>
        <v>0</v>
      </c>
      <c r="H871" s="87">
        <f t="shared" si="29"/>
        <v>0</v>
      </c>
    </row>
    <row r="872" spans="6:25" x14ac:dyDescent="0.2">
      <c r="F872" s="78">
        <f t="shared" si="30"/>
        <v>0</v>
      </c>
      <c r="H872" s="87">
        <f t="shared" si="29"/>
        <v>0</v>
      </c>
      <c r="Y872" s="72"/>
    </row>
    <row r="873" spans="6:25" x14ac:dyDescent="0.2">
      <c r="F873" s="78">
        <f t="shared" si="30"/>
        <v>0</v>
      </c>
      <c r="H873" s="87">
        <f t="shared" si="29"/>
        <v>0</v>
      </c>
      <c r="O873" s="73"/>
      <c r="S873" s="73"/>
      <c r="U873" s="72"/>
      <c r="W873" s="73"/>
    </row>
    <row r="874" spans="6:25" x14ac:dyDescent="0.2">
      <c r="F874" s="78">
        <f t="shared" si="30"/>
        <v>0</v>
      </c>
      <c r="H874" s="87">
        <f t="shared" si="29"/>
        <v>0</v>
      </c>
      <c r="Q874" s="73"/>
      <c r="S874" s="73"/>
      <c r="U874" s="72"/>
      <c r="W874" s="73"/>
    </row>
    <row r="875" spans="6:25" x14ac:dyDescent="0.2">
      <c r="F875" s="78">
        <f t="shared" si="30"/>
        <v>0</v>
      </c>
      <c r="H875" s="87">
        <f t="shared" si="29"/>
        <v>0</v>
      </c>
      <c r="U875" s="72"/>
    </row>
    <row r="876" spans="6:25" x14ac:dyDescent="0.2">
      <c r="F876" s="78">
        <f t="shared" si="30"/>
        <v>0</v>
      </c>
      <c r="H876" s="87">
        <f t="shared" si="29"/>
        <v>0</v>
      </c>
      <c r="Y876" s="72"/>
    </row>
    <row r="877" spans="6:25" x14ac:dyDescent="0.2">
      <c r="F877" s="78">
        <f t="shared" si="30"/>
        <v>0</v>
      </c>
      <c r="H877" s="87">
        <f t="shared" si="29"/>
        <v>0</v>
      </c>
      <c r="S877" s="73"/>
      <c r="U877" s="72"/>
      <c r="W877" s="73"/>
    </row>
    <row r="878" spans="6:25" x14ac:dyDescent="0.2">
      <c r="F878" s="78">
        <f t="shared" si="30"/>
        <v>0</v>
      </c>
      <c r="H878" s="87">
        <f t="shared" si="29"/>
        <v>0</v>
      </c>
      <c r="Q878" s="73"/>
      <c r="W878" s="73"/>
    </row>
    <row r="879" spans="6:25" x14ac:dyDescent="0.2">
      <c r="F879" s="78">
        <f t="shared" si="30"/>
        <v>0</v>
      </c>
      <c r="H879" s="87">
        <f t="shared" si="29"/>
        <v>0</v>
      </c>
    </row>
    <row r="880" spans="6:25" x14ac:dyDescent="0.2">
      <c r="F880" s="78">
        <f t="shared" si="30"/>
        <v>0</v>
      </c>
      <c r="H880" s="87">
        <f t="shared" si="29"/>
        <v>0</v>
      </c>
      <c r="I880" s="73"/>
      <c r="M880" s="73"/>
    </row>
    <row r="881" spans="6:25" x14ac:dyDescent="0.2">
      <c r="F881" s="78">
        <f t="shared" si="30"/>
        <v>0</v>
      </c>
      <c r="H881" s="87">
        <f t="shared" si="29"/>
        <v>0</v>
      </c>
    </row>
    <row r="882" spans="6:25" x14ac:dyDescent="0.2">
      <c r="F882" s="78">
        <f t="shared" si="30"/>
        <v>0</v>
      </c>
      <c r="H882" s="87">
        <f t="shared" si="29"/>
        <v>0</v>
      </c>
    </row>
    <row r="883" spans="6:25" x14ac:dyDescent="0.2">
      <c r="F883" s="78">
        <f t="shared" si="30"/>
        <v>0</v>
      </c>
      <c r="H883" s="87">
        <f t="shared" si="29"/>
        <v>0</v>
      </c>
    </row>
    <row r="884" spans="6:25" x14ac:dyDescent="0.2">
      <c r="F884" s="78">
        <f t="shared" si="30"/>
        <v>0</v>
      </c>
      <c r="H884" s="87">
        <f t="shared" si="29"/>
        <v>0</v>
      </c>
      <c r="U884" s="72"/>
    </row>
    <row r="885" spans="6:25" x14ac:dyDescent="0.2">
      <c r="F885" s="78">
        <f t="shared" si="30"/>
        <v>0</v>
      </c>
      <c r="H885" s="87">
        <f t="shared" si="29"/>
        <v>0</v>
      </c>
    </row>
    <row r="886" spans="6:25" x14ac:dyDescent="0.2">
      <c r="F886" s="78">
        <f t="shared" si="30"/>
        <v>0</v>
      </c>
      <c r="H886" s="87">
        <f t="shared" si="29"/>
        <v>0</v>
      </c>
      <c r="U886" s="72"/>
    </row>
    <row r="887" spans="6:25" x14ac:dyDescent="0.2">
      <c r="F887" s="78">
        <f t="shared" si="30"/>
        <v>0</v>
      </c>
      <c r="H887" s="87">
        <f t="shared" si="29"/>
        <v>0</v>
      </c>
    </row>
    <row r="888" spans="6:25" x14ac:dyDescent="0.2">
      <c r="F888" s="78">
        <f t="shared" si="30"/>
        <v>0</v>
      </c>
      <c r="H888" s="87">
        <f t="shared" si="29"/>
        <v>0</v>
      </c>
    </row>
    <row r="889" spans="6:25" x14ac:dyDescent="0.2">
      <c r="F889" s="78">
        <f t="shared" si="30"/>
        <v>0</v>
      </c>
      <c r="H889" s="87">
        <f t="shared" si="29"/>
        <v>0</v>
      </c>
      <c r="S889" s="73"/>
      <c r="U889" s="72"/>
      <c r="W889" s="73"/>
    </row>
    <row r="890" spans="6:25" x14ac:dyDescent="0.2">
      <c r="F890" s="78">
        <f t="shared" si="30"/>
        <v>0</v>
      </c>
      <c r="H890" s="87">
        <f t="shared" si="29"/>
        <v>0</v>
      </c>
      <c r="U890" s="72"/>
    </row>
    <row r="891" spans="6:25" x14ac:dyDescent="0.2">
      <c r="F891" s="78">
        <f t="shared" si="30"/>
        <v>0</v>
      </c>
      <c r="H891" s="87">
        <f t="shared" si="29"/>
        <v>0</v>
      </c>
    </row>
    <row r="892" spans="6:25" x14ac:dyDescent="0.2">
      <c r="F892" s="78">
        <f t="shared" si="30"/>
        <v>0</v>
      </c>
      <c r="H892" s="87">
        <f t="shared" si="29"/>
        <v>0</v>
      </c>
      <c r="U892" s="72"/>
    </row>
    <row r="893" spans="6:25" x14ac:dyDescent="0.2">
      <c r="F893" s="78">
        <f t="shared" si="30"/>
        <v>0</v>
      </c>
      <c r="H893" s="87">
        <f t="shared" si="29"/>
        <v>0</v>
      </c>
    </row>
    <row r="894" spans="6:25" x14ac:dyDescent="0.2">
      <c r="F894" s="78">
        <f t="shared" si="30"/>
        <v>0</v>
      </c>
      <c r="H894" s="87">
        <f t="shared" si="29"/>
        <v>0</v>
      </c>
      <c r="U894" s="72"/>
    </row>
    <row r="895" spans="6:25" x14ac:dyDescent="0.2">
      <c r="F895" s="78">
        <f t="shared" si="30"/>
        <v>0</v>
      </c>
      <c r="H895" s="87">
        <f t="shared" si="29"/>
        <v>0</v>
      </c>
      <c r="U895" s="72"/>
      <c r="Y895" s="72"/>
    </row>
    <row r="896" spans="6:25" x14ac:dyDescent="0.2">
      <c r="F896" s="78">
        <f t="shared" si="30"/>
        <v>0</v>
      </c>
      <c r="H896" s="87">
        <f t="shared" si="29"/>
        <v>0</v>
      </c>
    </row>
    <row r="897" spans="6:23" x14ac:dyDescent="0.2">
      <c r="F897" s="78">
        <f t="shared" si="30"/>
        <v>0</v>
      </c>
      <c r="H897" s="87">
        <f t="shared" si="29"/>
        <v>0</v>
      </c>
    </row>
    <row r="898" spans="6:23" x14ac:dyDescent="0.2">
      <c r="F898" s="78">
        <f t="shared" si="30"/>
        <v>0</v>
      </c>
      <c r="H898" s="87">
        <f t="shared" ref="H898:H931" si="31">N898+X898</f>
        <v>0</v>
      </c>
      <c r="O898" s="73"/>
      <c r="W898" s="73"/>
    </row>
    <row r="899" spans="6:23" x14ac:dyDescent="0.2">
      <c r="F899" s="78">
        <f t="shared" ref="F899:F962" si="32">M899+W899</f>
        <v>0</v>
      </c>
      <c r="H899" s="87">
        <f t="shared" si="31"/>
        <v>0</v>
      </c>
    </row>
    <row r="900" spans="6:23" x14ac:dyDescent="0.2">
      <c r="F900" s="78">
        <f t="shared" si="32"/>
        <v>0</v>
      </c>
      <c r="H900" s="87">
        <f t="shared" si="31"/>
        <v>0</v>
      </c>
    </row>
    <row r="901" spans="6:23" x14ac:dyDescent="0.2">
      <c r="F901" s="78">
        <f t="shared" si="32"/>
        <v>0</v>
      </c>
      <c r="H901" s="87">
        <f t="shared" si="31"/>
        <v>0</v>
      </c>
    </row>
    <row r="902" spans="6:23" x14ac:dyDescent="0.2">
      <c r="F902" s="78">
        <f t="shared" si="32"/>
        <v>0</v>
      </c>
      <c r="H902" s="87">
        <f t="shared" si="31"/>
        <v>0</v>
      </c>
    </row>
    <row r="903" spans="6:23" x14ac:dyDescent="0.2">
      <c r="F903" s="78">
        <f t="shared" si="32"/>
        <v>0</v>
      </c>
      <c r="H903" s="87">
        <f t="shared" si="31"/>
        <v>0</v>
      </c>
    </row>
    <row r="904" spans="6:23" x14ac:dyDescent="0.2">
      <c r="F904" s="78">
        <f t="shared" si="32"/>
        <v>0</v>
      </c>
      <c r="H904" s="87">
        <f t="shared" si="31"/>
        <v>0</v>
      </c>
    </row>
    <row r="905" spans="6:23" x14ac:dyDescent="0.2">
      <c r="F905" s="78">
        <f t="shared" si="32"/>
        <v>0</v>
      </c>
      <c r="H905" s="87">
        <f t="shared" si="31"/>
        <v>0</v>
      </c>
    </row>
    <row r="906" spans="6:23" x14ac:dyDescent="0.2">
      <c r="F906" s="78">
        <f t="shared" si="32"/>
        <v>0</v>
      </c>
      <c r="H906" s="87">
        <f t="shared" si="31"/>
        <v>0</v>
      </c>
    </row>
    <row r="907" spans="6:23" x14ac:dyDescent="0.2">
      <c r="F907" s="78">
        <f t="shared" si="32"/>
        <v>0</v>
      </c>
      <c r="H907" s="87">
        <f t="shared" si="31"/>
        <v>0</v>
      </c>
    </row>
    <row r="908" spans="6:23" x14ac:dyDescent="0.2">
      <c r="F908" s="78">
        <f t="shared" si="32"/>
        <v>0</v>
      </c>
      <c r="H908" s="87">
        <f t="shared" si="31"/>
        <v>0</v>
      </c>
      <c r="S908" s="73"/>
      <c r="U908" s="72"/>
      <c r="W908" s="73"/>
    </row>
    <row r="909" spans="6:23" x14ac:dyDescent="0.2">
      <c r="F909" s="78">
        <f t="shared" si="32"/>
        <v>0</v>
      </c>
      <c r="H909" s="87">
        <f t="shared" si="31"/>
        <v>0</v>
      </c>
      <c r="U909" s="72"/>
    </row>
    <row r="910" spans="6:23" x14ac:dyDescent="0.2">
      <c r="F910" s="78">
        <f t="shared" si="32"/>
        <v>0</v>
      </c>
      <c r="H910" s="87">
        <f t="shared" si="31"/>
        <v>0</v>
      </c>
      <c r="U910" s="72"/>
      <c r="W910" s="73"/>
    </row>
    <row r="911" spans="6:23" x14ac:dyDescent="0.2">
      <c r="F911" s="78">
        <f t="shared" si="32"/>
        <v>0</v>
      </c>
      <c r="H911" s="87">
        <f t="shared" si="31"/>
        <v>0</v>
      </c>
      <c r="U911" s="72"/>
    </row>
    <row r="912" spans="6:23" x14ac:dyDescent="0.2">
      <c r="F912" s="78">
        <f t="shared" si="32"/>
        <v>0</v>
      </c>
      <c r="H912" s="87">
        <f t="shared" si="31"/>
        <v>0</v>
      </c>
    </row>
    <row r="913" spans="6:25" x14ac:dyDescent="0.2">
      <c r="F913" s="78">
        <f t="shared" si="32"/>
        <v>0</v>
      </c>
      <c r="H913" s="87">
        <f t="shared" si="31"/>
        <v>0</v>
      </c>
      <c r="U913" s="72"/>
    </row>
    <row r="914" spans="6:25" x14ac:dyDescent="0.2">
      <c r="F914" s="78">
        <f t="shared" si="32"/>
        <v>0</v>
      </c>
      <c r="H914" s="87">
        <f t="shared" si="31"/>
        <v>0</v>
      </c>
      <c r="U914" s="72"/>
      <c r="W914" s="73"/>
    </row>
    <row r="915" spans="6:25" x14ac:dyDescent="0.2">
      <c r="F915" s="78">
        <f t="shared" si="32"/>
        <v>0</v>
      </c>
      <c r="H915" s="87">
        <f t="shared" si="31"/>
        <v>0</v>
      </c>
      <c r="U915" s="72"/>
    </row>
    <row r="916" spans="6:25" x14ac:dyDescent="0.2">
      <c r="F916" s="78">
        <f t="shared" si="32"/>
        <v>0</v>
      </c>
      <c r="H916" s="87">
        <f t="shared" si="31"/>
        <v>0</v>
      </c>
    </row>
    <row r="917" spans="6:25" x14ac:dyDescent="0.2">
      <c r="F917" s="78">
        <f t="shared" si="32"/>
        <v>0</v>
      </c>
      <c r="H917" s="87">
        <f t="shared" si="31"/>
        <v>0</v>
      </c>
      <c r="U917" s="72"/>
      <c r="Y917" s="77"/>
    </row>
    <row r="918" spans="6:25" x14ac:dyDescent="0.2">
      <c r="F918" s="78">
        <f t="shared" si="32"/>
        <v>0</v>
      </c>
      <c r="H918" s="87">
        <f t="shared" si="31"/>
        <v>0</v>
      </c>
      <c r="U918" s="72"/>
      <c r="W918" s="73"/>
      <c r="Y918" s="77"/>
    </row>
    <row r="919" spans="6:25" x14ac:dyDescent="0.2">
      <c r="F919" s="78">
        <f t="shared" si="32"/>
        <v>0</v>
      </c>
      <c r="H919" s="87">
        <f t="shared" si="31"/>
        <v>0</v>
      </c>
      <c r="U919" s="72"/>
      <c r="Y919" s="77"/>
    </row>
    <row r="920" spans="6:25" x14ac:dyDescent="0.2">
      <c r="F920" s="78">
        <f t="shared" si="32"/>
        <v>0</v>
      </c>
      <c r="H920" s="87">
        <f t="shared" si="31"/>
        <v>0</v>
      </c>
      <c r="Y920" s="77"/>
    </row>
    <row r="921" spans="6:25" x14ac:dyDescent="0.2">
      <c r="F921" s="78">
        <f t="shared" si="32"/>
        <v>0</v>
      </c>
      <c r="H921" s="87">
        <f t="shared" si="31"/>
        <v>0</v>
      </c>
      <c r="U921" s="72"/>
      <c r="Y921" s="77"/>
    </row>
    <row r="922" spans="6:25" x14ac:dyDescent="0.2">
      <c r="F922" s="78">
        <f t="shared" si="32"/>
        <v>0</v>
      </c>
      <c r="H922" s="87">
        <f t="shared" si="31"/>
        <v>0</v>
      </c>
      <c r="U922" s="72"/>
      <c r="Y922" s="77"/>
    </row>
    <row r="923" spans="6:25" x14ac:dyDescent="0.2">
      <c r="F923" s="78">
        <f t="shared" si="32"/>
        <v>0</v>
      </c>
      <c r="H923" s="87">
        <f t="shared" si="31"/>
        <v>0</v>
      </c>
      <c r="U923" s="72"/>
      <c r="Y923" s="77"/>
    </row>
    <row r="924" spans="6:25" x14ac:dyDescent="0.2">
      <c r="F924" s="78">
        <f t="shared" si="32"/>
        <v>0</v>
      </c>
      <c r="H924" s="87">
        <f t="shared" si="31"/>
        <v>0</v>
      </c>
      <c r="Y924" s="77"/>
    </row>
    <row r="925" spans="6:25" x14ac:dyDescent="0.2">
      <c r="F925" s="78">
        <f t="shared" si="32"/>
        <v>0</v>
      </c>
      <c r="H925" s="87">
        <f t="shared" si="31"/>
        <v>0</v>
      </c>
      <c r="Y925" s="77"/>
    </row>
    <row r="926" spans="6:25" x14ac:dyDescent="0.2">
      <c r="F926" s="78">
        <f t="shared" si="32"/>
        <v>0</v>
      </c>
      <c r="H926" s="87">
        <f t="shared" si="31"/>
        <v>0</v>
      </c>
      <c r="S926" s="73"/>
      <c r="U926" s="72"/>
      <c r="W926" s="73"/>
      <c r="Y926" s="77"/>
    </row>
    <row r="927" spans="6:25" x14ac:dyDescent="0.2">
      <c r="F927" s="78">
        <f t="shared" si="32"/>
        <v>0</v>
      </c>
      <c r="H927" s="87">
        <f t="shared" si="31"/>
        <v>0</v>
      </c>
      <c r="S927" s="73"/>
      <c r="U927" s="72"/>
      <c r="W927" s="73"/>
      <c r="Y927" s="77"/>
    </row>
    <row r="928" spans="6:25" x14ac:dyDescent="0.2">
      <c r="F928" s="78">
        <f t="shared" si="32"/>
        <v>0</v>
      </c>
      <c r="H928" s="87">
        <f t="shared" si="31"/>
        <v>0</v>
      </c>
      <c r="U928" s="72"/>
      <c r="W928" s="73"/>
      <c r="Y928" s="77"/>
    </row>
    <row r="929" spans="6:25" x14ac:dyDescent="0.2">
      <c r="F929" s="78">
        <f t="shared" si="32"/>
        <v>0</v>
      </c>
      <c r="H929" s="87">
        <f t="shared" si="31"/>
        <v>0</v>
      </c>
      <c r="U929" s="72"/>
      <c r="Y929" s="77"/>
    </row>
    <row r="930" spans="6:25" x14ac:dyDescent="0.2">
      <c r="F930" s="78">
        <f t="shared" si="32"/>
        <v>0</v>
      </c>
      <c r="H930" s="87">
        <f t="shared" si="31"/>
        <v>0</v>
      </c>
      <c r="U930" s="72"/>
      <c r="Y930" s="77"/>
    </row>
    <row r="931" spans="6:25" x14ac:dyDescent="0.2">
      <c r="F931" s="78">
        <f t="shared" si="32"/>
        <v>0</v>
      </c>
      <c r="H931" s="87">
        <f t="shared" si="31"/>
        <v>0</v>
      </c>
      <c r="U931" s="72"/>
      <c r="Y931" s="77"/>
    </row>
    <row r="932" spans="6:25" x14ac:dyDescent="0.2">
      <c r="F932" s="78">
        <f t="shared" si="32"/>
        <v>0</v>
      </c>
      <c r="H932" s="87">
        <f>N932+X932</f>
        <v>0</v>
      </c>
      <c r="U932" s="72"/>
      <c r="Y932" s="77"/>
    </row>
    <row r="933" spans="6:25" x14ac:dyDescent="0.2">
      <c r="F933" s="78">
        <f t="shared" si="32"/>
        <v>0</v>
      </c>
      <c r="H933" s="87">
        <f>N933+X933</f>
        <v>0</v>
      </c>
      <c r="U933" s="72"/>
      <c r="Y933" s="77"/>
    </row>
    <row r="934" spans="6:25" x14ac:dyDescent="0.2">
      <c r="F934" s="78">
        <f t="shared" si="32"/>
        <v>0</v>
      </c>
      <c r="H934" s="87">
        <f>N934+X934</f>
        <v>0</v>
      </c>
      <c r="Y934" s="77"/>
    </row>
    <row r="935" spans="6:25" x14ac:dyDescent="0.2">
      <c r="F935" s="78">
        <f t="shared" si="32"/>
        <v>0</v>
      </c>
      <c r="H935" s="87">
        <f>N935+X935</f>
        <v>0</v>
      </c>
      <c r="Y935" s="77"/>
    </row>
    <row r="936" spans="6:25" x14ac:dyDescent="0.2">
      <c r="F936" s="78">
        <f t="shared" si="32"/>
        <v>0</v>
      </c>
      <c r="H936" s="87">
        <f t="shared" ref="H936:H970" si="33">N936+X936</f>
        <v>0</v>
      </c>
      <c r="S936" s="73"/>
      <c r="U936" s="72"/>
      <c r="W936" s="73"/>
      <c r="Y936" s="77"/>
    </row>
    <row r="937" spans="6:25" x14ac:dyDescent="0.2">
      <c r="F937" s="78">
        <f t="shared" si="32"/>
        <v>0</v>
      </c>
      <c r="H937" s="87">
        <f t="shared" si="33"/>
        <v>0</v>
      </c>
      <c r="S937" s="73"/>
      <c r="U937" s="72"/>
      <c r="W937" s="73"/>
      <c r="Y937" s="77"/>
    </row>
    <row r="938" spans="6:25" x14ac:dyDescent="0.2">
      <c r="F938" s="78">
        <f t="shared" si="32"/>
        <v>0</v>
      </c>
      <c r="H938" s="87">
        <f t="shared" si="33"/>
        <v>0</v>
      </c>
      <c r="Y938" s="77"/>
    </row>
    <row r="939" spans="6:25" x14ac:dyDescent="0.2">
      <c r="F939" s="78">
        <f t="shared" si="32"/>
        <v>0</v>
      </c>
      <c r="H939" s="87">
        <f t="shared" si="33"/>
        <v>0</v>
      </c>
      <c r="Y939" s="77"/>
    </row>
    <row r="940" spans="6:25" x14ac:dyDescent="0.2">
      <c r="F940" s="78">
        <f t="shared" si="32"/>
        <v>0</v>
      </c>
      <c r="H940" s="87">
        <f t="shared" si="33"/>
        <v>0</v>
      </c>
      <c r="Y940" s="77"/>
    </row>
    <row r="941" spans="6:25" x14ac:dyDescent="0.2">
      <c r="F941" s="78">
        <f t="shared" si="32"/>
        <v>0</v>
      </c>
      <c r="H941" s="87">
        <f t="shared" si="33"/>
        <v>0</v>
      </c>
      <c r="Y941" s="77"/>
    </row>
    <row r="942" spans="6:25" x14ac:dyDescent="0.2">
      <c r="F942" s="78">
        <f t="shared" si="32"/>
        <v>0</v>
      </c>
      <c r="H942" s="87">
        <f t="shared" si="33"/>
        <v>0</v>
      </c>
      <c r="Y942" s="77"/>
    </row>
    <row r="943" spans="6:25" x14ac:dyDescent="0.2">
      <c r="F943" s="78">
        <f t="shared" si="32"/>
        <v>0</v>
      </c>
      <c r="H943" s="87">
        <f t="shared" si="33"/>
        <v>0</v>
      </c>
      <c r="Y943" s="77"/>
    </row>
    <row r="944" spans="6:25" x14ac:dyDescent="0.2">
      <c r="F944" s="78">
        <f t="shared" si="32"/>
        <v>0</v>
      </c>
      <c r="H944" s="87">
        <f t="shared" si="33"/>
        <v>0</v>
      </c>
      <c r="Y944" s="77"/>
    </row>
    <row r="945" spans="6:25" x14ac:dyDescent="0.2">
      <c r="F945" s="78">
        <f t="shared" si="32"/>
        <v>0</v>
      </c>
      <c r="H945" s="87">
        <f t="shared" si="33"/>
        <v>0</v>
      </c>
      <c r="Y945" s="77"/>
    </row>
    <row r="946" spans="6:25" x14ac:dyDescent="0.2">
      <c r="F946" s="78">
        <f t="shared" si="32"/>
        <v>0</v>
      </c>
      <c r="H946" s="87">
        <f t="shared" si="33"/>
        <v>0</v>
      </c>
      <c r="U946" s="72"/>
      <c r="Y946" s="77"/>
    </row>
    <row r="947" spans="6:25" x14ac:dyDescent="0.2">
      <c r="F947" s="78">
        <f t="shared" si="32"/>
        <v>0</v>
      </c>
      <c r="H947" s="87">
        <f t="shared" si="33"/>
        <v>0</v>
      </c>
      <c r="Y947" s="77"/>
    </row>
    <row r="948" spans="6:25" x14ac:dyDescent="0.2">
      <c r="F948" s="78">
        <f t="shared" si="32"/>
        <v>0</v>
      </c>
      <c r="H948" s="87">
        <f t="shared" si="33"/>
        <v>0</v>
      </c>
      <c r="U948" s="72"/>
      <c r="Y948" s="77"/>
    </row>
    <row r="949" spans="6:25" x14ac:dyDescent="0.2">
      <c r="F949" s="78">
        <f t="shared" si="32"/>
        <v>0</v>
      </c>
      <c r="H949" s="87">
        <f t="shared" si="33"/>
        <v>0</v>
      </c>
      <c r="Y949" s="77"/>
    </row>
    <row r="950" spans="6:25" x14ac:dyDescent="0.2">
      <c r="F950" s="78">
        <f t="shared" si="32"/>
        <v>0</v>
      </c>
      <c r="H950" s="87">
        <f t="shared" si="33"/>
        <v>0</v>
      </c>
      <c r="Y950" s="77"/>
    </row>
    <row r="951" spans="6:25" x14ac:dyDescent="0.2">
      <c r="F951" s="78">
        <f t="shared" si="32"/>
        <v>0</v>
      </c>
      <c r="H951" s="87">
        <f t="shared" si="33"/>
        <v>0</v>
      </c>
      <c r="Y951" s="77"/>
    </row>
    <row r="952" spans="6:25" x14ac:dyDescent="0.2">
      <c r="F952" s="78">
        <f t="shared" si="32"/>
        <v>0</v>
      </c>
      <c r="H952" s="87">
        <f t="shared" si="33"/>
        <v>0</v>
      </c>
      <c r="Y952" s="77"/>
    </row>
    <row r="953" spans="6:25" x14ac:dyDescent="0.2">
      <c r="F953" s="78">
        <f t="shared" si="32"/>
        <v>0</v>
      </c>
      <c r="H953" s="87">
        <f t="shared" si="33"/>
        <v>0</v>
      </c>
      <c r="Y953" s="77"/>
    </row>
    <row r="954" spans="6:25" x14ac:dyDescent="0.2">
      <c r="F954" s="78">
        <f t="shared" si="32"/>
        <v>0</v>
      </c>
      <c r="H954" s="87">
        <f t="shared" si="33"/>
        <v>0</v>
      </c>
      <c r="U954" s="72"/>
      <c r="Y954" s="77"/>
    </row>
    <row r="955" spans="6:25" x14ac:dyDescent="0.2">
      <c r="F955" s="78">
        <f t="shared" si="32"/>
        <v>0</v>
      </c>
      <c r="H955" s="87">
        <f t="shared" si="33"/>
        <v>0</v>
      </c>
      <c r="Y955" s="77"/>
    </row>
    <row r="956" spans="6:25" x14ac:dyDescent="0.2">
      <c r="F956" s="78">
        <f t="shared" si="32"/>
        <v>0</v>
      </c>
      <c r="H956" s="87">
        <f t="shared" si="33"/>
        <v>0</v>
      </c>
      <c r="Y956" s="77"/>
    </row>
    <row r="957" spans="6:25" x14ac:dyDescent="0.2">
      <c r="F957" s="78">
        <f t="shared" si="32"/>
        <v>0</v>
      </c>
      <c r="H957" s="87">
        <f t="shared" si="33"/>
        <v>0</v>
      </c>
      <c r="Y957" s="77"/>
    </row>
    <row r="958" spans="6:25" x14ac:dyDescent="0.2">
      <c r="F958" s="78">
        <f t="shared" si="32"/>
        <v>0</v>
      </c>
      <c r="H958" s="87">
        <f t="shared" si="33"/>
        <v>0</v>
      </c>
      <c r="Y958" s="77"/>
    </row>
    <row r="959" spans="6:25" x14ac:dyDescent="0.2">
      <c r="F959" s="78">
        <f t="shared" si="32"/>
        <v>0</v>
      </c>
      <c r="H959" s="87">
        <f t="shared" si="33"/>
        <v>0</v>
      </c>
      <c r="Y959" s="77"/>
    </row>
    <row r="960" spans="6:25" x14ac:dyDescent="0.2">
      <c r="F960" s="78">
        <f t="shared" si="32"/>
        <v>0</v>
      </c>
      <c r="H960" s="87">
        <f t="shared" si="33"/>
        <v>0</v>
      </c>
      <c r="Y960" s="77"/>
    </row>
    <row r="961" spans="6:25" x14ac:dyDescent="0.2">
      <c r="F961" s="78">
        <f t="shared" si="32"/>
        <v>0</v>
      </c>
      <c r="H961" s="87">
        <f t="shared" si="33"/>
        <v>0</v>
      </c>
      <c r="Y961" s="77"/>
    </row>
    <row r="962" spans="6:25" x14ac:dyDescent="0.2">
      <c r="F962" s="78">
        <f t="shared" si="32"/>
        <v>0</v>
      </c>
      <c r="H962" s="87">
        <f t="shared" si="33"/>
        <v>0</v>
      </c>
      <c r="Y962" s="77"/>
    </row>
    <row r="963" spans="6:25" x14ac:dyDescent="0.2">
      <c r="F963" s="78">
        <f t="shared" ref="F963:F978" si="34">M963+W963</f>
        <v>0</v>
      </c>
      <c r="H963" s="87">
        <f t="shared" si="33"/>
        <v>0</v>
      </c>
      <c r="Y963" s="77"/>
    </row>
    <row r="964" spans="6:25" x14ac:dyDescent="0.2">
      <c r="F964" s="78">
        <f t="shared" si="34"/>
        <v>0</v>
      </c>
      <c r="H964" s="87">
        <f t="shared" si="33"/>
        <v>0</v>
      </c>
      <c r="Y964" s="77"/>
    </row>
    <row r="965" spans="6:25" x14ac:dyDescent="0.2">
      <c r="F965" s="78">
        <f t="shared" si="34"/>
        <v>0</v>
      </c>
      <c r="H965" s="87">
        <f t="shared" si="33"/>
        <v>0</v>
      </c>
      <c r="Y965" s="77"/>
    </row>
    <row r="966" spans="6:25" x14ac:dyDescent="0.2">
      <c r="F966" s="78">
        <f t="shared" si="34"/>
        <v>0</v>
      </c>
      <c r="H966" s="87">
        <f t="shared" si="33"/>
        <v>0</v>
      </c>
      <c r="Y966" s="77"/>
    </row>
    <row r="967" spans="6:25" x14ac:dyDescent="0.2">
      <c r="F967" s="78">
        <f t="shared" si="34"/>
        <v>0</v>
      </c>
      <c r="H967" s="87">
        <f t="shared" si="33"/>
        <v>0</v>
      </c>
      <c r="Y967" s="77"/>
    </row>
    <row r="968" spans="6:25" x14ac:dyDescent="0.2">
      <c r="F968" s="78">
        <f t="shared" si="34"/>
        <v>0</v>
      </c>
      <c r="H968" s="87">
        <f t="shared" si="33"/>
        <v>0</v>
      </c>
      <c r="S968" s="73"/>
      <c r="U968" s="72"/>
      <c r="W968" s="73"/>
      <c r="Y968" s="77"/>
    </row>
    <row r="969" spans="6:25" x14ac:dyDescent="0.2">
      <c r="F969" s="78">
        <f t="shared" si="34"/>
        <v>0</v>
      </c>
      <c r="H969" s="87">
        <f t="shared" si="33"/>
        <v>0</v>
      </c>
      <c r="S969" s="73"/>
      <c r="U969" s="72"/>
      <c r="W969" s="73"/>
      <c r="Y969" s="77"/>
    </row>
    <row r="970" spans="6:25" x14ac:dyDescent="0.2">
      <c r="F970" s="78">
        <f t="shared" si="34"/>
        <v>0</v>
      </c>
      <c r="H970" s="87">
        <f t="shared" si="33"/>
        <v>0</v>
      </c>
      <c r="Y970" s="77"/>
    </row>
    <row r="971" spans="6:25" x14ac:dyDescent="0.2">
      <c r="F971" s="78">
        <f t="shared" si="34"/>
        <v>0</v>
      </c>
      <c r="H971" s="87">
        <f>N971+X971</f>
        <v>0</v>
      </c>
      <c r="Y971" s="77"/>
    </row>
    <row r="972" spans="6:25" x14ac:dyDescent="0.2">
      <c r="F972" s="78">
        <f t="shared" si="34"/>
        <v>0</v>
      </c>
      <c r="H972" s="87">
        <f t="shared" ref="H972:H978" si="35">N972+X972</f>
        <v>0</v>
      </c>
      <c r="Y972" s="77"/>
    </row>
    <row r="973" spans="6:25" x14ac:dyDescent="0.2">
      <c r="F973" s="78">
        <f t="shared" si="34"/>
        <v>0</v>
      </c>
      <c r="H973" s="87">
        <f t="shared" si="35"/>
        <v>0</v>
      </c>
      <c r="Y973" s="77"/>
    </row>
    <row r="974" spans="6:25" x14ac:dyDescent="0.2">
      <c r="F974" s="78">
        <f t="shared" si="34"/>
        <v>0</v>
      </c>
      <c r="H974" s="87">
        <f t="shared" si="35"/>
        <v>0</v>
      </c>
      <c r="Y974" s="77"/>
    </row>
    <row r="975" spans="6:25" x14ac:dyDescent="0.2">
      <c r="F975" s="78">
        <f t="shared" si="34"/>
        <v>0</v>
      </c>
      <c r="H975" s="87">
        <f t="shared" si="35"/>
        <v>0</v>
      </c>
      <c r="Y975" s="77"/>
    </row>
    <row r="976" spans="6:25" x14ac:dyDescent="0.2">
      <c r="F976" s="78">
        <f t="shared" si="34"/>
        <v>0</v>
      </c>
      <c r="H976" s="87">
        <f t="shared" si="35"/>
        <v>0</v>
      </c>
      <c r="Y976" s="77"/>
    </row>
    <row r="977" spans="6:25" x14ac:dyDescent="0.2">
      <c r="F977" s="78">
        <f t="shared" si="34"/>
        <v>0</v>
      </c>
      <c r="H977" s="87">
        <f t="shared" si="35"/>
        <v>0</v>
      </c>
      <c r="Y977" s="77"/>
    </row>
    <row r="978" spans="6:25" x14ac:dyDescent="0.2">
      <c r="F978" s="78">
        <f t="shared" si="34"/>
        <v>0</v>
      </c>
      <c r="H978" s="87">
        <f t="shared" si="35"/>
        <v>0</v>
      </c>
      <c r="Y978" s="77"/>
    </row>
    <row r="979" spans="6:25" x14ac:dyDescent="0.2">
      <c r="F979" s="78">
        <f t="shared" ref="F979:F995" si="36">M979+W979</f>
        <v>0</v>
      </c>
      <c r="H979" s="87">
        <f t="shared" ref="H979:H995" si="37">N979+X979</f>
        <v>0</v>
      </c>
      <c r="Y979" s="77"/>
    </row>
    <row r="980" spans="6:25" x14ac:dyDescent="0.2">
      <c r="F980" s="78">
        <f t="shared" si="36"/>
        <v>0</v>
      </c>
      <c r="H980" s="87">
        <f t="shared" si="37"/>
        <v>0</v>
      </c>
      <c r="Y980" s="77"/>
    </row>
    <row r="981" spans="6:25" x14ac:dyDescent="0.2">
      <c r="F981" s="78">
        <f t="shared" si="36"/>
        <v>0</v>
      </c>
      <c r="H981" s="87">
        <f t="shared" si="37"/>
        <v>0</v>
      </c>
      <c r="Y981" s="77"/>
    </row>
    <row r="982" spans="6:25" x14ac:dyDescent="0.2">
      <c r="F982" s="78">
        <f t="shared" si="36"/>
        <v>0</v>
      </c>
      <c r="H982" s="87">
        <f t="shared" si="37"/>
        <v>0</v>
      </c>
      <c r="Y982" s="77"/>
    </row>
    <row r="983" spans="6:25" x14ac:dyDescent="0.2">
      <c r="F983" s="78">
        <f t="shared" si="36"/>
        <v>0</v>
      </c>
      <c r="H983" s="87">
        <f t="shared" si="37"/>
        <v>0</v>
      </c>
      <c r="Y983" s="77"/>
    </row>
    <row r="984" spans="6:25" x14ac:dyDescent="0.2">
      <c r="F984" s="78">
        <f t="shared" si="36"/>
        <v>0</v>
      </c>
      <c r="H984" s="87">
        <f t="shared" si="37"/>
        <v>0</v>
      </c>
      <c r="S984" s="73"/>
      <c r="U984" s="72"/>
      <c r="W984" s="73"/>
      <c r="Y984" s="77"/>
    </row>
    <row r="985" spans="6:25" x14ac:dyDescent="0.2">
      <c r="F985" s="78">
        <f t="shared" si="36"/>
        <v>0</v>
      </c>
      <c r="H985" s="87">
        <f t="shared" si="37"/>
        <v>0</v>
      </c>
      <c r="S985" s="73"/>
      <c r="U985" s="72"/>
      <c r="W985" s="73"/>
      <c r="Y985" s="77"/>
    </row>
    <row r="986" spans="6:25" x14ac:dyDescent="0.2">
      <c r="F986" s="78">
        <f t="shared" si="36"/>
        <v>0</v>
      </c>
      <c r="H986" s="87">
        <f t="shared" si="37"/>
        <v>0</v>
      </c>
      <c r="Y986" s="77"/>
    </row>
    <row r="987" spans="6:25" x14ac:dyDescent="0.2">
      <c r="F987" s="78">
        <f t="shared" si="36"/>
        <v>0</v>
      </c>
      <c r="H987" s="87">
        <f t="shared" si="37"/>
        <v>0</v>
      </c>
      <c r="Y987" s="77"/>
    </row>
    <row r="988" spans="6:25" x14ac:dyDescent="0.2">
      <c r="F988" s="78">
        <f t="shared" si="36"/>
        <v>0</v>
      </c>
      <c r="H988" s="87">
        <f t="shared" si="37"/>
        <v>0</v>
      </c>
      <c r="Y988" s="77"/>
    </row>
    <row r="989" spans="6:25" x14ac:dyDescent="0.2">
      <c r="F989" s="78">
        <f t="shared" si="36"/>
        <v>0</v>
      </c>
      <c r="H989" s="87">
        <f t="shared" si="37"/>
        <v>0</v>
      </c>
      <c r="Y989" s="77"/>
    </row>
    <row r="990" spans="6:25" x14ac:dyDescent="0.2">
      <c r="F990" s="78">
        <f t="shared" si="36"/>
        <v>0</v>
      </c>
      <c r="H990" s="87">
        <f t="shared" si="37"/>
        <v>0</v>
      </c>
      <c r="Y990" s="77"/>
    </row>
    <row r="991" spans="6:25" x14ac:dyDescent="0.2">
      <c r="F991" s="78">
        <f t="shared" si="36"/>
        <v>0</v>
      </c>
      <c r="H991" s="87">
        <f t="shared" si="37"/>
        <v>0</v>
      </c>
      <c r="Y991" s="77"/>
    </row>
    <row r="992" spans="6:25" x14ac:dyDescent="0.2">
      <c r="F992" s="78">
        <f t="shared" si="36"/>
        <v>0</v>
      </c>
      <c r="H992" s="87">
        <f t="shared" si="37"/>
        <v>0</v>
      </c>
      <c r="Y992" s="77"/>
    </row>
    <row r="993" spans="6:25" x14ac:dyDescent="0.2">
      <c r="F993" s="78">
        <f t="shared" si="36"/>
        <v>0</v>
      </c>
      <c r="H993" s="87">
        <f t="shared" si="37"/>
        <v>0</v>
      </c>
      <c r="Y993" s="77"/>
    </row>
    <row r="994" spans="6:25" x14ac:dyDescent="0.2">
      <c r="F994" s="78">
        <f t="shared" si="36"/>
        <v>0</v>
      </c>
      <c r="H994" s="87">
        <f t="shared" si="37"/>
        <v>0</v>
      </c>
      <c r="Y994" s="77"/>
    </row>
    <row r="995" spans="6:25" x14ac:dyDescent="0.2">
      <c r="F995" s="78">
        <f t="shared" si="36"/>
        <v>0</v>
      </c>
      <c r="H995" s="87">
        <f t="shared" si="37"/>
        <v>0</v>
      </c>
      <c r="Y995" s="77"/>
    </row>
    <row r="996" spans="6:25" x14ac:dyDescent="0.2">
      <c r="F996" s="74"/>
      <c r="H996" s="87"/>
      <c r="Y996" s="77"/>
    </row>
    <row r="997" spans="6:25" x14ac:dyDescent="0.2">
      <c r="F997" s="74"/>
      <c r="H997" s="87"/>
    </row>
    <row r="998" spans="6:25" x14ac:dyDescent="0.2">
      <c r="F998" s="74"/>
      <c r="H998" s="87"/>
    </row>
    <row r="999" spans="6:25" x14ac:dyDescent="0.2">
      <c r="F999" s="74"/>
      <c r="H999" s="87"/>
    </row>
    <row r="1000" spans="6:25" x14ac:dyDescent="0.2">
      <c r="F1000" s="74"/>
      <c r="H1000" s="87"/>
    </row>
    <row r="1001" spans="6:25" x14ac:dyDescent="0.2">
      <c r="F1001" s="74"/>
      <c r="H1001" s="87"/>
    </row>
    <row r="1002" spans="6:25" x14ac:dyDescent="0.2">
      <c r="F1002" s="74"/>
      <c r="H1002" s="87"/>
    </row>
    <row r="1003" spans="6:25" x14ac:dyDescent="0.2">
      <c r="F1003" s="74"/>
      <c r="H1003" s="87"/>
    </row>
    <row r="1007" spans="6:25" x14ac:dyDescent="0.2">
      <c r="U1007" s="72"/>
    </row>
    <row r="1011" spans="21:21" x14ac:dyDescent="0.2">
      <c r="U1011" s="72"/>
    </row>
    <row r="1026" spans="21:21" x14ac:dyDescent="0.2">
      <c r="U1026" s="72"/>
    </row>
    <row r="1033" spans="21:21" x14ac:dyDescent="0.2">
      <c r="U1033" s="72"/>
    </row>
    <row r="1057" spans="21:21" x14ac:dyDescent="0.2">
      <c r="U1057" s="72"/>
    </row>
    <row r="1060" spans="21:21" x14ac:dyDescent="0.2">
      <c r="U1060" s="72"/>
    </row>
    <row r="1062" spans="21:21" x14ac:dyDescent="0.2">
      <c r="U1062" s="72"/>
    </row>
    <row r="1076" spans="21:21" x14ac:dyDescent="0.2">
      <c r="U1076" s="72"/>
    </row>
    <row r="1102" spans="21:21" x14ac:dyDescent="0.2">
      <c r="U1102" s="72"/>
    </row>
    <row r="1107" spans="6:21" x14ac:dyDescent="0.2">
      <c r="F1107" s="73"/>
      <c r="I1107" s="73"/>
      <c r="M1107" s="73"/>
    </row>
    <row r="1108" spans="6:21" x14ac:dyDescent="0.2">
      <c r="U1108" s="72"/>
    </row>
    <row r="1117" spans="6:21" x14ac:dyDescent="0.2">
      <c r="U1117" s="72"/>
    </row>
    <row r="1126" spans="6:23" x14ac:dyDescent="0.2">
      <c r="F1126" s="73"/>
      <c r="I1126" s="73"/>
      <c r="M1126" s="73"/>
      <c r="O1126" s="73"/>
      <c r="W1126" s="73"/>
    </row>
    <row r="1127" spans="6:23" x14ac:dyDescent="0.2">
      <c r="F1127" s="73"/>
      <c r="K1127" s="73"/>
      <c r="M1127" s="73"/>
      <c r="O1127" s="73"/>
      <c r="W1127" s="73"/>
    </row>
    <row r="1128" spans="6:23" x14ac:dyDescent="0.2">
      <c r="F1128" s="73"/>
      <c r="O1128" s="73"/>
      <c r="Q1128" s="73"/>
      <c r="W1128" s="73"/>
    </row>
    <row r="1133" spans="6:23" x14ac:dyDescent="0.2">
      <c r="F1133" s="73"/>
      <c r="I1133" s="73"/>
      <c r="M1133" s="73"/>
    </row>
    <row r="1135" spans="6:23" x14ac:dyDescent="0.2">
      <c r="F1135" s="73"/>
      <c r="I1135" s="73"/>
      <c r="M1135" s="73"/>
    </row>
    <row r="1136" spans="6:23" x14ac:dyDescent="0.2">
      <c r="F1136" s="73"/>
      <c r="I1136" s="73"/>
      <c r="M1136" s="73"/>
    </row>
    <row r="1137" spans="6:13" x14ac:dyDescent="0.2">
      <c r="F1137" s="73"/>
      <c r="I1137" s="73"/>
      <c r="K1137" s="73"/>
      <c r="M1137" s="73"/>
    </row>
    <row r="1138" spans="6:13" x14ac:dyDescent="0.2">
      <c r="F1138" s="73"/>
      <c r="I1138" s="73"/>
      <c r="M1138" s="73"/>
    </row>
    <row r="1139" spans="6:13" x14ac:dyDescent="0.2">
      <c r="F1139" s="73"/>
      <c r="I1139" s="73"/>
      <c r="M1139" s="73"/>
    </row>
    <row r="1140" spans="6:13" x14ac:dyDescent="0.2">
      <c r="F1140" s="73"/>
      <c r="I1140" s="73"/>
      <c r="M1140" s="73"/>
    </row>
    <row r="1144" spans="6:13" x14ac:dyDescent="0.2">
      <c r="F1144" s="73"/>
      <c r="I1144" s="73"/>
      <c r="M1144" s="73"/>
    </row>
    <row r="1145" spans="6:13" x14ac:dyDescent="0.2">
      <c r="F1145" s="73"/>
      <c r="I1145" s="73"/>
      <c r="M1145" s="73"/>
    </row>
    <row r="1147" spans="6:13" x14ac:dyDescent="0.2">
      <c r="F1147" s="73"/>
      <c r="I1147" s="73"/>
      <c r="M1147" s="73"/>
    </row>
    <row r="1149" spans="6:13" x14ac:dyDescent="0.2">
      <c r="F1149" s="73"/>
      <c r="I1149" s="73"/>
      <c r="M1149" s="73"/>
    </row>
    <row r="1150" spans="6:13" x14ac:dyDescent="0.2">
      <c r="F1150" s="73"/>
      <c r="I1150" s="73"/>
      <c r="K1150" s="73"/>
      <c r="M1150" s="73"/>
    </row>
    <row r="1154" spans="6:23" x14ac:dyDescent="0.2">
      <c r="U1154" s="72"/>
    </row>
    <row r="1158" spans="6:23" x14ac:dyDescent="0.2">
      <c r="F1158" s="73"/>
      <c r="I1158" s="73"/>
      <c r="M1158" s="73"/>
    </row>
    <row r="1161" spans="6:23" x14ac:dyDescent="0.2">
      <c r="F1161" s="73"/>
      <c r="I1161" s="73"/>
      <c r="M1161" s="73"/>
    </row>
    <row r="1162" spans="6:23" x14ac:dyDescent="0.2">
      <c r="F1162" s="73"/>
      <c r="I1162" s="73"/>
      <c r="M1162" s="73"/>
    </row>
    <row r="1164" spans="6:23" x14ac:dyDescent="0.2">
      <c r="F1164" s="73"/>
      <c r="I1164" s="73"/>
      <c r="K1164" s="73"/>
      <c r="M1164" s="73"/>
      <c r="O1164" s="73"/>
      <c r="W1164" s="73"/>
    </row>
    <row r="1165" spans="6:23" x14ac:dyDescent="0.2">
      <c r="F1165" s="73"/>
      <c r="I1165" s="73"/>
      <c r="M1165" s="73"/>
    </row>
    <row r="1166" spans="6:23" x14ac:dyDescent="0.2">
      <c r="F1166" s="73"/>
      <c r="I1166" s="73"/>
      <c r="M1166" s="73"/>
    </row>
    <row r="1170" spans="6:23" x14ac:dyDescent="0.2">
      <c r="F1170" s="73"/>
      <c r="I1170" s="73"/>
      <c r="M1170" s="73"/>
    </row>
    <row r="1171" spans="6:23" x14ac:dyDescent="0.2">
      <c r="F1171" s="73"/>
      <c r="I1171" s="73"/>
      <c r="M1171" s="73"/>
    </row>
    <row r="1174" spans="6:23" x14ac:dyDescent="0.2">
      <c r="F1174" s="73"/>
      <c r="Q1174" s="73"/>
      <c r="W1174" s="73"/>
    </row>
    <row r="1179" spans="6:23" x14ac:dyDescent="0.2">
      <c r="U1179" s="72"/>
    </row>
    <row r="1191" spans="6:13" x14ac:dyDescent="0.2">
      <c r="F1191" s="73"/>
      <c r="I1191" s="73"/>
      <c r="M1191" s="73"/>
    </row>
    <row r="1192" spans="6:13" x14ac:dyDescent="0.2">
      <c r="F1192" s="73"/>
      <c r="I1192" s="73"/>
      <c r="M1192" s="73"/>
    </row>
    <row r="1193" spans="6:13" x14ac:dyDescent="0.2">
      <c r="F1193" s="73"/>
      <c r="I1193" s="73"/>
      <c r="K1193" s="73"/>
      <c r="M1193" s="73"/>
    </row>
    <row r="1198" spans="6:13" x14ac:dyDescent="0.2">
      <c r="F1198" s="73"/>
      <c r="M1198" s="73"/>
    </row>
    <row r="1202" spans="6:13" x14ac:dyDescent="0.2">
      <c r="F1202" s="73"/>
      <c r="I1202" s="73"/>
      <c r="K1202" s="73"/>
      <c r="M1202" s="73"/>
    </row>
    <row r="1206" spans="6:13" x14ac:dyDescent="0.2">
      <c r="F1206" s="73"/>
      <c r="I1206" s="73"/>
      <c r="M1206" s="73"/>
    </row>
    <row r="1212" spans="6:13" x14ac:dyDescent="0.2">
      <c r="F1212" s="73"/>
      <c r="I1212" s="73"/>
      <c r="M1212" s="73"/>
    </row>
    <row r="1213" spans="6:13" x14ac:dyDescent="0.2">
      <c r="F1213" s="73"/>
      <c r="I1213" s="73"/>
      <c r="K1213" s="73"/>
      <c r="M1213" s="73"/>
    </row>
    <row r="1215" spans="6:13" x14ac:dyDescent="0.2">
      <c r="F1215" s="73"/>
      <c r="I1215" s="73"/>
      <c r="M1215" s="73"/>
    </row>
    <row r="1217" spans="6:23" x14ac:dyDescent="0.2">
      <c r="F1217" s="73"/>
      <c r="K1217" s="73"/>
      <c r="M1217" s="73"/>
    </row>
    <row r="1218" spans="6:23" x14ac:dyDescent="0.2">
      <c r="F1218" s="73"/>
      <c r="I1218" s="73"/>
      <c r="M1218" s="73"/>
    </row>
    <row r="1223" spans="6:23" x14ac:dyDescent="0.2">
      <c r="F1223" s="73"/>
      <c r="I1223" s="73"/>
      <c r="M1223" s="73"/>
    </row>
    <row r="1224" spans="6:23" x14ac:dyDescent="0.2">
      <c r="F1224" s="73"/>
      <c r="I1224" s="73"/>
      <c r="K1224" s="73"/>
      <c r="M1224" s="73"/>
    </row>
    <row r="1227" spans="6:23" x14ac:dyDescent="0.2">
      <c r="F1227" s="73"/>
      <c r="I1227" s="73"/>
      <c r="K1227" s="73"/>
      <c r="M1227" s="73"/>
    </row>
    <row r="1229" spans="6:23" x14ac:dyDescent="0.2">
      <c r="F1229" s="73"/>
      <c r="I1229" s="73"/>
      <c r="M1229" s="73"/>
    </row>
    <row r="1230" spans="6:23" x14ac:dyDescent="0.2">
      <c r="F1230" s="73"/>
      <c r="I1230" s="73"/>
      <c r="M1230" s="73"/>
    </row>
    <row r="1232" spans="6:23" x14ac:dyDescent="0.2">
      <c r="F1232" s="73"/>
      <c r="Q1232" s="73"/>
      <c r="W1232" s="73"/>
    </row>
    <row r="1234" spans="6:23" x14ac:dyDescent="0.2">
      <c r="F1234" s="73"/>
      <c r="I1234" s="73"/>
      <c r="K1234" s="73"/>
      <c r="M1234" s="73"/>
    </row>
    <row r="1235" spans="6:23" x14ac:dyDescent="0.2">
      <c r="F1235" s="73"/>
      <c r="I1235" s="73"/>
      <c r="M1235" s="73"/>
    </row>
    <row r="1236" spans="6:23" x14ac:dyDescent="0.2">
      <c r="F1236" s="73"/>
      <c r="Q1236" s="73"/>
      <c r="W1236" s="73"/>
    </row>
    <row r="1238" spans="6:23" x14ac:dyDescent="0.2">
      <c r="F1238" s="73"/>
      <c r="I1238" s="73"/>
      <c r="M1238" s="73"/>
      <c r="O1238" s="73"/>
      <c r="W1238" s="73"/>
    </row>
    <row r="1240" spans="6:23" x14ac:dyDescent="0.2">
      <c r="F1240" s="73"/>
      <c r="O1240" s="73"/>
      <c r="W1240" s="73"/>
    </row>
    <row r="1242" spans="6:23" x14ac:dyDescent="0.2">
      <c r="F1242" s="73"/>
      <c r="I1242" s="73"/>
      <c r="M1242" s="73"/>
    </row>
    <row r="1245" spans="6:23" x14ac:dyDescent="0.2">
      <c r="F1245" s="73"/>
      <c r="I1245" s="73"/>
      <c r="M1245" s="73"/>
    </row>
    <row r="1246" spans="6:23" x14ac:dyDescent="0.2">
      <c r="F1246" s="73"/>
      <c r="M1246" s="73"/>
    </row>
    <row r="1247" spans="6:23" x14ac:dyDescent="0.2">
      <c r="F1247" s="73"/>
      <c r="S1247" s="73"/>
      <c r="W1247" s="73"/>
    </row>
    <row r="1252" spans="6:23" x14ac:dyDescent="0.2">
      <c r="F1252" s="73"/>
      <c r="I1252" s="73"/>
      <c r="M1252" s="73"/>
    </row>
    <row r="1253" spans="6:23" x14ac:dyDescent="0.2">
      <c r="F1253" s="73"/>
      <c r="S1253" s="73"/>
      <c r="W1253" s="73"/>
    </row>
    <row r="1255" spans="6:23" x14ac:dyDescent="0.2">
      <c r="F1255" s="73"/>
      <c r="I1255" s="73"/>
      <c r="M1255" s="73"/>
    </row>
    <row r="1256" spans="6:23" x14ac:dyDescent="0.2">
      <c r="F1256" s="73"/>
      <c r="M1256" s="73"/>
    </row>
    <row r="1257" spans="6:23" x14ac:dyDescent="0.2">
      <c r="F1257" s="73"/>
      <c r="M1257" s="73"/>
    </row>
    <row r="1258" spans="6:23" x14ac:dyDescent="0.2">
      <c r="F1258" s="73"/>
      <c r="I1258" s="73"/>
      <c r="M1258" s="73"/>
    </row>
    <row r="1260" spans="6:23" x14ac:dyDescent="0.2">
      <c r="U1260" s="72"/>
    </row>
    <row r="1261" spans="6:23" x14ac:dyDescent="0.2">
      <c r="U1261" s="72"/>
    </row>
    <row r="1262" spans="6:23" x14ac:dyDescent="0.2">
      <c r="U1262" s="72"/>
    </row>
    <row r="1265" spans="6:23" x14ac:dyDescent="0.2">
      <c r="F1265" s="73"/>
      <c r="I1265" s="73"/>
      <c r="M1265" s="73"/>
    </row>
    <row r="1267" spans="6:23" x14ac:dyDescent="0.2">
      <c r="F1267" s="73"/>
      <c r="M1267" s="73"/>
    </row>
    <row r="1268" spans="6:23" x14ac:dyDescent="0.2">
      <c r="F1268" s="73"/>
      <c r="I1268" s="73"/>
      <c r="K1268" s="73"/>
      <c r="M1268" s="73"/>
    </row>
    <row r="1270" spans="6:23" x14ac:dyDescent="0.2">
      <c r="F1270" s="73"/>
      <c r="I1270" s="73"/>
      <c r="M1270" s="73"/>
    </row>
    <row r="1274" spans="6:23" x14ac:dyDescent="0.2">
      <c r="F1274" s="73"/>
    </row>
    <row r="1275" spans="6:23" x14ac:dyDescent="0.2">
      <c r="F1275" s="73"/>
      <c r="I1275" s="73"/>
      <c r="M1275" s="73"/>
    </row>
    <row r="1278" spans="6:23" x14ac:dyDescent="0.2">
      <c r="F1278" s="73"/>
      <c r="O1278" s="73"/>
      <c r="W1278" s="73"/>
    </row>
    <row r="1279" spans="6:23" x14ac:dyDescent="0.2">
      <c r="F1279" s="73"/>
    </row>
    <row r="1284" spans="6:23" x14ac:dyDescent="0.2">
      <c r="F1284" s="73"/>
    </row>
    <row r="1286" spans="6:23" x14ac:dyDescent="0.2">
      <c r="U1286" s="72"/>
    </row>
    <row r="1291" spans="6:23" x14ac:dyDescent="0.2">
      <c r="F1291" s="73"/>
      <c r="S1291" s="73"/>
      <c r="U1291" s="72"/>
      <c r="W1291" s="73"/>
    </row>
    <row r="1292" spans="6:23" x14ac:dyDescent="0.2">
      <c r="F1292" s="73"/>
      <c r="M1292" s="73"/>
    </row>
    <row r="1299" spans="6:13" x14ac:dyDescent="0.2">
      <c r="F1299" s="73"/>
      <c r="I1299" s="73"/>
      <c r="M1299" s="73"/>
    </row>
    <row r="1302" spans="6:13" x14ac:dyDescent="0.2">
      <c r="F1302" s="73"/>
      <c r="I1302" s="73"/>
      <c r="M1302" s="73"/>
    </row>
    <row r="1303" spans="6:13" x14ac:dyDescent="0.2">
      <c r="F1303" s="73"/>
      <c r="I1303" s="73"/>
      <c r="K1303" s="73"/>
      <c r="M1303" s="73"/>
    </row>
    <row r="1304" spans="6:13" x14ac:dyDescent="0.2">
      <c r="F1304" s="73"/>
      <c r="I1304" s="73"/>
      <c r="K1304" s="73"/>
      <c r="M1304" s="73"/>
    </row>
    <row r="1305" spans="6:13" x14ac:dyDescent="0.2">
      <c r="F1305" s="73"/>
      <c r="I1305" s="73"/>
      <c r="K1305" s="73"/>
      <c r="M1305" s="73"/>
    </row>
    <row r="1306" spans="6:13" x14ac:dyDescent="0.2">
      <c r="F1306" s="73"/>
      <c r="I1306" s="73"/>
      <c r="M1306" s="73"/>
    </row>
    <row r="1307" spans="6:13" x14ac:dyDescent="0.2">
      <c r="F1307" s="73"/>
      <c r="I1307" s="73"/>
      <c r="M1307" s="73"/>
    </row>
    <row r="1308" spans="6:13" x14ac:dyDescent="0.2">
      <c r="F1308" s="73"/>
      <c r="I1308" s="73"/>
      <c r="M1308" s="73"/>
    </row>
    <row r="1311" spans="6:13" x14ac:dyDescent="0.2">
      <c r="F1311" s="73"/>
      <c r="I1311" s="73"/>
      <c r="M1311" s="73"/>
    </row>
    <row r="1312" spans="6:13" x14ac:dyDescent="0.2">
      <c r="F1312" s="73"/>
      <c r="I1312" s="73"/>
      <c r="M1312" s="73"/>
    </row>
    <row r="1317" spans="6:23" x14ac:dyDescent="0.2">
      <c r="F1317" s="73"/>
      <c r="I1317" s="73"/>
      <c r="M1317" s="73"/>
    </row>
    <row r="1318" spans="6:23" x14ac:dyDescent="0.2">
      <c r="F1318" s="73"/>
      <c r="M1318" s="73"/>
    </row>
    <row r="1319" spans="6:23" x14ac:dyDescent="0.2">
      <c r="F1319" s="73"/>
    </row>
    <row r="1320" spans="6:23" x14ac:dyDescent="0.2">
      <c r="F1320" s="73"/>
      <c r="I1320" s="73"/>
      <c r="M1320" s="73"/>
    </row>
    <row r="1321" spans="6:23" x14ac:dyDescent="0.2">
      <c r="F1321" s="73"/>
      <c r="Q1321" s="73"/>
      <c r="W1321" s="73"/>
    </row>
    <row r="1322" spans="6:23" x14ac:dyDescent="0.2">
      <c r="F1322" s="73"/>
      <c r="I1322" s="73"/>
      <c r="M1322" s="73"/>
    </row>
    <row r="1323" spans="6:23" x14ac:dyDescent="0.2">
      <c r="F1323" s="73"/>
      <c r="I1323" s="73"/>
      <c r="M1323" s="73"/>
    </row>
    <row r="1324" spans="6:23" x14ac:dyDescent="0.2">
      <c r="F1324" s="73"/>
      <c r="M1324" s="73"/>
    </row>
    <row r="1325" spans="6:23" x14ac:dyDescent="0.2">
      <c r="F1325" s="73"/>
      <c r="I1325" s="73"/>
      <c r="M1325" s="73"/>
    </row>
    <row r="1327" spans="6:23" x14ac:dyDescent="0.2">
      <c r="F1327" s="73"/>
      <c r="I1327" s="73"/>
      <c r="M1327" s="73"/>
    </row>
    <row r="1329" spans="6:21" x14ac:dyDescent="0.2">
      <c r="F1329" s="73"/>
      <c r="I1329" s="73"/>
      <c r="M1329" s="73"/>
    </row>
    <row r="1330" spans="6:21" x14ac:dyDescent="0.2">
      <c r="F1330" s="73"/>
      <c r="I1330" s="73"/>
      <c r="M1330" s="73"/>
    </row>
    <row r="1331" spans="6:21" x14ac:dyDescent="0.2">
      <c r="F1331" s="73"/>
      <c r="I1331" s="73"/>
      <c r="M1331" s="73"/>
    </row>
    <row r="1332" spans="6:21" x14ac:dyDescent="0.2">
      <c r="F1332" s="73"/>
      <c r="I1332" s="73"/>
      <c r="K1332" s="73"/>
      <c r="M1332" s="73"/>
    </row>
    <row r="1333" spans="6:21" x14ac:dyDescent="0.2">
      <c r="F1333" s="73"/>
      <c r="I1333" s="73"/>
      <c r="M1333" s="73"/>
    </row>
    <row r="1334" spans="6:21" x14ac:dyDescent="0.2">
      <c r="U1334" s="72"/>
    </row>
    <row r="1335" spans="6:21" x14ac:dyDescent="0.2">
      <c r="F1335" s="73"/>
      <c r="I1335" s="73"/>
      <c r="M1335" s="73"/>
    </row>
    <row r="1336" spans="6:21" x14ac:dyDescent="0.2">
      <c r="F1336" s="73"/>
      <c r="I1336" s="73"/>
      <c r="M1336" s="73"/>
    </row>
    <row r="1337" spans="6:21" x14ac:dyDescent="0.2">
      <c r="F1337" s="73"/>
      <c r="I1337" s="73"/>
      <c r="K1337" s="73"/>
      <c r="M1337" s="73"/>
    </row>
    <row r="1338" spans="6:21" x14ac:dyDescent="0.2">
      <c r="F1338" s="73"/>
      <c r="I1338" s="73"/>
      <c r="M1338" s="73"/>
    </row>
    <row r="1339" spans="6:21" x14ac:dyDescent="0.2">
      <c r="F1339" s="73"/>
      <c r="I1339" s="73"/>
      <c r="M1339" s="73"/>
    </row>
    <row r="1340" spans="6:21" x14ac:dyDescent="0.2">
      <c r="F1340" s="73"/>
      <c r="I1340" s="73"/>
      <c r="M1340" s="73"/>
    </row>
    <row r="1341" spans="6:21" x14ac:dyDescent="0.2">
      <c r="F1341" s="73"/>
      <c r="I1341" s="73"/>
      <c r="M1341" s="73"/>
    </row>
    <row r="1342" spans="6:21" x14ac:dyDescent="0.2">
      <c r="F1342" s="73"/>
      <c r="I1342" s="73"/>
      <c r="M1342" s="73"/>
    </row>
    <row r="1343" spans="6:21" x14ac:dyDescent="0.2">
      <c r="U1343" s="72"/>
    </row>
    <row r="1345" spans="6:23" x14ac:dyDescent="0.2">
      <c r="U1345" s="72"/>
    </row>
    <row r="1347" spans="6:23" x14ac:dyDescent="0.2">
      <c r="F1347" s="73"/>
      <c r="I1347" s="73"/>
      <c r="M1347" s="73"/>
    </row>
    <row r="1348" spans="6:23" x14ac:dyDescent="0.2">
      <c r="F1348" s="73"/>
      <c r="M1348" s="73"/>
    </row>
    <row r="1349" spans="6:23" x14ac:dyDescent="0.2">
      <c r="F1349" s="73"/>
      <c r="Q1349" s="73"/>
      <c r="W1349" s="73"/>
    </row>
    <row r="1350" spans="6:23" x14ac:dyDescent="0.2">
      <c r="F1350" s="73"/>
      <c r="I1350" s="73"/>
      <c r="K1350" s="73"/>
      <c r="M1350" s="73"/>
      <c r="O1350" s="73"/>
      <c r="W1350" s="73"/>
    </row>
    <row r="1351" spans="6:23" x14ac:dyDescent="0.2">
      <c r="U1351" s="72"/>
    </row>
    <row r="1353" spans="6:23" x14ac:dyDescent="0.2">
      <c r="U1353" s="72"/>
    </row>
    <row r="1355" spans="6:23" x14ac:dyDescent="0.2">
      <c r="U1355" s="72"/>
    </row>
    <row r="1363" spans="21:21" x14ac:dyDescent="0.2">
      <c r="U1363" s="72"/>
    </row>
    <row r="1369" spans="21:21" x14ac:dyDescent="0.2">
      <c r="U1369" s="72"/>
    </row>
    <row r="1377" spans="21:21" x14ac:dyDescent="0.2">
      <c r="U1377" s="72"/>
    </row>
    <row r="1402" spans="21:21" x14ac:dyDescent="0.2">
      <c r="U1402" s="72"/>
    </row>
    <row r="1404" spans="21:21" x14ac:dyDescent="0.2">
      <c r="U1404" s="72"/>
    </row>
    <row r="1410" spans="21:21" x14ac:dyDescent="0.2">
      <c r="U1410" s="72"/>
    </row>
    <row r="1415" spans="21:21" x14ac:dyDescent="0.2">
      <c r="U1415" s="72"/>
    </row>
    <row r="1419" spans="21:21" x14ac:dyDescent="0.2">
      <c r="U1419" s="72"/>
    </row>
    <row r="1420" spans="21:21" x14ac:dyDescent="0.2">
      <c r="U1420" s="72"/>
    </row>
    <row r="1424" spans="21:21" x14ac:dyDescent="0.2">
      <c r="U1424" s="72"/>
    </row>
    <row r="1425" spans="21:21" x14ac:dyDescent="0.2">
      <c r="U1425" s="72"/>
    </row>
    <row r="1426" spans="21:21" x14ac:dyDescent="0.2">
      <c r="U1426" s="72"/>
    </row>
    <row r="1439" spans="21:21" x14ac:dyDescent="0.2">
      <c r="U1439" s="72"/>
    </row>
    <row r="1442" spans="6:23" x14ac:dyDescent="0.2">
      <c r="U1442" s="72"/>
    </row>
    <row r="1444" spans="6:23" x14ac:dyDescent="0.2">
      <c r="U1444" s="72"/>
    </row>
    <row r="1449" spans="6:23" x14ac:dyDescent="0.2">
      <c r="U1449" s="72"/>
    </row>
    <row r="1451" spans="6:23" x14ac:dyDescent="0.2">
      <c r="U1451" s="72"/>
    </row>
    <row r="1452" spans="6:23" x14ac:dyDescent="0.2">
      <c r="U1452" s="72"/>
    </row>
    <row r="1453" spans="6:23" x14ac:dyDescent="0.2">
      <c r="U1453" s="72"/>
    </row>
    <row r="1455" spans="6:23" x14ac:dyDescent="0.2">
      <c r="F1455" s="73"/>
      <c r="K1455" s="73"/>
      <c r="M1455" s="73"/>
      <c r="Q1455" s="73"/>
      <c r="W1455" s="73"/>
    </row>
    <row r="1458" spans="6:23" x14ac:dyDescent="0.2">
      <c r="F1458" s="73"/>
      <c r="I1458" s="73"/>
      <c r="K1458" s="73"/>
      <c r="M1458" s="73"/>
      <c r="O1458" s="73"/>
      <c r="W1458" s="73"/>
    </row>
    <row r="1459" spans="6:23" x14ac:dyDescent="0.2">
      <c r="F1459" s="73"/>
      <c r="I1459" s="73"/>
      <c r="K1459" s="73"/>
      <c r="M1459" s="73"/>
      <c r="O1459" s="73"/>
      <c r="W1459" s="73"/>
    </row>
    <row r="1460" spans="6:23" x14ac:dyDescent="0.2">
      <c r="U1460" s="72"/>
    </row>
    <row r="1461" spans="6:23" x14ac:dyDescent="0.2">
      <c r="U1461" s="72"/>
    </row>
    <row r="1462" spans="6:23" x14ac:dyDescent="0.2">
      <c r="U1462" s="72"/>
    </row>
    <row r="1464" spans="6:23" x14ac:dyDescent="0.2">
      <c r="F1464" s="73"/>
      <c r="I1464" s="73"/>
      <c r="M1464" s="73"/>
    </row>
    <row r="1465" spans="6:23" x14ac:dyDescent="0.2">
      <c r="F1465" s="73"/>
      <c r="I1465" s="73"/>
      <c r="M1465" s="73"/>
    </row>
    <row r="1466" spans="6:23" x14ac:dyDescent="0.2">
      <c r="U1466" s="72"/>
    </row>
    <row r="1468" spans="6:23" x14ac:dyDescent="0.2">
      <c r="F1468" s="73"/>
      <c r="I1468" s="73"/>
      <c r="K1468" s="73"/>
      <c r="M1468" s="73"/>
    </row>
    <row r="1469" spans="6:23" x14ac:dyDescent="0.2">
      <c r="U1469" s="72"/>
    </row>
    <row r="1471" spans="6:23" x14ac:dyDescent="0.2">
      <c r="F1471" s="73"/>
      <c r="I1471" s="73"/>
      <c r="M1471" s="73"/>
    </row>
    <row r="1472" spans="6:23" x14ac:dyDescent="0.2">
      <c r="U1472" s="72"/>
    </row>
    <row r="1473" spans="6:23" x14ac:dyDescent="0.2">
      <c r="F1473" s="73"/>
      <c r="I1473" s="73"/>
      <c r="M1473" s="73"/>
    </row>
    <row r="1476" spans="6:23" x14ac:dyDescent="0.2">
      <c r="U1476" s="72"/>
    </row>
    <row r="1477" spans="6:23" x14ac:dyDescent="0.2">
      <c r="F1477" s="73"/>
      <c r="I1477" s="73"/>
      <c r="M1477" s="73"/>
    </row>
    <row r="1478" spans="6:23" x14ac:dyDescent="0.2">
      <c r="F1478" s="73"/>
      <c r="I1478" s="73"/>
      <c r="M1478" s="73"/>
    </row>
    <row r="1479" spans="6:23" x14ac:dyDescent="0.2">
      <c r="F1479" s="73"/>
      <c r="I1479" s="73"/>
      <c r="M1479" s="73"/>
    </row>
    <row r="1480" spans="6:23" x14ac:dyDescent="0.2">
      <c r="F1480" s="73"/>
      <c r="K1480" s="73"/>
      <c r="M1480" s="73"/>
      <c r="Q1480" s="73"/>
      <c r="W1480" s="73"/>
    </row>
    <row r="1482" spans="6:23" x14ac:dyDescent="0.2">
      <c r="F1482" s="73"/>
      <c r="S1482" s="73"/>
      <c r="W1482" s="73"/>
    </row>
    <row r="1484" spans="6:23" x14ac:dyDescent="0.2">
      <c r="F1484" s="73"/>
      <c r="I1484" s="73"/>
      <c r="M1484" s="73"/>
    </row>
    <row r="1490" spans="6:23" x14ac:dyDescent="0.2">
      <c r="U1490" s="72"/>
    </row>
    <row r="1491" spans="6:23" x14ac:dyDescent="0.2">
      <c r="U1491" s="72"/>
    </row>
    <row r="1492" spans="6:23" x14ac:dyDescent="0.2">
      <c r="U1492" s="72"/>
    </row>
    <row r="1494" spans="6:23" x14ac:dyDescent="0.2">
      <c r="U1494" s="72"/>
    </row>
    <row r="1497" spans="6:23" x14ac:dyDescent="0.2">
      <c r="U1497" s="72"/>
    </row>
    <row r="1500" spans="6:23" x14ac:dyDescent="0.2">
      <c r="U1500" s="72"/>
    </row>
    <row r="1501" spans="6:23" x14ac:dyDescent="0.2">
      <c r="U1501" s="72"/>
    </row>
    <row r="1502" spans="6:23" x14ac:dyDescent="0.2">
      <c r="F1502" s="73"/>
      <c r="I1502" s="73"/>
      <c r="M1502" s="73"/>
    </row>
    <row r="1503" spans="6:23" x14ac:dyDescent="0.2">
      <c r="F1503" s="73"/>
      <c r="I1503" s="73"/>
      <c r="K1503" s="73"/>
      <c r="M1503" s="73"/>
    </row>
    <row r="1504" spans="6:23" x14ac:dyDescent="0.2">
      <c r="F1504" s="73"/>
      <c r="I1504" s="73"/>
      <c r="K1504" s="73"/>
      <c r="M1504" s="73"/>
      <c r="O1504" s="73"/>
      <c r="W1504" s="73"/>
    </row>
    <row r="1506" spans="6:23" x14ac:dyDescent="0.2">
      <c r="U1506" s="72"/>
    </row>
    <row r="1507" spans="6:23" x14ac:dyDescent="0.2">
      <c r="U1507" s="72"/>
    </row>
    <row r="1508" spans="6:23" x14ac:dyDescent="0.2">
      <c r="F1508" s="73"/>
      <c r="M1508" s="73"/>
    </row>
    <row r="1511" spans="6:23" x14ac:dyDescent="0.2">
      <c r="U1511" s="72"/>
    </row>
    <row r="1514" spans="6:23" x14ac:dyDescent="0.2">
      <c r="F1514" s="73"/>
      <c r="I1514" s="73"/>
      <c r="K1514" s="73"/>
      <c r="M1514" s="73"/>
      <c r="O1514" s="73"/>
      <c r="Q1514" s="73"/>
      <c r="W1514" s="73"/>
    </row>
    <row r="1515" spans="6:23" x14ac:dyDescent="0.2">
      <c r="F1515" s="73"/>
      <c r="I1515" s="73"/>
      <c r="K1515" s="73"/>
      <c r="M1515" s="73"/>
      <c r="Q1515" s="73"/>
      <c r="W1515" s="73"/>
    </row>
    <row r="1517" spans="6:23" x14ac:dyDescent="0.2">
      <c r="F1517" s="73"/>
      <c r="I1517" s="73"/>
      <c r="K1517" s="73"/>
      <c r="M1517" s="73"/>
    </row>
    <row r="1520" spans="6:23" x14ac:dyDescent="0.2">
      <c r="U1520" s="72"/>
    </row>
    <row r="1521" spans="6:23" x14ac:dyDescent="0.2">
      <c r="F1521" s="73"/>
      <c r="I1521" s="73"/>
      <c r="K1521" s="73"/>
      <c r="M1521" s="73"/>
    </row>
    <row r="1522" spans="6:23" x14ac:dyDescent="0.2">
      <c r="F1522" s="73"/>
      <c r="I1522" s="73"/>
      <c r="M1522" s="73"/>
    </row>
    <row r="1523" spans="6:23" x14ac:dyDescent="0.2">
      <c r="F1523" s="73"/>
      <c r="I1523" s="73"/>
      <c r="K1523" s="73"/>
      <c r="M1523" s="73"/>
      <c r="O1523" s="73"/>
      <c r="W1523" s="73"/>
    </row>
    <row r="1530" spans="6:23" x14ac:dyDescent="0.2">
      <c r="U1530" s="72"/>
    </row>
    <row r="1532" spans="6:23" x14ac:dyDescent="0.2">
      <c r="F1532" s="73"/>
      <c r="I1532" s="73"/>
      <c r="M1532" s="73"/>
    </row>
    <row r="1533" spans="6:23" x14ac:dyDescent="0.2">
      <c r="F1533" s="73"/>
      <c r="I1533" s="73"/>
      <c r="M1533" s="73"/>
    </row>
    <row r="1534" spans="6:23" x14ac:dyDescent="0.2">
      <c r="U1534" s="72"/>
    </row>
    <row r="1535" spans="6:23" x14ac:dyDescent="0.2">
      <c r="U1535" s="72"/>
    </row>
    <row r="1537" spans="6:23" x14ac:dyDescent="0.2">
      <c r="F1537" s="73"/>
      <c r="K1537" s="73"/>
      <c r="M1537" s="73"/>
      <c r="Q1537" s="73"/>
      <c r="S1537" s="73"/>
      <c r="U1537" s="72"/>
      <c r="W1537" s="73"/>
    </row>
    <row r="1538" spans="6:23" x14ac:dyDescent="0.2">
      <c r="F1538" s="73"/>
    </row>
    <row r="1542" spans="6:23" x14ac:dyDescent="0.2">
      <c r="U1542" s="72"/>
    </row>
    <row r="1546" spans="6:23" x14ac:dyDescent="0.2">
      <c r="U1546" s="72"/>
    </row>
    <row r="1548" spans="6:23" x14ac:dyDescent="0.2">
      <c r="U1548" s="72"/>
    </row>
    <row r="1550" spans="6:23" x14ac:dyDescent="0.2">
      <c r="U1550" s="72"/>
    </row>
    <row r="1551" spans="6:23" x14ac:dyDescent="0.2">
      <c r="U1551" s="72"/>
    </row>
    <row r="1553" spans="6:21" x14ac:dyDescent="0.2">
      <c r="F1553" s="73"/>
      <c r="I1553" s="73"/>
      <c r="M1553" s="73"/>
    </row>
    <row r="1556" spans="6:21" x14ac:dyDescent="0.2">
      <c r="U1556" s="72"/>
    </row>
    <row r="1557" spans="6:21" x14ac:dyDescent="0.2">
      <c r="U1557" s="72"/>
    </row>
    <row r="1560" spans="6:21" x14ac:dyDescent="0.2">
      <c r="U1560" s="72"/>
    </row>
    <row r="1561" spans="6:21" x14ac:dyDescent="0.2">
      <c r="U1561" s="72"/>
    </row>
    <row r="1562" spans="6:21" x14ac:dyDescent="0.2">
      <c r="U1562" s="72"/>
    </row>
    <row r="1563" spans="6:21" x14ac:dyDescent="0.2">
      <c r="U1563" s="72"/>
    </row>
    <row r="1566" spans="6:21" x14ac:dyDescent="0.2">
      <c r="U1566" s="72"/>
    </row>
    <row r="1568" spans="6:21" x14ac:dyDescent="0.2">
      <c r="U1568" s="72"/>
    </row>
    <row r="1571" spans="6:23" x14ac:dyDescent="0.2">
      <c r="F1571" s="73"/>
      <c r="I1571" s="73"/>
      <c r="M1571" s="73"/>
    </row>
    <row r="1573" spans="6:23" x14ac:dyDescent="0.2">
      <c r="F1573" s="73"/>
      <c r="I1573" s="73"/>
      <c r="K1573" s="73"/>
      <c r="M1573" s="73"/>
    </row>
    <row r="1575" spans="6:23" x14ac:dyDescent="0.2">
      <c r="U1575" s="72"/>
    </row>
    <row r="1577" spans="6:23" x14ac:dyDescent="0.2">
      <c r="F1577" s="73"/>
      <c r="Q1577" s="73"/>
      <c r="U1577" s="72"/>
      <c r="W1577" s="73"/>
    </row>
    <row r="1580" spans="6:23" x14ac:dyDescent="0.2">
      <c r="F1580" s="73"/>
      <c r="I1580" s="73"/>
      <c r="K1580" s="73"/>
      <c r="M1580" s="73"/>
      <c r="O1580" s="73"/>
      <c r="W1580" s="73"/>
    </row>
    <row r="1582" spans="6:23" x14ac:dyDescent="0.2">
      <c r="U1582" s="72"/>
    </row>
    <row r="1586" spans="6:21" x14ac:dyDescent="0.2">
      <c r="U1586" s="72"/>
    </row>
    <row r="1587" spans="6:21" x14ac:dyDescent="0.2">
      <c r="U1587" s="72"/>
    </row>
    <row r="1588" spans="6:21" x14ac:dyDescent="0.2">
      <c r="U1588" s="72"/>
    </row>
    <row r="1590" spans="6:21" x14ac:dyDescent="0.2">
      <c r="U1590" s="72"/>
    </row>
    <row r="1592" spans="6:21" x14ac:dyDescent="0.2">
      <c r="U1592" s="72"/>
    </row>
    <row r="1593" spans="6:21" x14ac:dyDescent="0.2">
      <c r="U1593" s="72"/>
    </row>
    <row r="1594" spans="6:21" x14ac:dyDescent="0.2">
      <c r="U1594" s="72"/>
    </row>
    <row r="1595" spans="6:21" x14ac:dyDescent="0.2">
      <c r="U1595" s="72"/>
    </row>
    <row r="1599" spans="6:21" x14ac:dyDescent="0.2">
      <c r="F1599" s="73"/>
    </row>
    <row r="1605" spans="6:23" x14ac:dyDescent="0.2">
      <c r="F1605" s="73"/>
      <c r="M1605" s="73"/>
    </row>
    <row r="1606" spans="6:23" x14ac:dyDescent="0.2">
      <c r="F1606" s="73"/>
      <c r="Q1606" s="73"/>
      <c r="U1606" s="72"/>
      <c r="W1606" s="73"/>
    </row>
    <row r="1612" spans="6:23" x14ac:dyDescent="0.2">
      <c r="F1612" s="73"/>
      <c r="S1612" s="73"/>
      <c r="U1612" s="72"/>
      <c r="W1612" s="73"/>
    </row>
    <row r="1614" spans="6:23" x14ac:dyDescent="0.2">
      <c r="U1614" s="72"/>
    </row>
    <row r="1616" spans="6:23" x14ac:dyDescent="0.2">
      <c r="U1616" s="72"/>
    </row>
    <row r="1617" spans="6:23" x14ac:dyDescent="0.2">
      <c r="F1617" s="73"/>
      <c r="I1617" s="73"/>
      <c r="K1617" s="73"/>
      <c r="M1617" s="73"/>
      <c r="O1617" s="73"/>
      <c r="W1617" s="73"/>
    </row>
    <row r="1618" spans="6:23" x14ac:dyDescent="0.2">
      <c r="F1618" s="73"/>
      <c r="K1618" s="73"/>
      <c r="M1618" s="73"/>
    </row>
    <row r="1619" spans="6:23" x14ac:dyDescent="0.2">
      <c r="U1619" s="72"/>
    </row>
    <row r="1623" spans="6:23" x14ac:dyDescent="0.2">
      <c r="F1623" s="73"/>
      <c r="K1623" s="73"/>
      <c r="M1623" s="73"/>
    </row>
    <row r="1626" spans="6:23" x14ac:dyDescent="0.2">
      <c r="F1626" s="73"/>
    </row>
    <row r="1628" spans="6:23" x14ac:dyDescent="0.2">
      <c r="F1628" s="73"/>
      <c r="K1628" s="73"/>
      <c r="M1628" s="73"/>
    </row>
    <row r="1629" spans="6:23" x14ac:dyDescent="0.2">
      <c r="F1629" s="73"/>
      <c r="I1629" s="73"/>
      <c r="M1629" s="73"/>
    </row>
    <row r="1630" spans="6:23" x14ac:dyDescent="0.2">
      <c r="F1630" s="73"/>
      <c r="I1630" s="73"/>
      <c r="M1630" s="73"/>
      <c r="Q1630" s="73"/>
      <c r="W1630" s="73"/>
    </row>
    <row r="1631" spans="6:23" x14ac:dyDescent="0.2">
      <c r="F1631" s="73"/>
      <c r="I1631" s="73"/>
      <c r="M1631" s="73"/>
    </row>
    <row r="1632" spans="6:23" x14ac:dyDescent="0.2">
      <c r="U1632" s="72"/>
    </row>
    <row r="1633" spans="6:23" x14ac:dyDescent="0.2">
      <c r="F1633" s="73"/>
      <c r="I1633" s="73"/>
      <c r="M1633" s="73"/>
    </row>
    <row r="1634" spans="6:23" x14ac:dyDescent="0.2">
      <c r="F1634" s="73"/>
      <c r="I1634" s="73"/>
      <c r="M1634" s="73"/>
    </row>
    <row r="1637" spans="6:23" x14ac:dyDescent="0.2">
      <c r="U1637" s="72"/>
    </row>
    <row r="1639" spans="6:23" x14ac:dyDescent="0.2">
      <c r="F1639" s="73"/>
      <c r="K1639" s="73"/>
      <c r="M1639" s="73"/>
      <c r="W1639" s="73"/>
    </row>
    <row r="1640" spans="6:23" x14ac:dyDescent="0.2">
      <c r="F1640" s="73"/>
      <c r="Q1640" s="73"/>
      <c r="W1640" s="73"/>
    </row>
    <row r="1641" spans="6:23" x14ac:dyDescent="0.2">
      <c r="F1641" s="73"/>
    </row>
    <row r="1642" spans="6:23" x14ac:dyDescent="0.2">
      <c r="F1642" s="73"/>
    </row>
    <row r="1643" spans="6:23" x14ac:dyDescent="0.2">
      <c r="U1643" s="72"/>
    </row>
    <row r="1646" spans="6:23" x14ac:dyDescent="0.2">
      <c r="U1646" s="72"/>
    </row>
    <row r="1647" spans="6:23" x14ac:dyDescent="0.2">
      <c r="U1647" s="72"/>
    </row>
    <row r="1648" spans="6:23" x14ac:dyDescent="0.2">
      <c r="U1648" s="72"/>
    </row>
    <row r="1650" spans="6:23" x14ac:dyDescent="0.2">
      <c r="F1650" s="73"/>
      <c r="I1650" s="73"/>
      <c r="M1650" s="73"/>
    </row>
    <row r="1652" spans="6:23" x14ac:dyDescent="0.2">
      <c r="F1652" s="73"/>
      <c r="I1652" s="73"/>
      <c r="K1652" s="73"/>
      <c r="M1652" s="73"/>
      <c r="O1652" s="73"/>
      <c r="W1652" s="73"/>
    </row>
    <row r="1653" spans="6:23" x14ac:dyDescent="0.2">
      <c r="F1653" s="73"/>
      <c r="I1653" s="73"/>
      <c r="K1653" s="73"/>
      <c r="M1653" s="73"/>
    </row>
    <row r="1655" spans="6:23" x14ac:dyDescent="0.2">
      <c r="F1655" s="73"/>
      <c r="I1655" s="73"/>
      <c r="K1655" s="73"/>
      <c r="M1655" s="73"/>
      <c r="O1655" s="73"/>
      <c r="W1655" s="73"/>
    </row>
    <row r="1656" spans="6:23" x14ac:dyDescent="0.2">
      <c r="F1656" s="73"/>
      <c r="K1656" s="73"/>
      <c r="M1656" s="73"/>
    </row>
    <row r="1657" spans="6:23" x14ac:dyDescent="0.2">
      <c r="F1657" s="73"/>
      <c r="M1657" s="73"/>
    </row>
    <row r="1662" spans="6:23" x14ac:dyDescent="0.2">
      <c r="U1662" s="72"/>
    </row>
    <row r="1663" spans="6:23" x14ac:dyDescent="0.2">
      <c r="F1663" s="73"/>
      <c r="Q1663" s="73"/>
      <c r="W1663" s="73"/>
    </row>
    <row r="1665" spans="6:23" x14ac:dyDescent="0.2">
      <c r="F1665" s="73"/>
      <c r="Q1665" s="73"/>
      <c r="W1665" s="73"/>
    </row>
    <row r="1668" spans="6:23" x14ac:dyDescent="0.2">
      <c r="U1668" s="72"/>
    </row>
    <row r="1670" spans="6:23" x14ac:dyDescent="0.2">
      <c r="U1670" s="72"/>
    </row>
    <row r="1671" spans="6:23" x14ac:dyDescent="0.2">
      <c r="U1671" s="72"/>
    </row>
    <row r="1672" spans="6:23" x14ac:dyDescent="0.2">
      <c r="U1672" s="72"/>
    </row>
    <row r="1675" spans="6:23" x14ac:dyDescent="0.2">
      <c r="U1675" s="72"/>
    </row>
    <row r="1679" spans="6:23" x14ac:dyDescent="0.2">
      <c r="F1679" s="73"/>
      <c r="I1679" s="73"/>
      <c r="K1679" s="73"/>
      <c r="M1679" s="73"/>
      <c r="O1679" s="73"/>
      <c r="W1679" s="73"/>
    </row>
    <row r="1681" spans="6:23" x14ac:dyDescent="0.2">
      <c r="F1681" s="73"/>
      <c r="K1681" s="73"/>
      <c r="M1681" s="73"/>
      <c r="O1681" s="73"/>
      <c r="W1681" s="73"/>
    </row>
    <row r="1682" spans="6:23" x14ac:dyDescent="0.2">
      <c r="F1682" s="73"/>
      <c r="S1682" s="73"/>
      <c r="W1682" s="73"/>
    </row>
    <row r="1686" spans="6:23" x14ac:dyDescent="0.2">
      <c r="F1686" s="73"/>
      <c r="M1686" s="73"/>
    </row>
    <row r="1687" spans="6:23" x14ac:dyDescent="0.2">
      <c r="U1687" s="72"/>
    </row>
    <row r="1690" spans="6:23" x14ac:dyDescent="0.2">
      <c r="F1690" s="73"/>
      <c r="I1690" s="73"/>
      <c r="M1690" s="73"/>
    </row>
    <row r="1698" spans="6:23" x14ac:dyDescent="0.2">
      <c r="U1698" s="72"/>
    </row>
    <row r="1700" spans="6:23" x14ac:dyDescent="0.2">
      <c r="F1700" s="73"/>
      <c r="I1700" s="73"/>
      <c r="M1700" s="73"/>
    </row>
    <row r="1701" spans="6:23" x14ac:dyDescent="0.2">
      <c r="F1701" s="73"/>
      <c r="I1701" s="73"/>
      <c r="M1701" s="73"/>
      <c r="U1701" s="72"/>
    </row>
    <row r="1702" spans="6:23" x14ac:dyDescent="0.2">
      <c r="F1702" s="73"/>
      <c r="I1702" s="73"/>
      <c r="M1702" s="73"/>
      <c r="O1702" s="73"/>
      <c r="Q1702" s="73"/>
      <c r="W1702" s="73"/>
    </row>
    <row r="1703" spans="6:23" x14ac:dyDescent="0.2">
      <c r="F1703" s="73"/>
      <c r="I1703" s="73"/>
      <c r="K1703" s="73"/>
      <c r="M1703" s="73"/>
    </row>
    <row r="1705" spans="6:23" x14ac:dyDescent="0.2">
      <c r="U1705" s="72"/>
    </row>
    <row r="1708" spans="6:23" x14ac:dyDescent="0.2">
      <c r="F1708" s="73"/>
      <c r="I1708" s="73"/>
      <c r="M1708" s="73"/>
      <c r="O1708" s="73"/>
      <c r="W1708" s="73"/>
    </row>
    <row r="1709" spans="6:23" x14ac:dyDescent="0.2">
      <c r="F1709" s="73"/>
      <c r="I1709" s="73"/>
      <c r="M1709" s="73"/>
    </row>
    <row r="1712" spans="6:23" x14ac:dyDescent="0.2">
      <c r="F1712" s="73"/>
      <c r="M1712" s="73"/>
    </row>
    <row r="1713" spans="21:21" x14ac:dyDescent="0.2">
      <c r="U1713" s="72"/>
    </row>
    <row r="1714" spans="21:21" x14ac:dyDescent="0.2">
      <c r="U1714" s="72"/>
    </row>
    <row r="1715" spans="21:21" x14ac:dyDescent="0.2">
      <c r="U1715" s="72"/>
    </row>
    <row r="1717" spans="21:21" x14ac:dyDescent="0.2">
      <c r="U1717" s="72"/>
    </row>
    <row r="1718" spans="21:21" x14ac:dyDescent="0.2">
      <c r="U1718" s="72"/>
    </row>
    <row r="1720" spans="21:21" x14ac:dyDescent="0.2">
      <c r="U1720" s="72"/>
    </row>
    <row r="1721" spans="21:21" x14ac:dyDescent="0.2">
      <c r="U1721" s="72"/>
    </row>
    <row r="1725" spans="21:21" x14ac:dyDescent="0.2">
      <c r="U1725" s="72"/>
    </row>
    <row r="1730" spans="6:23" x14ac:dyDescent="0.2">
      <c r="U1730" s="72"/>
    </row>
    <row r="1734" spans="6:23" x14ac:dyDescent="0.2">
      <c r="F1734" s="73"/>
      <c r="I1734" s="73"/>
      <c r="M1734" s="73"/>
      <c r="O1734" s="73"/>
      <c r="W1734" s="73"/>
    </row>
    <row r="1735" spans="6:23" x14ac:dyDescent="0.2">
      <c r="F1735" s="73"/>
      <c r="I1735" s="73"/>
      <c r="K1735" s="73"/>
      <c r="M1735" s="73"/>
    </row>
    <row r="1740" spans="6:23" x14ac:dyDescent="0.2">
      <c r="F1740" s="73"/>
      <c r="Q1740" s="73"/>
      <c r="W1740" s="73"/>
    </row>
    <row r="1741" spans="6:23" x14ac:dyDescent="0.2">
      <c r="U1741" s="72"/>
    </row>
    <row r="1742" spans="6:23" x14ac:dyDescent="0.2">
      <c r="U1742" s="72"/>
    </row>
    <row r="1745" spans="6:23" x14ac:dyDescent="0.2">
      <c r="U1745" s="72"/>
    </row>
    <row r="1749" spans="6:23" x14ac:dyDescent="0.2">
      <c r="F1749" s="73"/>
      <c r="S1749" s="73"/>
      <c r="U1749" s="72"/>
      <c r="W1749" s="73"/>
    </row>
    <row r="1750" spans="6:23" x14ac:dyDescent="0.2">
      <c r="F1750" s="73"/>
      <c r="Q1750" s="73"/>
      <c r="W1750" s="73"/>
    </row>
    <row r="1767" spans="6:13" x14ac:dyDescent="0.2">
      <c r="F1767" s="73"/>
      <c r="M1767" s="73"/>
    </row>
    <row r="1779" spans="6:13" x14ac:dyDescent="0.2">
      <c r="F1779" s="73"/>
      <c r="I1779" s="73"/>
      <c r="M1779" s="73"/>
    </row>
    <row r="1795" spans="6:13" x14ac:dyDescent="0.2">
      <c r="F1795" s="73"/>
      <c r="I1795" s="73"/>
      <c r="M1795" s="73"/>
    </row>
    <row r="1796" spans="6:13" x14ac:dyDescent="0.2">
      <c r="F1796" s="73"/>
      <c r="I1796" s="73"/>
      <c r="M1796" s="73"/>
    </row>
    <row r="1797" spans="6:13" x14ac:dyDescent="0.2">
      <c r="F1797" s="73"/>
      <c r="I1797" s="73"/>
      <c r="M1797" s="73"/>
    </row>
    <row r="1798" spans="6:13" x14ac:dyDescent="0.2">
      <c r="F1798" s="73"/>
      <c r="I1798" s="73"/>
      <c r="M1798" s="73"/>
    </row>
    <row r="1799" spans="6:13" x14ac:dyDescent="0.2">
      <c r="F1799" s="73"/>
      <c r="I1799" s="73"/>
      <c r="M1799" s="73"/>
    </row>
    <row r="1803" spans="6:13" x14ac:dyDescent="0.2">
      <c r="F1803" s="73"/>
      <c r="I1803" s="73"/>
      <c r="M1803" s="73"/>
    </row>
    <row r="1807" spans="6:13" x14ac:dyDescent="0.2">
      <c r="F1807" s="73"/>
      <c r="I1807" s="73"/>
      <c r="M1807" s="73"/>
    </row>
    <row r="1808" spans="6:13" x14ac:dyDescent="0.2">
      <c r="F1808" s="73"/>
      <c r="M1808" s="73"/>
    </row>
    <row r="1809" spans="6:23" x14ac:dyDescent="0.2">
      <c r="F1809" s="73"/>
      <c r="I1809" s="73"/>
      <c r="M1809" s="73"/>
    </row>
    <row r="1812" spans="6:23" x14ac:dyDescent="0.2">
      <c r="F1812" s="73"/>
      <c r="I1812" s="73"/>
      <c r="M1812" s="73"/>
    </row>
    <row r="1814" spans="6:23" x14ac:dyDescent="0.2">
      <c r="F1814" s="73"/>
      <c r="I1814" s="73"/>
      <c r="K1814" s="73"/>
      <c r="M1814" s="73"/>
    </row>
    <row r="1815" spans="6:23" x14ac:dyDescent="0.2">
      <c r="F1815" s="73"/>
      <c r="M1815" s="73"/>
    </row>
    <row r="1816" spans="6:23" x14ac:dyDescent="0.2">
      <c r="F1816" s="73"/>
      <c r="O1816" s="73"/>
      <c r="W1816" s="73"/>
    </row>
    <row r="1817" spans="6:23" x14ac:dyDescent="0.2">
      <c r="F1817" s="73"/>
    </row>
    <row r="1820" spans="6:23" x14ac:dyDescent="0.2">
      <c r="F1820" s="73"/>
      <c r="M1820" s="73"/>
    </row>
    <row r="1824" spans="6:23" x14ac:dyDescent="0.2">
      <c r="F1824" s="73"/>
      <c r="I1824" s="73"/>
      <c r="M1824" s="73"/>
    </row>
    <row r="1826" spans="6:13" x14ac:dyDescent="0.2">
      <c r="F1826" s="73"/>
      <c r="I1826" s="73"/>
      <c r="K1826" s="73"/>
      <c r="M1826" s="73"/>
    </row>
    <row r="1828" spans="6:13" x14ac:dyDescent="0.2">
      <c r="F1828" s="73"/>
      <c r="I1828" s="73"/>
      <c r="K1828" s="73"/>
      <c r="M1828" s="73"/>
    </row>
    <row r="1829" spans="6:13" x14ac:dyDescent="0.2">
      <c r="F1829" s="73"/>
      <c r="I1829" s="73"/>
      <c r="M1829" s="73"/>
    </row>
    <row r="1830" spans="6:13" x14ac:dyDescent="0.2">
      <c r="F1830" s="73"/>
      <c r="I1830" s="73"/>
      <c r="K1830" s="73"/>
      <c r="M1830" s="73"/>
    </row>
    <row r="1831" spans="6:13" x14ac:dyDescent="0.2">
      <c r="F1831" s="73"/>
      <c r="I1831" s="73"/>
      <c r="M1831" s="73"/>
    </row>
    <row r="1832" spans="6:13" x14ac:dyDescent="0.2">
      <c r="F1832" s="73"/>
      <c r="I1832" s="73"/>
      <c r="M1832" s="73"/>
    </row>
    <row r="1833" spans="6:13" x14ac:dyDescent="0.2">
      <c r="F1833" s="73"/>
      <c r="I1833" s="73"/>
      <c r="K1833" s="73"/>
      <c r="M1833" s="73"/>
    </row>
    <row r="1842" spans="6:13" x14ac:dyDescent="0.2">
      <c r="F1842" s="73"/>
      <c r="I1842" s="73"/>
      <c r="M1842" s="73"/>
    </row>
    <row r="1860" spans="6:13" x14ac:dyDescent="0.2">
      <c r="F1860" s="73"/>
      <c r="M1860" s="73"/>
    </row>
    <row r="1861" spans="6:13" x14ac:dyDescent="0.2">
      <c r="F1861" s="73"/>
      <c r="I1861" s="73"/>
      <c r="M1861" s="73"/>
    </row>
    <row r="1862" spans="6:13" x14ac:dyDescent="0.2">
      <c r="F1862" s="73"/>
      <c r="I1862" s="73"/>
      <c r="M1862" s="73"/>
    </row>
    <row r="1873" spans="6:23" x14ac:dyDescent="0.2">
      <c r="F1873" s="73"/>
      <c r="I1873" s="73"/>
      <c r="M1873" s="73"/>
    </row>
    <row r="1874" spans="6:23" x14ac:dyDescent="0.2">
      <c r="F1874" s="73"/>
      <c r="M1874" s="73"/>
    </row>
    <row r="1875" spans="6:23" x14ac:dyDescent="0.2">
      <c r="F1875" s="73"/>
      <c r="I1875" s="73"/>
      <c r="K1875" s="73"/>
      <c r="M1875" s="73"/>
    </row>
    <row r="1876" spans="6:23" x14ac:dyDescent="0.2">
      <c r="F1876" s="73"/>
      <c r="I1876" s="73"/>
      <c r="K1876" s="73"/>
      <c r="M1876" s="73"/>
    </row>
    <row r="1877" spans="6:23" x14ac:dyDescent="0.2">
      <c r="F1877" s="73"/>
      <c r="I1877" s="73"/>
      <c r="M1877" s="73"/>
    </row>
    <row r="1878" spans="6:23" x14ac:dyDescent="0.2">
      <c r="F1878" s="73"/>
      <c r="I1878" s="73"/>
      <c r="K1878" s="73"/>
      <c r="M1878" s="73"/>
    </row>
    <row r="1879" spans="6:23" x14ac:dyDescent="0.2">
      <c r="F1879" s="73"/>
      <c r="I1879" s="73"/>
      <c r="M1879" s="73"/>
    </row>
    <row r="1880" spans="6:23" x14ac:dyDescent="0.2">
      <c r="F1880" s="73"/>
      <c r="I1880" s="73"/>
      <c r="K1880" s="73"/>
      <c r="M1880" s="73"/>
    </row>
    <row r="1881" spans="6:23" x14ac:dyDescent="0.2">
      <c r="F1881" s="73"/>
      <c r="I1881" s="73"/>
      <c r="M1881" s="73"/>
    </row>
    <row r="1882" spans="6:23" x14ac:dyDescent="0.2">
      <c r="F1882" s="73"/>
      <c r="S1882" s="73"/>
      <c r="W1882" s="73"/>
    </row>
    <row r="1883" spans="6:23" x14ac:dyDescent="0.2">
      <c r="F1883" s="73"/>
      <c r="S1883" s="73"/>
      <c r="W1883" s="73"/>
    </row>
    <row r="1884" spans="6:23" x14ac:dyDescent="0.2">
      <c r="F1884" s="73"/>
      <c r="I1884" s="73"/>
      <c r="K1884" s="73"/>
      <c r="M1884" s="73"/>
    </row>
    <row r="1885" spans="6:23" x14ac:dyDescent="0.2">
      <c r="F1885" s="73"/>
      <c r="I1885" s="73"/>
      <c r="M1885" s="73"/>
    </row>
    <row r="1887" spans="6:23" x14ac:dyDescent="0.2">
      <c r="F1887" s="73"/>
      <c r="I1887" s="73"/>
      <c r="M1887" s="73"/>
    </row>
    <row r="1888" spans="6:23" x14ac:dyDescent="0.2">
      <c r="F1888" s="73"/>
      <c r="I1888" s="73"/>
      <c r="M1888" s="73"/>
    </row>
    <row r="1890" spans="6:23" x14ac:dyDescent="0.2">
      <c r="F1890" s="73"/>
      <c r="I1890" s="73"/>
      <c r="M1890" s="73"/>
    </row>
    <row r="1892" spans="6:23" x14ac:dyDescent="0.2">
      <c r="F1892" s="73"/>
      <c r="I1892" s="73"/>
      <c r="M1892" s="73"/>
    </row>
    <row r="1895" spans="6:23" x14ac:dyDescent="0.2">
      <c r="F1895" s="73"/>
      <c r="I1895" s="73"/>
      <c r="M1895" s="73"/>
    </row>
    <row r="1898" spans="6:23" x14ac:dyDescent="0.2">
      <c r="F1898" s="73"/>
      <c r="I1898" s="73"/>
      <c r="M1898" s="73"/>
    </row>
    <row r="1899" spans="6:23" x14ac:dyDescent="0.2">
      <c r="F1899" s="73"/>
      <c r="I1899" s="73"/>
      <c r="M1899" s="73"/>
    </row>
    <row r="1900" spans="6:23" x14ac:dyDescent="0.2">
      <c r="F1900" s="73"/>
      <c r="I1900" s="73"/>
      <c r="K1900" s="73"/>
      <c r="M1900" s="73"/>
      <c r="O1900" s="73"/>
      <c r="W1900" s="73"/>
    </row>
    <row r="1901" spans="6:23" x14ac:dyDescent="0.2">
      <c r="F1901" s="73"/>
      <c r="I1901" s="73"/>
      <c r="M1901" s="73"/>
    </row>
    <row r="1902" spans="6:23" x14ac:dyDescent="0.2">
      <c r="F1902" s="73"/>
      <c r="K1902" s="73"/>
      <c r="M1902" s="73"/>
    </row>
    <row r="1903" spans="6:23" x14ac:dyDescent="0.2">
      <c r="F1903" s="73"/>
      <c r="I1903" s="73"/>
      <c r="M1903" s="73"/>
    </row>
    <row r="1905" spans="6:23" x14ac:dyDescent="0.2">
      <c r="F1905" s="73"/>
      <c r="I1905" s="73"/>
      <c r="M1905" s="73"/>
    </row>
    <row r="1906" spans="6:23" x14ac:dyDescent="0.2">
      <c r="F1906" s="73"/>
      <c r="I1906" s="73"/>
      <c r="K1906" s="73"/>
      <c r="M1906" s="73"/>
    </row>
    <row r="1907" spans="6:23" x14ac:dyDescent="0.2">
      <c r="F1907" s="73"/>
      <c r="O1907" s="73"/>
      <c r="W1907" s="73"/>
    </row>
    <row r="1908" spans="6:23" x14ac:dyDescent="0.2">
      <c r="F1908" s="73"/>
      <c r="I1908" s="73"/>
      <c r="K1908" s="73"/>
      <c r="M1908" s="73"/>
      <c r="O1908" s="73"/>
      <c r="W1908" s="73"/>
    </row>
    <row r="1910" spans="6:23" x14ac:dyDescent="0.2">
      <c r="F1910" s="73"/>
      <c r="I1910" s="73"/>
      <c r="K1910" s="73"/>
      <c r="M1910" s="73"/>
      <c r="O1910" s="73"/>
      <c r="W1910" s="73"/>
    </row>
    <row r="1913" spans="6:23" x14ac:dyDescent="0.2">
      <c r="F1913" s="73"/>
      <c r="I1913" s="73"/>
      <c r="M1913" s="73"/>
    </row>
    <row r="1923" spans="6:23" x14ac:dyDescent="0.2">
      <c r="F1923" s="73"/>
      <c r="I1923" s="73"/>
      <c r="K1923" s="73"/>
      <c r="M1923" s="73"/>
    </row>
    <row r="1924" spans="6:23" x14ac:dyDescent="0.2">
      <c r="F1924" s="73"/>
      <c r="I1924" s="73"/>
      <c r="K1924" s="73"/>
      <c r="M1924" s="73"/>
    </row>
    <row r="1927" spans="6:23" x14ac:dyDescent="0.2">
      <c r="F1927" s="73"/>
      <c r="K1927" s="73"/>
      <c r="M1927" s="73"/>
    </row>
    <row r="1929" spans="6:23" x14ac:dyDescent="0.2">
      <c r="F1929" s="73"/>
      <c r="K1929" s="73"/>
      <c r="M1929" s="73"/>
    </row>
    <row r="1930" spans="6:23" x14ac:dyDescent="0.2">
      <c r="F1930" s="73"/>
      <c r="I1930" s="73"/>
      <c r="M1930" s="73"/>
      <c r="O1930" s="73"/>
      <c r="W1930" s="73"/>
    </row>
    <row r="1931" spans="6:23" x14ac:dyDescent="0.2">
      <c r="F1931" s="73"/>
      <c r="I1931" s="73"/>
      <c r="M1931" s="73"/>
      <c r="O1931" s="73"/>
      <c r="W1931" s="73"/>
    </row>
    <row r="1932" spans="6:23" x14ac:dyDescent="0.2">
      <c r="F1932" s="73"/>
      <c r="I1932" s="73"/>
      <c r="M1932" s="73"/>
      <c r="O1932" s="73"/>
      <c r="W1932" s="73"/>
    </row>
    <row r="1934" spans="6:23" x14ac:dyDescent="0.2">
      <c r="U1934" s="72"/>
    </row>
    <row r="1936" spans="6:23" x14ac:dyDescent="0.2">
      <c r="F1936" s="73"/>
    </row>
    <row r="1937" spans="6:23" x14ac:dyDescent="0.2">
      <c r="F1937" s="73"/>
      <c r="I1937" s="73"/>
      <c r="M1937" s="73"/>
    </row>
    <row r="1939" spans="6:23" x14ac:dyDescent="0.2">
      <c r="F1939" s="73"/>
    </row>
    <row r="1945" spans="6:23" x14ac:dyDescent="0.2">
      <c r="F1945" s="73"/>
      <c r="S1945" s="73"/>
      <c r="U1945" s="72"/>
      <c r="W1945" s="73"/>
    </row>
    <row r="1946" spans="6:23" x14ac:dyDescent="0.2">
      <c r="U1946" s="72"/>
    </row>
    <row r="1951" spans="6:23" x14ac:dyDescent="0.2">
      <c r="U1951" s="72"/>
    </row>
    <row r="1953" spans="6:13" x14ac:dyDescent="0.2">
      <c r="F1953" s="73"/>
      <c r="I1953" s="73"/>
      <c r="K1953" s="73"/>
      <c r="M1953" s="73"/>
    </row>
    <row r="1969" spans="6:13" x14ac:dyDescent="0.2">
      <c r="F1969" s="73"/>
      <c r="I1969" s="73"/>
      <c r="M1969" s="73"/>
    </row>
    <row r="1987" spans="21:21" x14ac:dyDescent="0.2">
      <c r="U1987" s="72"/>
    </row>
    <row r="2013" spans="21:21" x14ac:dyDescent="0.2">
      <c r="U2013" s="72"/>
    </row>
    <row r="2061" spans="21:21" x14ac:dyDescent="0.2">
      <c r="U2061" s="72"/>
    </row>
    <row r="2075" spans="21:21" x14ac:dyDescent="0.2">
      <c r="U2075" s="72"/>
    </row>
    <row r="2114" spans="21:21" x14ac:dyDescent="0.2">
      <c r="U2114" s="72"/>
    </row>
    <row r="3106" spans="3:24" x14ac:dyDescent="0.2">
      <c r="F3106" s="73">
        <f>SUM(F2:F3105)</f>
        <v>986376</v>
      </c>
      <c r="H3106" s="88">
        <f>SUM(H2:H3105)</f>
        <v>32304817.630000006</v>
      </c>
      <c r="I3106" s="73">
        <f t="shared" ref="I3106:X3106" si="38">SUM(I2:I3105)</f>
        <v>520495</v>
      </c>
      <c r="J3106" s="88">
        <f t="shared" si="38"/>
        <v>22513955.259999987</v>
      </c>
      <c r="K3106" s="73">
        <f t="shared" si="38"/>
        <v>168304</v>
      </c>
      <c r="L3106" s="88">
        <f t="shared" si="38"/>
        <v>5059479.5</v>
      </c>
      <c r="M3106" s="73">
        <f t="shared" si="38"/>
        <v>688799</v>
      </c>
      <c r="N3106" s="88">
        <f t="shared" si="38"/>
        <v>27573434.759999983</v>
      </c>
      <c r="O3106" s="73">
        <f t="shared" si="38"/>
        <v>84932</v>
      </c>
      <c r="P3106" s="88">
        <f t="shared" si="38"/>
        <v>1694555.7000000004</v>
      </c>
      <c r="Q3106" s="73">
        <f t="shared" si="38"/>
        <v>103448</v>
      </c>
      <c r="R3106" s="88">
        <f t="shared" si="38"/>
        <v>1929513.18</v>
      </c>
      <c r="S3106" s="73">
        <f t="shared" si="38"/>
        <v>74765</v>
      </c>
      <c r="T3106" s="88">
        <f>SUM(T2:T3105)</f>
        <v>549207.37</v>
      </c>
      <c r="U3106" s="73">
        <f t="shared" ref="U3106:V3106" si="39">SUM(U2:U3105)</f>
        <v>34432</v>
      </c>
      <c r="V3106" s="88">
        <f t="shared" si="39"/>
        <v>558106.61999999988</v>
      </c>
      <c r="W3106" s="73">
        <f t="shared" si="38"/>
        <v>297577</v>
      </c>
      <c r="X3106" s="88">
        <f t="shared" si="38"/>
        <v>4731382.870000001</v>
      </c>
    </row>
    <row r="3107" spans="3:24" x14ac:dyDescent="0.2">
      <c r="C3107" s="77"/>
      <c r="F3107" s="81">
        <v>986376</v>
      </c>
      <c r="G3107" s="82"/>
      <c r="H3107" s="89">
        <f>32304817.57+0.06</f>
        <v>32304817.629999999</v>
      </c>
      <c r="I3107" s="81">
        <v>520495</v>
      </c>
      <c r="J3107" s="93">
        <v>22513955.260000002</v>
      </c>
      <c r="K3107" s="81">
        <v>168304</v>
      </c>
      <c r="L3107" s="93">
        <v>5059479.5</v>
      </c>
      <c r="M3107" s="81">
        <v>688799</v>
      </c>
      <c r="N3107" s="93">
        <v>27573434.760000002</v>
      </c>
      <c r="O3107" s="81">
        <v>84932</v>
      </c>
      <c r="P3107" s="93">
        <v>1694555.7</v>
      </c>
      <c r="Q3107" s="81">
        <v>103448</v>
      </c>
      <c r="R3107" s="93">
        <v>1929513.18</v>
      </c>
      <c r="S3107" s="81">
        <v>74765</v>
      </c>
      <c r="T3107" s="93">
        <v>549207.37</v>
      </c>
      <c r="U3107" s="81">
        <v>34432</v>
      </c>
      <c r="V3107" s="93">
        <v>558106.62</v>
      </c>
      <c r="W3107" s="81">
        <v>297577</v>
      </c>
      <c r="X3107" s="93">
        <v>4731382.87</v>
      </c>
    </row>
    <row r="3108" spans="3:24" x14ac:dyDescent="0.2">
      <c r="F3108" s="83">
        <f>+F3106-F3107</f>
        <v>0</v>
      </c>
      <c r="G3108" s="69"/>
      <c r="H3108" s="90">
        <f t="shared" ref="H3108:X3108" si="40">+H3106-H3107</f>
        <v>0</v>
      </c>
      <c r="I3108" s="83">
        <f t="shared" si="40"/>
        <v>0</v>
      </c>
      <c r="J3108" s="90">
        <f t="shared" si="40"/>
        <v>0</v>
      </c>
      <c r="K3108" s="83">
        <f t="shared" si="40"/>
        <v>0</v>
      </c>
      <c r="L3108" s="90">
        <f t="shared" si="40"/>
        <v>0</v>
      </c>
      <c r="M3108" s="83">
        <f t="shared" si="40"/>
        <v>0</v>
      </c>
      <c r="N3108" s="90">
        <f t="shared" si="40"/>
        <v>0</v>
      </c>
      <c r="O3108" s="83">
        <f t="shared" si="40"/>
        <v>0</v>
      </c>
      <c r="P3108" s="90">
        <f t="shared" si="40"/>
        <v>0</v>
      </c>
      <c r="Q3108" s="83">
        <f t="shared" si="40"/>
        <v>0</v>
      </c>
      <c r="R3108" s="90">
        <f t="shared" si="40"/>
        <v>0</v>
      </c>
      <c r="S3108" s="83">
        <f t="shared" si="40"/>
        <v>0</v>
      </c>
      <c r="T3108" s="90">
        <f t="shared" si="40"/>
        <v>0</v>
      </c>
      <c r="U3108" s="84"/>
      <c r="V3108" s="90"/>
      <c r="W3108" s="83">
        <f t="shared" si="40"/>
        <v>0</v>
      </c>
      <c r="X3108" s="90">
        <f t="shared" si="40"/>
        <v>0</v>
      </c>
    </row>
    <row r="3109" spans="3:24" x14ac:dyDescent="0.2">
      <c r="F3109" s="2"/>
      <c r="G3109" s="69"/>
      <c r="H3109" s="91"/>
      <c r="I3109" s="2"/>
      <c r="J3109" s="91"/>
      <c r="K3109" s="2"/>
      <c r="L3109" s="91"/>
      <c r="M3109" s="2"/>
      <c r="N3109" s="91"/>
      <c r="O3109" s="2"/>
      <c r="P3109" s="91"/>
      <c r="Q3109" s="2"/>
      <c r="R3109" s="91"/>
      <c r="S3109" s="2"/>
      <c r="T3109" s="91"/>
      <c r="U3109" s="3"/>
      <c r="V3109" s="91"/>
      <c r="W3109" s="2"/>
      <c r="X3109" s="91"/>
    </row>
    <row r="3110" spans="3:24" x14ac:dyDescent="0.2">
      <c r="F3110" s="2"/>
      <c r="G3110" s="3"/>
      <c r="H3110" s="91"/>
      <c r="I3110" s="2"/>
      <c r="J3110" s="91"/>
      <c r="K3110" s="2"/>
      <c r="L3110" s="91"/>
      <c r="M3110" s="2"/>
      <c r="N3110" s="91"/>
      <c r="O3110" s="2"/>
      <c r="P3110" s="91"/>
      <c r="Q3110" s="2"/>
      <c r="R3110" s="91"/>
      <c r="S3110" s="2"/>
      <c r="T3110" s="91"/>
      <c r="U3110" s="3"/>
      <c r="V3110" s="91"/>
      <c r="W3110" s="2"/>
      <c r="X3110" s="91"/>
    </row>
    <row r="3111" spans="3:24" x14ac:dyDescent="0.2">
      <c r="D3111" s="65" t="s">
        <v>104</v>
      </c>
      <c r="E3111" s="65"/>
      <c r="F3111" s="66">
        <v>986376</v>
      </c>
      <c r="G3111" s="67"/>
      <c r="H3111" s="92">
        <v>32304817.629999999</v>
      </c>
      <c r="I3111" s="2"/>
      <c r="J3111" s="91"/>
      <c r="K3111" s="2"/>
      <c r="L3111" s="91"/>
      <c r="M3111" s="2"/>
      <c r="N3111" s="91"/>
      <c r="O3111" s="2"/>
      <c r="P3111" s="91"/>
      <c r="Q3111" s="2"/>
      <c r="R3111" s="91"/>
      <c r="S3111" s="2"/>
      <c r="T3111" s="91"/>
      <c r="U3111" s="3"/>
      <c r="V3111" s="91"/>
      <c r="W3111" s="2"/>
      <c r="X3111" s="91"/>
    </row>
    <row r="3112" spans="3:24" x14ac:dyDescent="0.2">
      <c r="D3112" s="65" t="s">
        <v>105</v>
      </c>
      <c r="E3112" s="65"/>
      <c r="F3112" s="66">
        <f>F3111-F3106</f>
        <v>0</v>
      </c>
      <c r="G3112" s="67"/>
      <c r="H3112" s="92">
        <f>H3111-H3106</f>
        <v>0</v>
      </c>
      <c r="I3112" s="2"/>
      <c r="J3112" s="91"/>
      <c r="K3112" s="2"/>
      <c r="L3112" s="91"/>
      <c r="M3112" s="2"/>
      <c r="N3112" s="91"/>
      <c r="O3112" s="2"/>
      <c r="P3112" s="91"/>
      <c r="Q3112" s="2"/>
      <c r="R3112" s="91"/>
      <c r="S3112" s="2"/>
      <c r="T3112" s="91"/>
      <c r="U3112" s="3"/>
      <c r="V3112" s="91"/>
      <c r="W3112" s="2"/>
      <c r="X3112" s="91"/>
    </row>
    <row r="3113" spans="3:24" x14ac:dyDescent="0.2">
      <c r="F3113" s="2"/>
      <c r="G3113" s="3"/>
      <c r="H3113" s="91"/>
      <c r="I3113" s="2"/>
      <c r="J3113" s="91"/>
      <c r="K3113" s="2"/>
      <c r="L3113" s="91"/>
      <c r="M3113" s="2"/>
      <c r="N3113" s="91"/>
      <c r="O3113" s="2"/>
      <c r="P3113" s="91"/>
      <c r="Q3113" s="2"/>
      <c r="R3113" s="91"/>
      <c r="S3113" s="2"/>
      <c r="T3113" s="91"/>
      <c r="U3113" s="3"/>
      <c r="V3113" s="91"/>
      <c r="W3113" s="2"/>
      <c r="X3113" s="91"/>
    </row>
    <row r="3114" spans="3:24" x14ac:dyDescent="0.2">
      <c r="D3114" s="65" t="s">
        <v>106</v>
      </c>
      <c r="E3114" s="65"/>
      <c r="F3114" s="66">
        <f>M3107+W3107</f>
        <v>986376</v>
      </c>
      <c r="G3114" s="67"/>
      <c r="H3114" s="92">
        <f>N3107+X3107</f>
        <v>32304817.630000003</v>
      </c>
      <c r="I3114" s="2"/>
      <c r="J3114" s="91"/>
      <c r="K3114" s="2"/>
      <c r="L3114" s="91"/>
      <c r="M3114" s="66">
        <f>I3107+K3107</f>
        <v>688799</v>
      </c>
      <c r="N3114" s="92">
        <f>J3107+L3107</f>
        <v>27573434.760000002</v>
      </c>
      <c r="O3114" s="2"/>
      <c r="P3114" s="91"/>
      <c r="Q3114" s="2"/>
      <c r="R3114" s="91"/>
      <c r="S3114" s="2"/>
      <c r="T3114" s="91"/>
      <c r="U3114" s="3"/>
      <c r="V3114" s="91"/>
      <c r="W3114" s="66">
        <f>O3107+Q3107+S3107</f>
        <v>263145</v>
      </c>
      <c r="X3114" s="92">
        <f>P3107+R3107+T3107</f>
        <v>4173276.25</v>
      </c>
    </row>
    <row r="3115" spans="3:24" x14ac:dyDescent="0.2">
      <c r="D3115" s="65" t="s">
        <v>105</v>
      </c>
      <c r="E3115" s="65"/>
      <c r="F3115" s="66">
        <f>F3114-F3106</f>
        <v>0</v>
      </c>
      <c r="G3115" s="67"/>
      <c r="H3115" s="92">
        <f>H3114-H3106</f>
        <v>0</v>
      </c>
      <c r="I3115" s="2"/>
      <c r="J3115" s="91"/>
      <c r="K3115" s="2"/>
      <c r="L3115" s="91"/>
      <c r="M3115" s="66">
        <f>M3114-M3107</f>
        <v>0</v>
      </c>
      <c r="N3115" s="92">
        <f>N3114-N3107</f>
        <v>0</v>
      </c>
      <c r="O3115" s="2"/>
      <c r="P3115" s="91"/>
      <c r="Q3115" s="2"/>
      <c r="R3115" s="91"/>
      <c r="S3115" s="2"/>
      <c r="T3115" s="91"/>
      <c r="U3115" s="3"/>
      <c r="V3115" s="91"/>
      <c r="W3115" s="66">
        <f>W3114-W3107</f>
        <v>-34432</v>
      </c>
      <c r="X3115" s="92">
        <f>X3114-X3107</f>
        <v>-558106.62000000011</v>
      </c>
    </row>
    <row r="3118" spans="3:24" x14ac:dyDescent="0.2">
      <c r="D3118" t="s">
        <v>82</v>
      </c>
      <c r="E3118" t="s">
        <v>36</v>
      </c>
    </row>
    <row r="3119" spans="3:24" x14ac:dyDescent="0.2">
      <c r="D3119" t="s">
        <v>60</v>
      </c>
      <c r="E3119" t="s">
        <v>20</v>
      </c>
    </row>
    <row r="3120" spans="3:24" x14ac:dyDescent="0.2">
      <c r="F3120" s="73"/>
      <c r="I3120" s="73"/>
      <c r="K3120" s="73"/>
      <c r="M3120" s="73"/>
      <c r="O3120" s="73"/>
      <c r="Q3120" s="73"/>
      <c r="S3120" s="73"/>
      <c r="U3120" s="72"/>
      <c r="W3120" s="73"/>
    </row>
  </sheetData>
  <autoFilter ref="A1:X995"/>
  <sortState ref="A2:V726">
    <sortCondition ref="E2:E726"/>
  </sortState>
  <phoneticPr fontId="15" type="noConversion"/>
  <pageMargins left="0.75" right="0.75" top="1" bottom="1" header="0.5" footer="0.5"/>
  <pageSetup scale="39" fitToHeight="1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35911D74F7C246BCB6B5C413F2047A" ma:contentTypeVersion="7" ma:contentTypeDescription="Create a new document." ma:contentTypeScope="" ma:versionID="c842e40b590191073d69a65491fc236d">
  <xsd:schema xmlns:xsd="http://www.w3.org/2001/XMLSchema" xmlns:xs="http://www.w3.org/2001/XMLSchema" xmlns:p="http://schemas.microsoft.com/office/2006/metadata/properties" xmlns:ns1="http://schemas.microsoft.com/sharepoint/v3" xmlns:ns2="b7addc1b-cb06-46b8-b86e-d5d91a586e26" xmlns:ns3="http://schemas.microsoft.com/sharepoint/v3/fields" xmlns:ns4="d384b00f-15b7-4cb7-9499-5cfd0159e0cb" targetNamespace="http://schemas.microsoft.com/office/2006/metadata/properties" ma:root="true" ma:fieldsID="fea46eb72ee55f8a40cd0ecbe23025da" ns1:_="" ns2:_="" ns3:_="" ns4:_="">
    <xsd:import namespace="http://schemas.microsoft.com/sharepoint/v3"/>
    <xsd:import namespace="b7addc1b-cb06-46b8-b86e-d5d91a586e26"/>
    <xsd:import namespace="http://schemas.microsoft.com/sharepoint/v3/fields"/>
    <xsd:import namespace="d384b00f-15b7-4cb7-9499-5cfd0159e0c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TaskGroup" minOccurs="0"/>
                <xsd:element ref="ns3:_Relation" minOccurs="0"/>
                <xsd:element ref="ns2:LastSharedByUser" minOccurs="0"/>
                <xsd:element ref="ns2:LastSharedByTime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TaskGroup" ma:index="10" nillable="true" ma:displayName="Task Group" ma:list="UserInfo" ma:internalName="TaskGroup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ddc1b-cb06-46b8-b86e-d5d91a586e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3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lation" ma:index="11" nillable="true" ma:displayName="Relation" ma:description="References to related resources" ma:internalName="_Rela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84b00f-15b7-4cb7-9499-5cfd0159e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Relation xmlns="http://schemas.microsoft.com/sharepoint/v3/fields" xsi:nil="true"/>
    <TaskGroup xmlns="http://schemas.microsoft.com/sharepoint/v3">
      <UserInfo>
        <DisplayName/>
        <AccountId xsi:nil="true"/>
        <AccountType/>
      </UserInfo>
    </TaskGroup>
  </documentManagement>
</p:properties>
</file>

<file path=customXml/itemProps1.xml><?xml version="1.0" encoding="utf-8"?>
<ds:datastoreItem xmlns:ds="http://schemas.openxmlformats.org/officeDocument/2006/customXml" ds:itemID="{60459B4C-7EBD-441F-BD62-9015275305D7}"/>
</file>

<file path=customXml/itemProps2.xml><?xml version="1.0" encoding="utf-8"?>
<ds:datastoreItem xmlns:ds="http://schemas.openxmlformats.org/officeDocument/2006/customXml" ds:itemID="{9F94C230-A792-4107-8E75-965055839433}"/>
</file>

<file path=customXml/itemProps3.xml><?xml version="1.0" encoding="utf-8"?>
<ds:datastoreItem xmlns:ds="http://schemas.openxmlformats.org/officeDocument/2006/customXml" ds:itemID="{A23FF9BB-59B6-47DA-9087-97F3702577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PCEC</vt:lpstr>
      <vt:lpstr>ZSlow Move (PCEC)</vt:lpstr>
      <vt:lpstr>PCEC!Print_Area</vt:lpstr>
      <vt:lpstr>'ZSlow Move (PCEC)'!Print_Area</vt:lpstr>
      <vt:lpstr>'ZSlow Move (PCEC)'!Print_Titles</vt:lpstr>
    </vt:vector>
  </TitlesOfParts>
  <Company>Panasonic North America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Panasonic North America</dc:creator>
  <cp:lastModifiedBy>Administrator</cp:lastModifiedBy>
  <cp:lastPrinted>2018-05-10T13:33:55Z</cp:lastPrinted>
  <dcterms:created xsi:type="dcterms:W3CDTF">2012-04-25T15:58:34Z</dcterms:created>
  <dcterms:modified xsi:type="dcterms:W3CDTF">2018-05-17T13:30:06Z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ZSlow Move 05 - 17 -18 (PCEC) - New.xlsx</vt:lpwstr>
  </property>
  <property fmtid="{D5CDD505-2E9C-101B-9397-08002B2CF9AE}" pid="3" name="ContentTypeId">
    <vt:lpwstr>0x010100B535911D74F7C246BCB6B5C413F2047A</vt:lpwstr>
  </property>
</Properties>
</file>