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s documents\Documents\Galluccio.S\Stats depuis 2014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18" i="1" l="1"/>
  <c r="P9" i="1" l="1"/>
  <c r="P8" i="1"/>
  <c r="C24" i="1" s="1"/>
  <c r="P7" i="1"/>
  <c r="C21" i="1" s="1"/>
  <c r="P6" i="1"/>
  <c r="C20" i="1" s="1"/>
  <c r="P5" i="1"/>
  <c r="P11" i="1" l="1"/>
  <c r="C22" i="1"/>
  <c r="C26" i="1" s="1"/>
  <c r="C34" i="1" s="1"/>
</calcChain>
</file>

<file path=xl/sharedStrings.xml><?xml version="1.0" encoding="utf-8"?>
<sst xmlns="http://schemas.openxmlformats.org/spreadsheetml/2006/main" count="49" uniqueCount="36">
  <si>
    <t>Article budgétaire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</si>
  <si>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</si>
  <si>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</si>
  <si>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</si>
  <si>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</si>
  <si>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</si>
  <si>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</si>
  <si>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</si>
  <si>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</si>
  <si>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</si>
  <si>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</si>
  <si>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</si>
  <si>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</si>
  <si>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Sous total</t>
  </si>
  <si>
    <t>Salon communaux</t>
  </si>
  <si>
    <t>0763</t>
  </si>
  <si>
    <t>Salles Sportives</t>
  </si>
  <si>
    <t>0764</t>
  </si>
  <si>
    <t>Ecoles</t>
  </si>
  <si>
    <t>0722</t>
  </si>
  <si>
    <t>Reposoirs</t>
  </si>
  <si>
    <t>0834</t>
  </si>
  <si>
    <t>PEPS</t>
  </si>
  <si>
    <t>0761</t>
  </si>
  <si>
    <t>Annuels SP ! 2 années d'exercice</t>
  </si>
  <si>
    <t>Annuels LS ! 2 années d'exercice</t>
  </si>
  <si>
    <t>Annuels SC</t>
  </si>
  <si>
    <t>Sous-totaux sans les dossiers en attente</t>
  </si>
  <si>
    <t>Ss total général</t>
  </si>
  <si>
    <t>!! Dossiers suspendus, en attente !!</t>
  </si>
  <si>
    <t>Total tout article confondu</t>
  </si>
  <si>
    <t>Occasionnels</t>
  </si>
  <si>
    <t>Annuels</t>
  </si>
  <si>
    <t>SS Total général Occasionnels</t>
  </si>
  <si>
    <t>Sous-total général annuels</t>
  </si>
  <si>
    <t>Chiffres annuels 2018 par article budgétaire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</si>
</sst>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F95BA"/>
        <bgColor indexed="64"/>
      </patternFill>
    </fill>
    <fill>
      <patternFill patternType="solid">
        <fgColor rgb="FFF8FFB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B3FF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49" fontId="0" fillId="5" borderId="14" xfId="0" applyNumberForma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49" fontId="0" fillId="7" borderId="15" xfId="0" applyNumberForma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49" fontId="0" fillId="2" borderId="15" xfId="0" applyNumberForma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49" fontId="0" fillId="5" borderId="18" xfId="0" applyNumberForma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0" fillId="3" borderId="8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49" fontId="0" fillId="3" borderId="26" xfId="0" applyNumberForma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9B9"/>
      <color rgb="FFE6B3FF"/>
      <color rgb="FFF8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85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FDC9B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1.4842300556586271E-2"/>
                  <c:y val="-0.22857139876149413"/>
                </c:manualLayout>
              </c:layout>
              <c:tx>
                <c:rich>
                  <a:bodyPr/>
                  <a:lstStyle/>
                  <a:p>
                    <a:fld id="{766C20B8-F8A6-4564-B8FE-38625D96CFFD}" type="CELLREF">
                      <a:rPr lang="en-US"/>
                      <a:pPr/>
                      <a:t>[REFCELL]</a:t>
                    </a:fld>
                    <a:r>
                      <a:rPr lang="en-US" baseline="0"/>
                      <a:t>
</a:t>
                    </a:r>
                    <a:fld id="{F31E1FA3-F409-463F-BA21-1096AE64A289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{766C20B8-F8A6-4564-B8FE-38625D96CFFD}</c15:txfldGUID>
                      <c15:f>Feuil1!$A$6</c15:f>
                      <c15:dlblFieldTableCache>
                        <c:ptCount val="1"/>
                        <c:pt idx="0">
                          <c:v>Salles Sportives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1.2368583797155226E-2"/>
                  <c:y val="-0.10931675592941023"/>
                </c:manualLayout>
              </c:layout>
              <c:tx>
                <c:rich>
                  <a:bodyPr/>
                  <a:lstStyle/>
                  <a:p>
                    <a:fld id="{AA18ED19-C29C-4C35-A3DD-E0D1840794AB}" type="CELLREF">
                      <a:rPr lang="en-US"/>
                      <a:pPr/>
                      <a:t>[REFCELL]</a:t>
                    </a:fld>
                    <a:r>
                      <a:rPr lang="en-US" baseline="0"/>
                      <a:t>
</a:t>
                    </a:r>
                    <a:fld id="{09F553BA-06B0-4CAB-ABC9-92D75ADB195B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{AA18ED19-C29C-4C35-A3DD-E0D1840794AB}</c15:txfldGUID>
                      <c15:f>Feuil1!$A$7</c15:f>
                      <c15:dlblFieldTableCache>
                        <c:ptCount val="1"/>
                        <c:pt idx="0">
                          <c:v>Ecoles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4.7000618429189858E-2"/>
                  <c:y val="0.12919252973475753"/>
                </c:manualLayout>
              </c:layout>
              <c:tx>
                <c:rich>
                  <a:bodyPr/>
                  <a:lstStyle/>
                  <a:p>
                    <a:fld id="{3492C936-721C-4D5C-AC79-B207521C4AEE}" type="CELLREF">
                      <a:rPr lang="en-US"/>
                      <a:pPr/>
                      <a:t>[REFCELL]</a:t>
                    </a:fld>
                    <a:r>
                      <a:rPr lang="en-US" baseline="0"/>
                      <a:t>
</a:t>
                    </a:r>
                    <a:fld id="{8DD18104-C3B4-4391-93C6-6A711A3F2B3B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{3492C936-721C-4D5C-AC79-B207521C4AEE}</c15:txfldGUID>
                      <c15:f>Feuil1!$A$5</c15:f>
                      <c15:dlblFieldTableCache>
                        <c:ptCount val="1"/>
                        <c:pt idx="0">
                          <c:v>Salon communaux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8.1632653061224483E-2"/>
                  <c:y val="1.9875773805347191E-2"/>
                </c:manualLayout>
              </c:layout>
              <c:tx>
                <c:rich>
                  <a:bodyPr/>
                  <a:lstStyle/>
                  <a:p>
                    <a:fld id="{6DBE640C-F85F-42C3-B6E4-85455AED5841}" type="CELLREF">
                      <a:rPr lang="en-US"/>
                      <a:pPr/>
                      <a:t>[REFCELL]</a:t>
                    </a:fld>
                    <a:r>
                      <a:rPr lang="en-US" baseline="0"/>
                      <a:t>
</a:t>
                    </a:r>
                    <a:fld id="{91272614-C3E7-4F2C-B416-188EDA7DFA10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{6DBE640C-F85F-42C3-B6E4-85455AED5841}</c15:txfldGUID>
                      <c15:f>Feuil1!$A$9</c15:f>
                      <c15:dlblFieldTableCache>
                        <c:ptCount val="1"/>
                        <c:pt idx="0">
                          <c:v>PEPS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7.1237978369586868E-2"/>
                  <c:y val="1.1295021431666073E-2"/>
                </c:manualLayout>
              </c:layout>
              <c:tx>
                <c:rich>
                  <a:bodyPr/>
                  <a:lstStyle/>
                  <a:p>
                    <a:fld id="{6AF99786-8522-4F9A-9BE4-C074D6DA1BCB}" type="CELLREF">
                      <a:rPr lang="en-US"/>
                      <a:pPr/>
                      <a:t>[REFCELL]</a:t>
                    </a:fld>
                    <a:r>
                      <a:rPr lang="en-US" baseline="0"/>
                      <a:t>
</a:t>
                    </a:r>
                    <a:fld id="{D77023A5-C9A9-40CE-819C-7F690D9AD012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{6AF99786-8522-4F9A-9BE4-C074D6DA1BCB}</c15:txfldGUID>
                      <c15:f>Feuil1!$A$8</c15:f>
                      <c15:dlblFieldTableCache>
                        <c:ptCount val="1"/>
                        <c:pt idx="0">
                          <c:v>Reposoirs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Feuil1!$B$20:$B$24</c:f>
              <c:strCache>
                <c:ptCount val="5"/>
                <c:pt idx="0">
                  <c:v>0764</c:v>
                </c:pt>
                <c:pt idx="1">
                  <c:v>0722</c:v>
                </c:pt>
                <c:pt idx="2">
                  <c:v>0763</c:v>
                </c:pt>
                <c:pt idx="3">
                  <c:v>0761</c:v>
                </c:pt>
                <c:pt idx="4">
                  <c:v>0834</c:v>
                </c:pt>
              </c:strCache>
            </c:strRef>
          </c:cat>
          <c:val>
            <c:numRef>
              <c:f>Feuil1!$C$20:$C$24</c:f>
              <c:numCache>
                <c:formatCode>General</c:formatCode>
                <c:ptCount val="5"/>
                <c:pt idx="0">
                  <c:v>146215.57</c:v>
                </c:pt>
                <c:pt idx="1">
                  <c:v>17340.97</c:v>
                </c:pt>
                <c:pt idx="2">
                  <c:v>95199.430000000008</c:v>
                </c:pt>
                <c:pt idx="3">
                  <c:v>8269.73</c:v>
                </c:pt>
                <c:pt idx="4">
                  <c:v>1938.81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12</xdr:row>
      <xdr:rowOff>61911</xdr:rowOff>
    </xdr:from>
    <xdr:to>
      <xdr:col>14</xdr:col>
      <xdr:colOff>485774</xdr:colOff>
      <xdr:row>24</xdr:row>
      <xdr:rowOff>85724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abSelected="1" workbookViewId="0">
      <selection activeCell="F14" sqref="F14"/>
    </sheetView>
  </sheetViews>
  <sheetFormatPr baseColWidth="10" defaultRowHeight="15" x14ac:dyDescent="0.25"/>
  <cols>
    <col min="1" max="1" width="15.42578125" customWidth="1"/>
    <col min="2" max="2" width="17.85546875" customWidth="1"/>
    <col min="3" max="3" width="12" customWidth="1"/>
    <col min="15" max="15" width="14.28515625" customWidth="1"/>
  </cols>
  <sheetData>
    <row r="1" spans="1:18" x14ac:dyDescent="0.25">
      <c r="A1" s="60" t="s">
        <v>35</v>
      </c>
      <c r="B1" s="61"/>
      <c r="C1" s="6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59" t="s">
        <v>31</v>
      </c>
      <c r="B3" s="2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  <c r="O3" s="1"/>
      <c r="P3" s="6" t="s">
        <v>13</v>
      </c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0" x14ac:dyDescent="0.25">
      <c r="A5" s="7" t="s">
        <v>14</v>
      </c>
      <c r="B5" s="8" t="s">
        <v>15</v>
      </c>
      <c r="C5" s="7">
        <v>6547.2</v>
      </c>
      <c r="D5" s="9">
        <v>8770.4500000000007</v>
      </c>
      <c r="E5" s="9">
        <v>8941.44</v>
      </c>
      <c r="F5" s="9">
        <v>8059.01</v>
      </c>
      <c r="G5" s="9">
        <v>18469.16</v>
      </c>
      <c r="H5" s="9">
        <v>11836.22</v>
      </c>
      <c r="I5" s="9">
        <v>211</v>
      </c>
      <c r="J5" s="9">
        <v>1509</v>
      </c>
      <c r="K5" s="9">
        <v>3368.59</v>
      </c>
      <c r="L5" s="9">
        <v>5104.24</v>
      </c>
      <c r="M5" s="9">
        <v>7478.72</v>
      </c>
      <c r="N5" s="10">
        <v>6424.51</v>
      </c>
      <c r="O5" s="1"/>
      <c r="P5" s="11">
        <f>SUM(C5:N5)</f>
        <v>86719.540000000008</v>
      </c>
      <c r="Q5" s="1"/>
      <c r="R5" s="1"/>
    </row>
    <row r="6" spans="1:18" x14ac:dyDescent="0.25">
      <c r="A6" s="12" t="s">
        <v>16</v>
      </c>
      <c r="B6" s="13" t="s">
        <v>17</v>
      </c>
      <c r="C6" s="12">
        <v>265</v>
      </c>
      <c r="D6" s="14">
        <v>1762</v>
      </c>
      <c r="E6" s="14">
        <v>2955</v>
      </c>
      <c r="F6" s="14">
        <v>3694</v>
      </c>
      <c r="G6" s="14">
        <v>1691</v>
      </c>
      <c r="H6" s="14">
        <v>709</v>
      </c>
      <c r="I6" s="14">
        <v>1800</v>
      </c>
      <c r="J6" s="14">
        <v>1600</v>
      </c>
      <c r="K6" s="14">
        <v>1124</v>
      </c>
      <c r="L6" s="14">
        <v>1074.5</v>
      </c>
      <c r="M6" s="14">
        <v>4675</v>
      </c>
      <c r="N6" s="15">
        <v>545.5</v>
      </c>
      <c r="O6" s="1"/>
      <c r="P6" s="16">
        <f>SUM(C6:N6)</f>
        <v>21895</v>
      </c>
      <c r="Q6" s="1"/>
      <c r="R6" s="1"/>
    </row>
    <row r="7" spans="1:18" x14ac:dyDescent="0.25">
      <c r="A7" s="17" t="s">
        <v>18</v>
      </c>
      <c r="B7" s="18" t="s">
        <v>19</v>
      </c>
      <c r="C7" s="17">
        <v>0</v>
      </c>
      <c r="D7" s="19">
        <v>72</v>
      </c>
      <c r="E7" s="19">
        <v>0</v>
      </c>
      <c r="F7" s="19">
        <v>106</v>
      </c>
      <c r="G7" s="19">
        <v>0</v>
      </c>
      <c r="H7" s="19">
        <v>72</v>
      </c>
      <c r="I7" s="19">
        <v>1021</v>
      </c>
      <c r="J7" s="19">
        <v>324</v>
      </c>
      <c r="K7" s="19">
        <v>53</v>
      </c>
      <c r="L7" s="19">
        <v>22</v>
      </c>
      <c r="M7" s="19">
        <v>80.5</v>
      </c>
      <c r="N7" s="20">
        <v>348</v>
      </c>
      <c r="O7" s="1"/>
      <c r="P7" s="21">
        <f>SUM(C7:N7)</f>
        <v>2098.5</v>
      </c>
      <c r="Q7" s="1"/>
      <c r="R7" s="1"/>
    </row>
    <row r="8" spans="1:18" x14ac:dyDescent="0.25">
      <c r="A8" s="22" t="s">
        <v>20</v>
      </c>
      <c r="B8" s="23" t="s">
        <v>21</v>
      </c>
      <c r="C8" s="22">
        <v>56.25</v>
      </c>
      <c r="D8" s="24">
        <v>130</v>
      </c>
      <c r="E8" s="24">
        <v>0</v>
      </c>
      <c r="F8" s="24">
        <v>228</v>
      </c>
      <c r="G8" s="24">
        <v>60</v>
      </c>
      <c r="H8" s="24">
        <v>76</v>
      </c>
      <c r="I8" s="24">
        <v>0</v>
      </c>
      <c r="J8" s="24">
        <v>0</v>
      </c>
      <c r="K8" s="24">
        <v>227.76</v>
      </c>
      <c r="L8" s="24">
        <v>38</v>
      </c>
      <c r="M8" s="24">
        <v>38</v>
      </c>
      <c r="N8" s="25">
        <v>14.24</v>
      </c>
      <c r="O8" s="1"/>
      <c r="P8" s="26">
        <f>SUM(C8:N8)</f>
        <v>868.25</v>
      </c>
      <c r="Q8" s="1"/>
      <c r="R8" s="1"/>
    </row>
    <row r="9" spans="1:18" x14ac:dyDescent="0.25">
      <c r="A9" s="27" t="s">
        <v>22</v>
      </c>
      <c r="B9" s="28" t="s">
        <v>23</v>
      </c>
      <c r="C9" s="27">
        <v>0</v>
      </c>
      <c r="D9" s="29">
        <v>939</v>
      </c>
      <c r="E9" s="29">
        <v>0</v>
      </c>
      <c r="F9" s="29">
        <v>239.5</v>
      </c>
      <c r="G9" s="29">
        <v>355.5</v>
      </c>
      <c r="H9" s="29">
        <v>357</v>
      </c>
      <c r="I9" s="29">
        <v>0</v>
      </c>
      <c r="J9" s="29">
        <v>36</v>
      </c>
      <c r="K9" s="29">
        <v>248</v>
      </c>
      <c r="L9" s="29">
        <v>184</v>
      </c>
      <c r="M9" s="29">
        <v>147.5</v>
      </c>
      <c r="N9" s="30">
        <v>0</v>
      </c>
      <c r="O9" s="1"/>
      <c r="P9" s="31">
        <f>SUM(C9:N9)</f>
        <v>2506.5</v>
      </c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4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8" t="s">
        <v>33</v>
      </c>
      <c r="P11" s="58">
        <f>SUM(P5:P9)</f>
        <v>114087.79000000001</v>
      </c>
      <c r="Q11" s="1"/>
      <c r="R11" s="1"/>
    </row>
    <row r="12" spans="1:18" x14ac:dyDescent="0.25">
      <c r="A12" s="59" t="s">
        <v>32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45" x14ac:dyDescent="0.25">
      <c r="A13" s="32" t="s">
        <v>24</v>
      </c>
      <c r="B13" s="33" t="s">
        <v>17</v>
      </c>
      <c r="C13" s="34">
        <v>124320.57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63"/>
      <c r="B14" s="64" t="s">
        <v>23</v>
      </c>
      <c r="C14" s="65">
        <v>5763.23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45" x14ac:dyDescent="0.25">
      <c r="A15" s="35" t="s">
        <v>25</v>
      </c>
      <c r="B15" s="36" t="s">
        <v>19</v>
      </c>
      <c r="C15" s="37">
        <v>15242.47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38" t="s">
        <v>26</v>
      </c>
      <c r="B16" s="39" t="s">
        <v>15</v>
      </c>
      <c r="C16" s="40">
        <v>8479.89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41" t="s">
        <v>23</v>
      </c>
      <c r="C17" s="42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45" x14ac:dyDescent="0.25">
      <c r="A18" s="1"/>
      <c r="B18" s="43" t="s">
        <v>21</v>
      </c>
      <c r="C18" s="44">
        <v>1070.56</v>
      </c>
      <c r="D18" s="1"/>
      <c r="E18" s="58" t="s">
        <v>34</v>
      </c>
      <c r="F18" s="58">
        <f>SUM(C13:C18)</f>
        <v>154876.71999999997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45"/>
      <c r="C19" s="4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60" x14ac:dyDescent="0.25">
      <c r="A20" s="6" t="s">
        <v>27</v>
      </c>
      <c r="B20" s="47" t="s">
        <v>17</v>
      </c>
      <c r="C20" s="34">
        <f>SUM(P6,C13)</f>
        <v>146215.57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48" t="s">
        <v>19</v>
      </c>
      <c r="C21" s="20">
        <f>SUM(P7,C15)</f>
        <v>17340.97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49" t="s">
        <v>15</v>
      </c>
      <c r="C22" s="40">
        <f>SUM(P5,C16)</f>
        <v>95199.430000000008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41" t="s">
        <v>23</v>
      </c>
      <c r="C23" s="42">
        <f>SUM(P9,C17,C14)</f>
        <v>8269.73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43" t="s">
        <v>21</v>
      </c>
      <c r="C24" s="44">
        <f>SUM(P8,C18)</f>
        <v>1938.81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45"/>
      <c r="C25" s="4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57" t="s">
        <v>28</v>
      </c>
      <c r="C26" s="58">
        <f>SUM(C20:C24)</f>
        <v>268964.51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45" x14ac:dyDescent="0.25">
      <c r="A28" s="6" t="s">
        <v>29</v>
      </c>
      <c r="B28" s="50" t="s">
        <v>15</v>
      </c>
      <c r="C28" s="51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52"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53" t="s">
        <v>17</v>
      </c>
      <c r="C30" s="54"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6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55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30" x14ac:dyDescent="0.25">
      <c r="A34" s="56" t="s">
        <v>30</v>
      </c>
      <c r="B34" s="1"/>
      <c r="C34" s="56">
        <f>SUM(C26,C28,C29,C31,C30,C32)</f>
        <v>268964.51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mergeCells count="1">
    <mergeCell ref="A1:C1"/>
  </mergeCells>
  <pageMargins left="0.7" right="0.7" top="0.75" bottom="0.75" header="0.3" footer="0.3"/>
  <pageSetup paperSize="8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VDC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GALLUCCIO Stéphanie</dc:creator>
  <cp:lastModifiedBy>GALLUCCIO Stéphanie</cp:lastModifiedBy>
  <cp:lastPrinted>2018-06-26T14:38:16Z</cp:lastPrinted>
  <dcterms:created xsi:type="dcterms:W3CDTF">2018-06-25T12:40:40Z</dcterms:created>
  <dcterms:modified xsi:type="dcterms:W3CDTF">2019-09-09T13:07:35Z</dcterms:modified>
</cp:coreProperties>
</file>