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7320" windowHeight="14840" firstSheet="2" activeTab="3"/>
  </bookViews>
  <sheets>
    <sheet name="casos" sheetId="4" r:id="rId1"/>
    <sheet name="beta" sheetId="3" state="hidden" r:id="rId2"/>
    <sheet name="R0" sheetId="2" r:id="rId3"/>
    <sheet name="Tabla_R0" sheetId="6" r:id="rId4"/>
    <sheet name="Graphs_Medidas" sheetId="5" r:id="rId5"/>
    <sheet name="Graphs_R0" sheetId="1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J48" i="2" l="1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48" i="2"/>
  <c r="DD47" i="2"/>
  <c r="DD46" i="2"/>
  <c r="DD45" i="2"/>
  <c r="DD44" i="2"/>
  <c r="DD43" i="2"/>
  <c r="DD42" i="2"/>
  <c r="DD41" i="2"/>
  <c r="DD40" i="2"/>
  <c r="DD39" i="2"/>
  <c r="DD38" i="2"/>
  <c r="DD37" i="2"/>
  <c r="DD36" i="2"/>
  <c r="DD35" i="2"/>
  <c r="DD34" i="2"/>
  <c r="DD33" i="2"/>
  <c r="DD32" i="2"/>
  <c r="DD31" i="2"/>
  <c r="DD30" i="2"/>
  <c r="DD29" i="2"/>
  <c r="DD28" i="2"/>
  <c r="DD27" i="2"/>
  <c r="DD26" i="2"/>
  <c r="DD25" i="2"/>
  <c r="DD24" i="2"/>
  <c r="DD23" i="2"/>
  <c r="DD22" i="2"/>
  <c r="DD21" i="2"/>
  <c r="DD20" i="2"/>
  <c r="DD19" i="2"/>
  <c r="DD18" i="2"/>
  <c r="DD17" i="2"/>
  <c r="DD16" i="2"/>
  <c r="DD15" i="2"/>
  <c r="DD14" i="2"/>
  <c r="DD13" i="2"/>
  <c r="DD12" i="2"/>
  <c r="DD11" i="2"/>
  <c r="DD10" i="2"/>
  <c r="DD9" i="2"/>
  <c r="DD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48" i="2"/>
  <c r="CM47" i="2"/>
  <c r="CM46" i="2"/>
  <c r="CM45" i="2"/>
  <c r="CM44" i="2"/>
  <c r="CM43" i="2"/>
  <c r="CM42" i="2"/>
  <c r="CM41" i="2"/>
  <c r="CM40" i="2"/>
  <c r="CM39" i="2"/>
  <c r="CM38" i="2"/>
  <c r="CM37" i="2"/>
  <c r="CM36" i="2"/>
  <c r="CM35" i="2"/>
  <c r="CM34" i="2"/>
  <c r="CM33" i="2"/>
  <c r="CM32" i="2"/>
  <c r="CM31" i="2"/>
  <c r="CM30" i="2"/>
  <c r="CM29" i="2"/>
  <c r="CM28" i="2"/>
  <c r="CM27" i="2"/>
  <c r="CM26" i="2"/>
  <c r="CM25" i="2"/>
  <c r="CM24" i="2"/>
  <c r="CM23" i="2"/>
  <c r="CM22" i="2"/>
  <c r="CM21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FA42" i="2"/>
  <c r="EZ42" i="2"/>
  <c r="FA41" i="2"/>
  <c r="EZ41" i="2"/>
  <c r="FA40" i="2"/>
  <c r="EZ40" i="2"/>
  <c r="FA39" i="2"/>
  <c r="EZ39" i="2"/>
  <c r="FA38" i="2"/>
  <c r="EZ38" i="2"/>
  <c r="FA37" i="2"/>
  <c r="EZ37" i="2"/>
  <c r="FA36" i="2"/>
  <c r="EZ36" i="2"/>
  <c r="FA35" i="2"/>
  <c r="EZ35" i="2"/>
  <c r="FA34" i="2"/>
  <c r="EZ34" i="2"/>
  <c r="FA33" i="2"/>
  <c r="EZ33" i="2"/>
  <c r="FA32" i="2"/>
  <c r="EZ32" i="2"/>
  <c r="FA31" i="2"/>
  <c r="EZ31" i="2"/>
  <c r="FA30" i="2"/>
  <c r="EZ30" i="2"/>
  <c r="FA29" i="2"/>
  <c r="EZ29" i="2"/>
  <c r="FA28" i="2"/>
  <c r="EZ28" i="2"/>
  <c r="FA27" i="2"/>
  <c r="EZ27" i="2"/>
  <c r="FA26" i="2"/>
  <c r="EZ26" i="2"/>
  <c r="FA25" i="2"/>
  <c r="EZ25" i="2"/>
  <c r="FA24" i="2"/>
  <c r="EZ24" i="2"/>
  <c r="FA23" i="2"/>
  <c r="EZ23" i="2"/>
  <c r="FA22" i="2"/>
  <c r="EZ22" i="2"/>
  <c r="FA21" i="2"/>
  <c r="EZ21" i="2"/>
  <c r="FA20" i="2"/>
  <c r="EZ20" i="2"/>
  <c r="FA19" i="2"/>
  <c r="EZ19" i="2"/>
  <c r="FA18" i="2"/>
  <c r="EZ18" i="2"/>
  <c r="FA17" i="2"/>
  <c r="EZ17" i="2"/>
  <c r="FA16" i="2"/>
  <c r="EZ16" i="2"/>
  <c r="FA15" i="2"/>
  <c r="EZ15" i="2"/>
  <c r="FA14" i="2"/>
  <c r="EZ14" i="2"/>
  <c r="FA13" i="2"/>
  <c r="EZ13" i="2"/>
  <c r="FA12" i="2"/>
  <c r="EZ12" i="2"/>
  <c r="FA11" i="2"/>
  <c r="EZ11" i="2"/>
  <c r="FA10" i="2"/>
  <c r="EZ10" i="2"/>
  <c r="FA9" i="2"/>
  <c r="EZ9" i="2"/>
  <c r="FA8" i="2"/>
  <c r="EZ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CK42" i="2"/>
  <c r="CJ42" i="2"/>
  <c r="CK41" i="2"/>
  <c r="CJ41" i="2"/>
  <c r="CK40" i="2"/>
  <c r="CJ40" i="2"/>
  <c r="CK39" i="2"/>
  <c r="CJ39" i="2"/>
  <c r="CK38" i="2"/>
  <c r="CJ38" i="2"/>
  <c r="CK37" i="2"/>
  <c r="CJ37" i="2"/>
  <c r="CK36" i="2"/>
  <c r="CJ36" i="2"/>
  <c r="CK35" i="2"/>
  <c r="CJ35" i="2"/>
  <c r="CK34" i="2"/>
  <c r="CJ34" i="2"/>
  <c r="CK33" i="2"/>
  <c r="CJ33" i="2"/>
  <c r="CK32" i="2"/>
  <c r="CJ32" i="2"/>
  <c r="CK31" i="2"/>
  <c r="CJ31" i="2"/>
  <c r="CK30" i="2"/>
  <c r="CJ30" i="2"/>
  <c r="CK29" i="2"/>
  <c r="CJ29" i="2"/>
  <c r="CK28" i="2"/>
  <c r="CJ28" i="2"/>
  <c r="CK27" i="2"/>
  <c r="CJ27" i="2"/>
  <c r="CK26" i="2"/>
  <c r="CJ26" i="2"/>
  <c r="CK25" i="2"/>
  <c r="CJ25" i="2"/>
  <c r="CK24" i="2"/>
  <c r="CJ24" i="2"/>
  <c r="CK23" i="2"/>
  <c r="CJ23" i="2"/>
  <c r="CK22" i="2"/>
  <c r="CJ22" i="2"/>
  <c r="CK21" i="2"/>
  <c r="CJ21" i="2"/>
  <c r="CK20" i="2"/>
  <c r="CJ20" i="2"/>
  <c r="CK19" i="2"/>
  <c r="CJ19" i="2"/>
  <c r="CK18" i="2"/>
  <c r="CJ18" i="2"/>
  <c r="CK17" i="2"/>
  <c r="CJ17" i="2"/>
  <c r="CK16" i="2"/>
  <c r="CJ16" i="2"/>
  <c r="CK15" i="2"/>
  <c r="CJ15" i="2"/>
  <c r="CK14" i="2"/>
  <c r="CJ14" i="2"/>
  <c r="CK13" i="2"/>
  <c r="CJ13" i="2"/>
  <c r="CK12" i="2"/>
  <c r="CJ12" i="2"/>
  <c r="CK11" i="2"/>
  <c r="CJ11" i="2"/>
  <c r="CK10" i="2"/>
  <c r="CJ10" i="2"/>
  <c r="CK9" i="2"/>
  <c r="CJ9" i="2"/>
  <c r="CK8" i="2"/>
  <c r="CJ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T42" i="2"/>
  <c r="BS42" i="2"/>
  <c r="BT41" i="2"/>
  <c r="BS41" i="2"/>
  <c r="BT40" i="2"/>
  <c r="BS40" i="2"/>
  <c r="BT39" i="2"/>
  <c r="BS39" i="2"/>
  <c r="BT38" i="2"/>
  <c r="BS38" i="2"/>
  <c r="BT37" i="2"/>
  <c r="BS37" i="2"/>
  <c r="BT36" i="2"/>
  <c r="BS36" i="2"/>
  <c r="BT35" i="2"/>
  <c r="BS35" i="2"/>
  <c r="BT34" i="2"/>
  <c r="BS34" i="2"/>
  <c r="BT33" i="2"/>
  <c r="BS33" i="2"/>
  <c r="BT32" i="2"/>
  <c r="BS32" i="2"/>
  <c r="BT31" i="2"/>
  <c r="BS31" i="2"/>
  <c r="BT30" i="2"/>
  <c r="BS30" i="2"/>
  <c r="BT29" i="2"/>
  <c r="BS29" i="2"/>
  <c r="BT28" i="2"/>
  <c r="BS28" i="2"/>
  <c r="BT27" i="2"/>
  <c r="BS27" i="2"/>
  <c r="BT26" i="2"/>
  <c r="BS26" i="2"/>
  <c r="BT25" i="2"/>
  <c r="BS25" i="2"/>
  <c r="BT24" i="2"/>
  <c r="BS24" i="2"/>
  <c r="BT23" i="2"/>
  <c r="BS23" i="2"/>
  <c r="BT22" i="2"/>
  <c r="BS22" i="2"/>
  <c r="BT21" i="2"/>
  <c r="BS21" i="2"/>
  <c r="BT20" i="2"/>
  <c r="BS20" i="2"/>
  <c r="BT19" i="2"/>
  <c r="BS19" i="2"/>
  <c r="BT18" i="2"/>
  <c r="BS18" i="2"/>
  <c r="BT17" i="2"/>
  <c r="BS17" i="2"/>
  <c r="BT16" i="2"/>
  <c r="BS16" i="2"/>
  <c r="BT15" i="2"/>
  <c r="BS15" i="2"/>
  <c r="BT14" i="2"/>
  <c r="BS14" i="2"/>
  <c r="BT13" i="2"/>
  <c r="BS13" i="2"/>
  <c r="BT12" i="2"/>
  <c r="BS12" i="2"/>
  <c r="BT11" i="2"/>
  <c r="BS11" i="2"/>
  <c r="BT10" i="2"/>
  <c r="BS10" i="2"/>
  <c r="BT9" i="2"/>
  <c r="BS9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BC42" i="2"/>
  <c r="BB42" i="2"/>
  <c r="BC41" i="2"/>
  <c r="BB41" i="2"/>
  <c r="BC40" i="2"/>
  <c r="BB40" i="2"/>
  <c r="BC39" i="2"/>
  <c r="BB39" i="2"/>
  <c r="BC38" i="2"/>
  <c r="BB38" i="2"/>
  <c r="BC37" i="2"/>
  <c r="BB37" i="2"/>
  <c r="BC36" i="2"/>
  <c r="BB36" i="2"/>
  <c r="BC35" i="2"/>
  <c r="BB35" i="2"/>
  <c r="BC34" i="2"/>
  <c r="BB34" i="2"/>
  <c r="BC33" i="2"/>
  <c r="BB33" i="2"/>
  <c r="BC32" i="2"/>
  <c r="BB32" i="2"/>
  <c r="BC31" i="2"/>
  <c r="BB31" i="2"/>
  <c r="BC30" i="2"/>
  <c r="BB30" i="2"/>
  <c r="BC29" i="2"/>
  <c r="BB29" i="2"/>
  <c r="BC28" i="2"/>
  <c r="BB28" i="2"/>
  <c r="BC27" i="2"/>
  <c r="BB27" i="2"/>
  <c r="BC26" i="2"/>
  <c r="BB26" i="2"/>
  <c r="BC25" i="2"/>
  <c r="BB25" i="2"/>
  <c r="BC24" i="2"/>
  <c r="BB24" i="2"/>
  <c r="BC23" i="2"/>
  <c r="BB23" i="2"/>
  <c r="BC22" i="2"/>
  <c r="BB22" i="2"/>
  <c r="BC21" i="2"/>
  <c r="BB21" i="2"/>
  <c r="BC20" i="2"/>
  <c r="BB20" i="2"/>
  <c r="BC19" i="2"/>
  <c r="BB19" i="2"/>
  <c r="BC18" i="2"/>
  <c r="BB18" i="2"/>
  <c r="BC17" i="2"/>
  <c r="BB17" i="2"/>
  <c r="BC16" i="2"/>
  <c r="BB16" i="2"/>
  <c r="BC15" i="2"/>
  <c r="BB15" i="2"/>
  <c r="BC14" i="2"/>
  <c r="BB14" i="2"/>
  <c r="BC13" i="2"/>
  <c r="BB13" i="2"/>
  <c r="BC12" i="2"/>
  <c r="BB12" i="2"/>
  <c r="BC11" i="2"/>
  <c r="BB11" i="2"/>
  <c r="BC10" i="2"/>
  <c r="BB10" i="2"/>
  <c r="BC9" i="2"/>
  <c r="BB9" i="2"/>
  <c r="BC8" i="2"/>
  <c r="BB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AL42" i="2"/>
  <c r="AK42" i="2"/>
  <c r="AL41" i="2"/>
  <c r="AK41" i="2"/>
  <c r="AL40" i="2"/>
  <c r="AK40" i="2"/>
  <c r="AL39" i="2"/>
  <c r="AK39" i="2"/>
  <c r="AL38" i="2"/>
  <c r="AK38" i="2"/>
  <c r="AL37" i="2"/>
  <c r="AK37" i="2"/>
  <c r="AL36" i="2"/>
  <c r="AK36" i="2"/>
  <c r="AL35" i="2"/>
  <c r="AK35" i="2"/>
  <c r="AL34" i="2"/>
  <c r="AK34" i="2"/>
  <c r="AL33" i="2"/>
  <c r="AK33" i="2"/>
  <c r="AL32" i="2"/>
  <c r="AK32" i="2"/>
  <c r="AL31" i="2"/>
  <c r="AK31" i="2"/>
  <c r="AL30" i="2"/>
  <c r="AK30" i="2"/>
  <c r="AL29" i="2"/>
  <c r="AK29" i="2"/>
  <c r="AL28" i="2"/>
  <c r="AK28" i="2"/>
  <c r="AL27" i="2"/>
  <c r="AK27" i="2"/>
  <c r="AL26" i="2"/>
  <c r="AK26" i="2"/>
  <c r="AL25" i="2"/>
  <c r="AK25" i="2"/>
  <c r="AL24" i="2"/>
  <c r="AK24" i="2"/>
  <c r="AL23" i="2"/>
  <c r="AK23" i="2"/>
  <c r="AL22" i="2"/>
  <c r="AK22" i="2"/>
  <c r="AL21" i="2"/>
  <c r="AK21" i="2"/>
  <c r="AL20" i="2"/>
  <c r="AK20" i="2"/>
  <c r="AL19" i="2"/>
  <c r="AK19" i="2"/>
  <c r="AL18" i="2"/>
  <c r="AK18" i="2"/>
  <c r="AL17" i="2"/>
  <c r="AK17" i="2"/>
  <c r="AL16" i="2"/>
  <c r="AK16" i="2"/>
  <c r="AL15" i="2"/>
  <c r="AK15" i="2"/>
  <c r="AL14" i="2"/>
  <c r="AK14" i="2"/>
  <c r="AL13" i="2"/>
  <c r="AK13" i="2"/>
  <c r="AL12" i="2"/>
  <c r="AK12" i="2"/>
  <c r="AL11" i="2"/>
  <c r="AK11" i="2"/>
  <c r="AL10" i="2"/>
  <c r="AK10" i="2"/>
  <c r="AL9" i="2"/>
  <c r="AK9" i="2"/>
  <c r="AL8" i="2"/>
  <c r="AK8" i="2"/>
  <c r="A43" i="2"/>
  <c r="A44" i="2"/>
  <c r="A45" i="2"/>
  <c r="A46" i="2"/>
  <c r="A47" i="2"/>
  <c r="A48" i="2"/>
  <c r="AJ42" i="2"/>
  <c r="AJ33" i="2"/>
  <c r="AJ58" i="2"/>
  <c r="AI42" i="2"/>
  <c r="AI33" i="2"/>
  <c r="AI58" i="2"/>
  <c r="AH42" i="2"/>
  <c r="AH33" i="2"/>
  <c r="AH58" i="2"/>
  <c r="AG42" i="2"/>
  <c r="AG33" i="2"/>
  <c r="AG58" i="2"/>
  <c r="AF42" i="2"/>
  <c r="AF33" i="2"/>
  <c r="AF58" i="2"/>
  <c r="AE42" i="2"/>
  <c r="AE33" i="2"/>
  <c r="AE58" i="2"/>
  <c r="AD42" i="2"/>
  <c r="AD33" i="2"/>
  <c r="AD58" i="2"/>
  <c r="AC42" i="2"/>
  <c r="AC33" i="2"/>
  <c r="AC58" i="2"/>
  <c r="AB42" i="2"/>
  <c r="AB33" i="2"/>
  <c r="AB58" i="2"/>
  <c r="AA42" i="2"/>
  <c r="AA33" i="2"/>
  <c r="AA58" i="2"/>
  <c r="Z42" i="2"/>
  <c r="Z33" i="2"/>
  <c r="Z58" i="2"/>
  <c r="Y42" i="2"/>
  <c r="Y33" i="2"/>
  <c r="Y58" i="2"/>
  <c r="X42" i="2"/>
  <c r="X33" i="2"/>
  <c r="X58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AJ32" i="2"/>
  <c r="AJ18" i="2"/>
  <c r="AJ55" i="2"/>
  <c r="AI32" i="2"/>
  <c r="AI18" i="2"/>
  <c r="AI55" i="2"/>
  <c r="AH32" i="2"/>
  <c r="AH18" i="2"/>
  <c r="AH55" i="2"/>
  <c r="AG32" i="2"/>
  <c r="AG18" i="2"/>
  <c r="AG55" i="2"/>
  <c r="AF32" i="2"/>
  <c r="AF18" i="2"/>
  <c r="AF55" i="2"/>
  <c r="AE32" i="2"/>
  <c r="AE18" i="2"/>
  <c r="AE55" i="2"/>
  <c r="AD32" i="2"/>
  <c r="AD18" i="2"/>
  <c r="AD55" i="2"/>
  <c r="AC32" i="2"/>
  <c r="AC18" i="2"/>
  <c r="AC55" i="2"/>
  <c r="AB32" i="2"/>
  <c r="AB18" i="2"/>
  <c r="AB55" i="2"/>
  <c r="AA32" i="2"/>
  <c r="AA18" i="2"/>
  <c r="AA55" i="2"/>
  <c r="Z32" i="2"/>
  <c r="Z18" i="2"/>
  <c r="Z55" i="2"/>
  <c r="Y32" i="2"/>
  <c r="Y18" i="2"/>
  <c r="Y55" i="2"/>
  <c r="X32" i="2"/>
  <c r="X18" i="2"/>
  <c r="X55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AJ17" i="2"/>
  <c r="AJ8" i="2"/>
  <c r="AJ52" i="2"/>
  <c r="AI17" i="2"/>
  <c r="AI8" i="2"/>
  <c r="AI52" i="2"/>
  <c r="AH17" i="2"/>
  <c r="AH8" i="2"/>
  <c r="AH52" i="2"/>
  <c r="AG17" i="2"/>
  <c r="AG8" i="2"/>
  <c r="AG52" i="2"/>
  <c r="AF17" i="2"/>
  <c r="AF8" i="2"/>
  <c r="AF52" i="2"/>
  <c r="AE17" i="2"/>
  <c r="AE8" i="2"/>
  <c r="AE52" i="2"/>
  <c r="AD17" i="2"/>
  <c r="AD8" i="2"/>
  <c r="AD52" i="2"/>
  <c r="AC17" i="2"/>
  <c r="AC8" i="2"/>
  <c r="AC52" i="2"/>
  <c r="AB17" i="2"/>
  <c r="AB8" i="2"/>
  <c r="AB52" i="2"/>
  <c r="AA17" i="2"/>
  <c r="AA8" i="2"/>
  <c r="AA52" i="2"/>
  <c r="Z17" i="2"/>
  <c r="Z8" i="2"/>
  <c r="Z52" i="2"/>
  <c r="Y17" i="2"/>
  <c r="Y8" i="2"/>
  <c r="Y52" i="2"/>
  <c r="X17" i="2"/>
  <c r="X8" i="2"/>
  <c r="X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CI8" i="2"/>
  <c r="AJ9" i="2"/>
  <c r="CI9" i="2"/>
  <c r="AJ10" i="2"/>
  <c r="CI10" i="2"/>
  <c r="AJ11" i="2"/>
  <c r="CI11" i="2"/>
  <c r="AJ12" i="2"/>
  <c r="CI12" i="2"/>
  <c r="AJ13" i="2"/>
  <c r="CI13" i="2"/>
  <c r="AJ14" i="2"/>
  <c r="CI14" i="2"/>
  <c r="AJ15" i="2"/>
  <c r="CI15" i="2"/>
  <c r="AJ16" i="2"/>
  <c r="CI16" i="2"/>
  <c r="CI17" i="2"/>
  <c r="CI18" i="2"/>
  <c r="AJ19" i="2"/>
  <c r="CI19" i="2"/>
  <c r="AJ20" i="2"/>
  <c r="CI20" i="2"/>
  <c r="AJ21" i="2"/>
  <c r="CI21" i="2"/>
  <c r="AJ22" i="2"/>
  <c r="CI22" i="2"/>
  <c r="AJ23" i="2"/>
  <c r="CI23" i="2"/>
  <c r="AJ24" i="2"/>
  <c r="CI24" i="2"/>
  <c r="AJ25" i="2"/>
  <c r="CI25" i="2"/>
  <c r="AJ26" i="2"/>
  <c r="CI26" i="2"/>
  <c r="AJ27" i="2"/>
  <c r="CI27" i="2"/>
  <c r="AJ28" i="2"/>
  <c r="CI28" i="2"/>
  <c r="AJ29" i="2"/>
  <c r="CI29" i="2"/>
  <c r="AJ30" i="2"/>
  <c r="CI30" i="2"/>
  <c r="AJ31" i="2"/>
  <c r="CI31" i="2"/>
  <c r="CI32" i="2"/>
  <c r="CI33" i="2"/>
  <c r="AJ34" i="2"/>
  <c r="CI34" i="2"/>
  <c r="AJ35" i="2"/>
  <c r="CI35" i="2"/>
  <c r="AJ36" i="2"/>
  <c r="CI36" i="2"/>
  <c r="AJ37" i="2"/>
  <c r="CI37" i="2"/>
  <c r="AJ38" i="2"/>
  <c r="CI38" i="2"/>
  <c r="AJ39" i="2"/>
  <c r="CI39" i="2"/>
  <c r="AJ40" i="2"/>
  <c r="CI40" i="2"/>
  <c r="AJ41" i="2"/>
  <c r="CI41" i="2"/>
  <c r="CI42" i="2"/>
  <c r="CH8" i="2"/>
  <c r="AI9" i="2"/>
  <c r="CH9" i="2"/>
  <c r="AI10" i="2"/>
  <c r="CH10" i="2"/>
  <c r="AI11" i="2"/>
  <c r="CH11" i="2"/>
  <c r="AI12" i="2"/>
  <c r="CH12" i="2"/>
  <c r="AI13" i="2"/>
  <c r="CH13" i="2"/>
  <c r="AI14" i="2"/>
  <c r="CH14" i="2"/>
  <c r="AI15" i="2"/>
  <c r="CH15" i="2"/>
  <c r="AI16" i="2"/>
  <c r="CH16" i="2"/>
  <c r="CH17" i="2"/>
  <c r="CH18" i="2"/>
  <c r="AI19" i="2"/>
  <c r="CH19" i="2"/>
  <c r="AI20" i="2"/>
  <c r="CH20" i="2"/>
  <c r="AI21" i="2"/>
  <c r="CH21" i="2"/>
  <c r="AI22" i="2"/>
  <c r="CH22" i="2"/>
  <c r="AI23" i="2"/>
  <c r="CH23" i="2"/>
  <c r="AI24" i="2"/>
  <c r="CH24" i="2"/>
  <c r="AI25" i="2"/>
  <c r="CH25" i="2"/>
  <c r="AI26" i="2"/>
  <c r="CH26" i="2"/>
  <c r="AI27" i="2"/>
  <c r="CH27" i="2"/>
  <c r="AI28" i="2"/>
  <c r="CH28" i="2"/>
  <c r="AI29" i="2"/>
  <c r="CH29" i="2"/>
  <c r="AI30" i="2"/>
  <c r="CH30" i="2"/>
  <c r="AI31" i="2"/>
  <c r="CH31" i="2"/>
  <c r="CH32" i="2"/>
  <c r="CH33" i="2"/>
  <c r="AI34" i="2"/>
  <c r="CH34" i="2"/>
  <c r="AI35" i="2"/>
  <c r="CH35" i="2"/>
  <c r="AI36" i="2"/>
  <c r="CH36" i="2"/>
  <c r="AI37" i="2"/>
  <c r="CH37" i="2"/>
  <c r="AI38" i="2"/>
  <c r="CH38" i="2"/>
  <c r="AI39" i="2"/>
  <c r="CH39" i="2"/>
  <c r="AI40" i="2"/>
  <c r="CH40" i="2"/>
  <c r="AI41" i="2"/>
  <c r="CH41" i="2"/>
  <c r="CH42" i="2"/>
  <c r="CG8" i="2"/>
  <c r="AH9" i="2"/>
  <c r="CG9" i="2"/>
  <c r="AH10" i="2"/>
  <c r="CG10" i="2"/>
  <c r="AH11" i="2"/>
  <c r="CG11" i="2"/>
  <c r="AH12" i="2"/>
  <c r="CG12" i="2"/>
  <c r="AH13" i="2"/>
  <c r="CG13" i="2"/>
  <c r="AH14" i="2"/>
  <c r="CG14" i="2"/>
  <c r="AH15" i="2"/>
  <c r="CG15" i="2"/>
  <c r="AH16" i="2"/>
  <c r="CG16" i="2"/>
  <c r="CG17" i="2"/>
  <c r="CG18" i="2"/>
  <c r="AH19" i="2"/>
  <c r="CG19" i="2"/>
  <c r="AH20" i="2"/>
  <c r="CG20" i="2"/>
  <c r="AH21" i="2"/>
  <c r="CG21" i="2"/>
  <c r="AH22" i="2"/>
  <c r="CG22" i="2"/>
  <c r="AH23" i="2"/>
  <c r="CG23" i="2"/>
  <c r="AH24" i="2"/>
  <c r="CG24" i="2"/>
  <c r="AH25" i="2"/>
  <c r="CG25" i="2"/>
  <c r="AH26" i="2"/>
  <c r="CG26" i="2"/>
  <c r="AH27" i="2"/>
  <c r="CG27" i="2"/>
  <c r="AH28" i="2"/>
  <c r="CG28" i="2"/>
  <c r="AH29" i="2"/>
  <c r="CG29" i="2"/>
  <c r="AH30" i="2"/>
  <c r="CG30" i="2"/>
  <c r="AH31" i="2"/>
  <c r="CG31" i="2"/>
  <c r="CG32" i="2"/>
  <c r="CG33" i="2"/>
  <c r="AH34" i="2"/>
  <c r="CG34" i="2"/>
  <c r="AH35" i="2"/>
  <c r="CG35" i="2"/>
  <c r="AH36" i="2"/>
  <c r="CG36" i="2"/>
  <c r="AH37" i="2"/>
  <c r="CG37" i="2"/>
  <c r="AH38" i="2"/>
  <c r="CG38" i="2"/>
  <c r="AH39" i="2"/>
  <c r="CG39" i="2"/>
  <c r="AH40" i="2"/>
  <c r="CG40" i="2"/>
  <c r="AH41" i="2"/>
  <c r="CG41" i="2"/>
  <c r="CG42" i="2"/>
  <c r="CF8" i="2"/>
  <c r="AG9" i="2"/>
  <c r="CF9" i="2"/>
  <c r="AG10" i="2"/>
  <c r="CF10" i="2"/>
  <c r="AG11" i="2"/>
  <c r="CF11" i="2"/>
  <c r="AG12" i="2"/>
  <c r="CF12" i="2"/>
  <c r="AG13" i="2"/>
  <c r="CF13" i="2"/>
  <c r="AG14" i="2"/>
  <c r="CF14" i="2"/>
  <c r="AG15" i="2"/>
  <c r="CF15" i="2"/>
  <c r="AG16" i="2"/>
  <c r="CF16" i="2"/>
  <c r="CF17" i="2"/>
  <c r="CF18" i="2"/>
  <c r="AG19" i="2"/>
  <c r="CF19" i="2"/>
  <c r="AG20" i="2"/>
  <c r="CF20" i="2"/>
  <c r="AG21" i="2"/>
  <c r="CF21" i="2"/>
  <c r="AG22" i="2"/>
  <c r="CF22" i="2"/>
  <c r="AG23" i="2"/>
  <c r="CF23" i="2"/>
  <c r="AG24" i="2"/>
  <c r="CF24" i="2"/>
  <c r="AG25" i="2"/>
  <c r="CF25" i="2"/>
  <c r="AG26" i="2"/>
  <c r="CF26" i="2"/>
  <c r="AG27" i="2"/>
  <c r="CF27" i="2"/>
  <c r="AG28" i="2"/>
  <c r="CF28" i="2"/>
  <c r="AG29" i="2"/>
  <c r="CF29" i="2"/>
  <c r="AG30" i="2"/>
  <c r="CF30" i="2"/>
  <c r="AG31" i="2"/>
  <c r="CF31" i="2"/>
  <c r="CF32" i="2"/>
  <c r="CF33" i="2"/>
  <c r="AG34" i="2"/>
  <c r="CF34" i="2"/>
  <c r="AG35" i="2"/>
  <c r="CF35" i="2"/>
  <c r="AG36" i="2"/>
  <c r="CF36" i="2"/>
  <c r="AG37" i="2"/>
  <c r="CF37" i="2"/>
  <c r="AG38" i="2"/>
  <c r="CF38" i="2"/>
  <c r="AG39" i="2"/>
  <c r="CF39" i="2"/>
  <c r="AG40" i="2"/>
  <c r="CF40" i="2"/>
  <c r="AG41" i="2"/>
  <c r="CF41" i="2"/>
  <c r="CF42" i="2"/>
  <c r="CE8" i="2"/>
  <c r="AF9" i="2"/>
  <c r="CE9" i="2"/>
  <c r="AF10" i="2"/>
  <c r="CE10" i="2"/>
  <c r="AF11" i="2"/>
  <c r="CE11" i="2"/>
  <c r="AF12" i="2"/>
  <c r="CE12" i="2"/>
  <c r="AF13" i="2"/>
  <c r="CE13" i="2"/>
  <c r="AF14" i="2"/>
  <c r="CE14" i="2"/>
  <c r="AF15" i="2"/>
  <c r="CE15" i="2"/>
  <c r="AF16" i="2"/>
  <c r="CE16" i="2"/>
  <c r="CE17" i="2"/>
  <c r="CE18" i="2"/>
  <c r="AF19" i="2"/>
  <c r="CE19" i="2"/>
  <c r="AF20" i="2"/>
  <c r="CE20" i="2"/>
  <c r="AF21" i="2"/>
  <c r="CE21" i="2"/>
  <c r="AF22" i="2"/>
  <c r="CE22" i="2"/>
  <c r="AF23" i="2"/>
  <c r="CE23" i="2"/>
  <c r="AF24" i="2"/>
  <c r="CE24" i="2"/>
  <c r="AF25" i="2"/>
  <c r="CE25" i="2"/>
  <c r="AF26" i="2"/>
  <c r="CE26" i="2"/>
  <c r="AF27" i="2"/>
  <c r="CE27" i="2"/>
  <c r="AF28" i="2"/>
  <c r="CE28" i="2"/>
  <c r="AF29" i="2"/>
  <c r="CE29" i="2"/>
  <c r="AF30" i="2"/>
  <c r="CE30" i="2"/>
  <c r="AF31" i="2"/>
  <c r="CE31" i="2"/>
  <c r="CE32" i="2"/>
  <c r="CE33" i="2"/>
  <c r="AF34" i="2"/>
  <c r="CE34" i="2"/>
  <c r="AF35" i="2"/>
  <c r="CE35" i="2"/>
  <c r="AF36" i="2"/>
  <c r="CE36" i="2"/>
  <c r="AF37" i="2"/>
  <c r="CE37" i="2"/>
  <c r="AF38" i="2"/>
  <c r="CE38" i="2"/>
  <c r="AF39" i="2"/>
  <c r="CE39" i="2"/>
  <c r="AF40" i="2"/>
  <c r="CE40" i="2"/>
  <c r="AF41" i="2"/>
  <c r="CE41" i="2"/>
  <c r="CE42" i="2"/>
  <c r="CD8" i="2"/>
  <c r="AE9" i="2"/>
  <c r="CD9" i="2"/>
  <c r="AE10" i="2"/>
  <c r="CD10" i="2"/>
  <c r="AE11" i="2"/>
  <c r="CD11" i="2"/>
  <c r="AE12" i="2"/>
  <c r="CD12" i="2"/>
  <c r="AE13" i="2"/>
  <c r="CD13" i="2"/>
  <c r="AE14" i="2"/>
  <c r="CD14" i="2"/>
  <c r="AE15" i="2"/>
  <c r="CD15" i="2"/>
  <c r="AE16" i="2"/>
  <c r="CD16" i="2"/>
  <c r="CD17" i="2"/>
  <c r="CD18" i="2"/>
  <c r="AE19" i="2"/>
  <c r="CD19" i="2"/>
  <c r="AE20" i="2"/>
  <c r="CD20" i="2"/>
  <c r="AE21" i="2"/>
  <c r="CD21" i="2"/>
  <c r="AE22" i="2"/>
  <c r="CD22" i="2"/>
  <c r="AE23" i="2"/>
  <c r="CD23" i="2"/>
  <c r="AE24" i="2"/>
  <c r="CD24" i="2"/>
  <c r="AE25" i="2"/>
  <c r="CD25" i="2"/>
  <c r="AE26" i="2"/>
  <c r="CD26" i="2"/>
  <c r="AE27" i="2"/>
  <c r="CD27" i="2"/>
  <c r="AE28" i="2"/>
  <c r="CD28" i="2"/>
  <c r="AE29" i="2"/>
  <c r="CD29" i="2"/>
  <c r="AE30" i="2"/>
  <c r="CD30" i="2"/>
  <c r="AE31" i="2"/>
  <c r="CD31" i="2"/>
  <c r="CD32" i="2"/>
  <c r="CD33" i="2"/>
  <c r="AE34" i="2"/>
  <c r="CD34" i="2"/>
  <c r="AE35" i="2"/>
  <c r="CD35" i="2"/>
  <c r="AE36" i="2"/>
  <c r="CD36" i="2"/>
  <c r="AE37" i="2"/>
  <c r="CD37" i="2"/>
  <c r="AE38" i="2"/>
  <c r="CD38" i="2"/>
  <c r="AE39" i="2"/>
  <c r="CD39" i="2"/>
  <c r="AE40" i="2"/>
  <c r="CD40" i="2"/>
  <c r="AE41" i="2"/>
  <c r="CD41" i="2"/>
  <c r="CD42" i="2"/>
  <c r="CC8" i="2"/>
  <c r="AD9" i="2"/>
  <c r="CC9" i="2"/>
  <c r="AD10" i="2"/>
  <c r="CC10" i="2"/>
  <c r="AD11" i="2"/>
  <c r="CC11" i="2"/>
  <c r="AD12" i="2"/>
  <c r="CC12" i="2"/>
  <c r="AD13" i="2"/>
  <c r="CC13" i="2"/>
  <c r="AD14" i="2"/>
  <c r="CC14" i="2"/>
  <c r="AD15" i="2"/>
  <c r="CC15" i="2"/>
  <c r="AD16" i="2"/>
  <c r="CC16" i="2"/>
  <c r="CC17" i="2"/>
  <c r="CC18" i="2"/>
  <c r="AD19" i="2"/>
  <c r="CC19" i="2"/>
  <c r="AD20" i="2"/>
  <c r="CC20" i="2"/>
  <c r="AD21" i="2"/>
  <c r="CC21" i="2"/>
  <c r="AD22" i="2"/>
  <c r="CC22" i="2"/>
  <c r="AD23" i="2"/>
  <c r="CC23" i="2"/>
  <c r="AD24" i="2"/>
  <c r="CC24" i="2"/>
  <c r="AD25" i="2"/>
  <c r="CC25" i="2"/>
  <c r="AD26" i="2"/>
  <c r="CC26" i="2"/>
  <c r="AD27" i="2"/>
  <c r="CC27" i="2"/>
  <c r="AD28" i="2"/>
  <c r="CC28" i="2"/>
  <c r="AD29" i="2"/>
  <c r="CC29" i="2"/>
  <c r="AD30" i="2"/>
  <c r="CC30" i="2"/>
  <c r="AD31" i="2"/>
  <c r="CC31" i="2"/>
  <c r="CC32" i="2"/>
  <c r="CC33" i="2"/>
  <c r="AD34" i="2"/>
  <c r="CC34" i="2"/>
  <c r="AD35" i="2"/>
  <c r="CC35" i="2"/>
  <c r="AD36" i="2"/>
  <c r="CC36" i="2"/>
  <c r="AD37" i="2"/>
  <c r="CC37" i="2"/>
  <c r="AD38" i="2"/>
  <c r="CC38" i="2"/>
  <c r="AD39" i="2"/>
  <c r="CC39" i="2"/>
  <c r="AD40" i="2"/>
  <c r="CC40" i="2"/>
  <c r="AD41" i="2"/>
  <c r="CC41" i="2"/>
  <c r="CC42" i="2"/>
  <c r="CB8" i="2"/>
  <c r="AC9" i="2"/>
  <c r="CB9" i="2"/>
  <c r="AC10" i="2"/>
  <c r="CB10" i="2"/>
  <c r="AC11" i="2"/>
  <c r="CB11" i="2"/>
  <c r="AC12" i="2"/>
  <c r="CB12" i="2"/>
  <c r="AC13" i="2"/>
  <c r="CB13" i="2"/>
  <c r="AC14" i="2"/>
  <c r="CB14" i="2"/>
  <c r="AC15" i="2"/>
  <c r="CB15" i="2"/>
  <c r="AC16" i="2"/>
  <c r="CB16" i="2"/>
  <c r="CB17" i="2"/>
  <c r="CB18" i="2"/>
  <c r="AC19" i="2"/>
  <c r="CB19" i="2"/>
  <c r="AC20" i="2"/>
  <c r="CB20" i="2"/>
  <c r="AC21" i="2"/>
  <c r="CB21" i="2"/>
  <c r="AC22" i="2"/>
  <c r="CB22" i="2"/>
  <c r="AC23" i="2"/>
  <c r="CB23" i="2"/>
  <c r="AC24" i="2"/>
  <c r="CB24" i="2"/>
  <c r="AC25" i="2"/>
  <c r="CB25" i="2"/>
  <c r="AC26" i="2"/>
  <c r="CB26" i="2"/>
  <c r="AC27" i="2"/>
  <c r="CB27" i="2"/>
  <c r="AC28" i="2"/>
  <c r="CB28" i="2"/>
  <c r="AC29" i="2"/>
  <c r="CB29" i="2"/>
  <c r="AC30" i="2"/>
  <c r="CB30" i="2"/>
  <c r="AC31" i="2"/>
  <c r="CB31" i="2"/>
  <c r="CB32" i="2"/>
  <c r="CB33" i="2"/>
  <c r="AC34" i="2"/>
  <c r="CB34" i="2"/>
  <c r="AC35" i="2"/>
  <c r="CB35" i="2"/>
  <c r="AC36" i="2"/>
  <c r="CB36" i="2"/>
  <c r="AC37" i="2"/>
  <c r="CB37" i="2"/>
  <c r="AC38" i="2"/>
  <c r="CB38" i="2"/>
  <c r="AC39" i="2"/>
  <c r="CB39" i="2"/>
  <c r="AC40" i="2"/>
  <c r="CB40" i="2"/>
  <c r="AC41" i="2"/>
  <c r="CB41" i="2"/>
  <c r="CB42" i="2"/>
  <c r="CA8" i="2"/>
  <c r="AB9" i="2"/>
  <c r="CA9" i="2"/>
  <c r="AB10" i="2"/>
  <c r="CA10" i="2"/>
  <c r="AB11" i="2"/>
  <c r="CA11" i="2"/>
  <c r="AB12" i="2"/>
  <c r="CA12" i="2"/>
  <c r="AB13" i="2"/>
  <c r="CA13" i="2"/>
  <c r="AB14" i="2"/>
  <c r="CA14" i="2"/>
  <c r="AB15" i="2"/>
  <c r="CA15" i="2"/>
  <c r="AB16" i="2"/>
  <c r="CA16" i="2"/>
  <c r="CA17" i="2"/>
  <c r="CA18" i="2"/>
  <c r="AB19" i="2"/>
  <c r="CA19" i="2"/>
  <c r="AB20" i="2"/>
  <c r="CA20" i="2"/>
  <c r="AB21" i="2"/>
  <c r="CA21" i="2"/>
  <c r="AB22" i="2"/>
  <c r="CA22" i="2"/>
  <c r="AB23" i="2"/>
  <c r="CA23" i="2"/>
  <c r="AB24" i="2"/>
  <c r="CA24" i="2"/>
  <c r="AB25" i="2"/>
  <c r="CA25" i="2"/>
  <c r="AB26" i="2"/>
  <c r="CA26" i="2"/>
  <c r="AB27" i="2"/>
  <c r="CA27" i="2"/>
  <c r="AB28" i="2"/>
  <c r="CA28" i="2"/>
  <c r="AB29" i="2"/>
  <c r="CA29" i="2"/>
  <c r="AB30" i="2"/>
  <c r="CA30" i="2"/>
  <c r="AB31" i="2"/>
  <c r="CA31" i="2"/>
  <c r="CA32" i="2"/>
  <c r="CA33" i="2"/>
  <c r="AB34" i="2"/>
  <c r="CA34" i="2"/>
  <c r="AB35" i="2"/>
  <c r="CA35" i="2"/>
  <c r="AB36" i="2"/>
  <c r="CA36" i="2"/>
  <c r="AB37" i="2"/>
  <c r="CA37" i="2"/>
  <c r="AB38" i="2"/>
  <c r="CA38" i="2"/>
  <c r="AB39" i="2"/>
  <c r="CA39" i="2"/>
  <c r="AB40" i="2"/>
  <c r="CA40" i="2"/>
  <c r="AB41" i="2"/>
  <c r="CA41" i="2"/>
  <c r="CA42" i="2"/>
  <c r="BZ8" i="2"/>
  <c r="AA9" i="2"/>
  <c r="BZ9" i="2"/>
  <c r="AA10" i="2"/>
  <c r="BZ10" i="2"/>
  <c r="AA11" i="2"/>
  <c r="BZ11" i="2"/>
  <c r="AA12" i="2"/>
  <c r="BZ12" i="2"/>
  <c r="AA13" i="2"/>
  <c r="BZ13" i="2"/>
  <c r="AA14" i="2"/>
  <c r="BZ14" i="2"/>
  <c r="AA15" i="2"/>
  <c r="BZ15" i="2"/>
  <c r="AA16" i="2"/>
  <c r="BZ16" i="2"/>
  <c r="BZ17" i="2"/>
  <c r="BZ18" i="2"/>
  <c r="AA19" i="2"/>
  <c r="BZ19" i="2"/>
  <c r="AA20" i="2"/>
  <c r="BZ20" i="2"/>
  <c r="AA21" i="2"/>
  <c r="BZ21" i="2"/>
  <c r="AA22" i="2"/>
  <c r="BZ22" i="2"/>
  <c r="AA23" i="2"/>
  <c r="BZ23" i="2"/>
  <c r="AA24" i="2"/>
  <c r="BZ24" i="2"/>
  <c r="AA25" i="2"/>
  <c r="BZ25" i="2"/>
  <c r="AA26" i="2"/>
  <c r="BZ26" i="2"/>
  <c r="AA27" i="2"/>
  <c r="BZ27" i="2"/>
  <c r="AA28" i="2"/>
  <c r="BZ28" i="2"/>
  <c r="AA29" i="2"/>
  <c r="BZ29" i="2"/>
  <c r="AA30" i="2"/>
  <c r="BZ30" i="2"/>
  <c r="AA31" i="2"/>
  <c r="BZ31" i="2"/>
  <c r="BZ32" i="2"/>
  <c r="BZ33" i="2"/>
  <c r="AA34" i="2"/>
  <c r="BZ34" i="2"/>
  <c r="AA35" i="2"/>
  <c r="BZ35" i="2"/>
  <c r="AA36" i="2"/>
  <c r="BZ36" i="2"/>
  <c r="AA37" i="2"/>
  <c r="BZ37" i="2"/>
  <c r="AA38" i="2"/>
  <c r="BZ38" i="2"/>
  <c r="AA39" i="2"/>
  <c r="BZ39" i="2"/>
  <c r="AA40" i="2"/>
  <c r="BZ40" i="2"/>
  <c r="AA41" i="2"/>
  <c r="BZ41" i="2"/>
  <c r="BZ42" i="2"/>
  <c r="BY8" i="2"/>
  <c r="Z9" i="2"/>
  <c r="BY9" i="2"/>
  <c r="Z10" i="2"/>
  <c r="BY10" i="2"/>
  <c r="Z11" i="2"/>
  <c r="BY11" i="2"/>
  <c r="Z12" i="2"/>
  <c r="BY12" i="2"/>
  <c r="Z13" i="2"/>
  <c r="BY13" i="2"/>
  <c r="Z14" i="2"/>
  <c r="BY14" i="2"/>
  <c r="Z15" i="2"/>
  <c r="BY15" i="2"/>
  <c r="Z16" i="2"/>
  <c r="BY16" i="2"/>
  <c r="BY17" i="2"/>
  <c r="BY18" i="2"/>
  <c r="Z19" i="2"/>
  <c r="BY19" i="2"/>
  <c r="Z20" i="2"/>
  <c r="BY20" i="2"/>
  <c r="Z21" i="2"/>
  <c r="BY21" i="2"/>
  <c r="Z22" i="2"/>
  <c r="BY22" i="2"/>
  <c r="Z23" i="2"/>
  <c r="BY23" i="2"/>
  <c r="Z24" i="2"/>
  <c r="BY24" i="2"/>
  <c r="Z25" i="2"/>
  <c r="BY25" i="2"/>
  <c r="Z26" i="2"/>
  <c r="BY26" i="2"/>
  <c r="Z27" i="2"/>
  <c r="BY27" i="2"/>
  <c r="Z28" i="2"/>
  <c r="BY28" i="2"/>
  <c r="Z29" i="2"/>
  <c r="BY29" i="2"/>
  <c r="Z30" i="2"/>
  <c r="BY30" i="2"/>
  <c r="Z31" i="2"/>
  <c r="BY31" i="2"/>
  <c r="BY32" i="2"/>
  <c r="BY33" i="2"/>
  <c r="Z34" i="2"/>
  <c r="BY34" i="2"/>
  <c r="Z35" i="2"/>
  <c r="BY35" i="2"/>
  <c r="Z36" i="2"/>
  <c r="BY36" i="2"/>
  <c r="Z37" i="2"/>
  <c r="BY37" i="2"/>
  <c r="Z38" i="2"/>
  <c r="BY38" i="2"/>
  <c r="Z39" i="2"/>
  <c r="BY39" i="2"/>
  <c r="Z40" i="2"/>
  <c r="BY40" i="2"/>
  <c r="Z41" i="2"/>
  <c r="BY41" i="2"/>
  <c r="BY42" i="2"/>
  <c r="BX8" i="2"/>
  <c r="Y9" i="2"/>
  <c r="BX9" i="2"/>
  <c r="Y10" i="2"/>
  <c r="BX10" i="2"/>
  <c r="Y11" i="2"/>
  <c r="BX11" i="2"/>
  <c r="Y12" i="2"/>
  <c r="BX12" i="2"/>
  <c r="Y13" i="2"/>
  <c r="BX13" i="2"/>
  <c r="Y14" i="2"/>
  <c r="BX14" i="2"/>
  <c r="Y15" i="2"/>
  <c r="BX15" i="2"/>
  <c r="Y16" i="2"/>
  <c r="BX16" i="2"/>
  <c r="BX17" i="2"/>
  <c r="BX18" i="2"/>
  <c r="Y19" i="2"/>
  <c r="BX19" i="2"/>
  <c r="Y20" i="2"/>
  <c r="BX20" i="2"/>
  <c r="Y21" i="2"/>
  <c r="BX21" i="2"/>
  <c r="Y22" i="2"/>
  <c r="BX22" i="2"/>
  <c r="Y23" i="2"/>
  <c r="BX23" i="2"/>
  <c r="Y24" i="2"/>
  <c r="BX24" i="2"/>
  <c r="Y25" i="2"/>
  <c r="BX25" i="2"/>
  <c r="Y26" i="2"/>
  <c r="BX26" i="2"/>
  <c r="Y27" i="2"/>
  <c r="BX27" i="2"/>
  <c r="Y28" i="2"/>
  <c r="BX28" i="2"/>
  <c r="Y29" i="2"/>
  <c r="BX29" i="2"/>
  <c r="Y30" i="2"/>
  <c r="BX30" i="2"/>
  <c r="Y31" i="2"/>
  <c r="BX31" i="2"/>
  <c r="BX32" i="2"/>
  <c r="BX33" i="2"/>
  <c r="Y34" i="2"/>
  <c r="BX34" i="2"/>
  <c r="Y35" i="2"/>
  <c r="BX35" i="2"/>
  <c r="Y36" i="2"/>
  <c r="BX36" i="2"/>
  <c r="Y37" i="2"/>
  <c r="BX37" i="2"/>
  <c r="Y38" i="2"/>
  <c r="BX38" i="2"/>
  <c r="Y39" i="2"/>
  <c r="BX39" i="2"/>
  <c r="Y40" i="2"/>
  <c r="BX40" i="2"/>
  <c r="Y41" i="2"/>
  <c r="BX41" i="2"/>
  <c r="BX42" i="2"/>
  <c r="BW8" i="2"/>
  <c r="X9" i="2"/>
  <c r="BW9" i="2"/>
  <c r="X10" i="2"/>
  <c r="BW10" i="2"/>
  <c r="X11" i="2"/>
  <c r="BW11" i="2"/>
  <c r="X12" i="2"/>
  <c r="BW12" i="2"/>
  <c r="X13" i="2"/>
  <c r="BW13" i="2"/>
  <c r="X14" i="2"/>
  <c r="BW14" i="2"/>
  <c r="X15" i="2"/>
  <c r="BW15" i="2"/>
  <c r="X16" i="2"/>
  <c r="BW16" i="2"/>
  <c r="BW17" i="2"/>
  <c r="BW18" i="2"/>
  <c r="X19" i="2"/>
  <c r="BW19" i="2"/>
  <c r="X20" i="2"/>
  <c r="BW20" i="2"/>
  <c r="X21" i="2"/>
  <c r="BW21" i="2"/>
  <c r="X22" i="2"/>
  <c r="BW22" i="2"/>
  <c r="X23" i="2"/>
  <c r="BW23" i="2"/>
  <c r="X24" i="2"/>
  <c r="BW24" i="2"/>
  <c r="X25" i="2"/>
  <c r="BW25" i="2"/>
  <c r="X26" i="2"/>
  <c r="BW26" i="2"/>
  <c r="X27" i="2"/>
  <c r="BW27" i="2"/>
  <c r="X28" i="2"/>
  <c r="BW28" i="2"/>
  <c r="X29" i="2"/>
  <c r="BW29" i="2"/>
  <c r="X30" i="2"/>
  <c r="BW30" i="2"/>
  <c r="X31" i="2"/>
  <c r="BW31" i="2"/>
  <c r="BW32" i="2"/>
  <c r="BW33" i="2"/>
  <c r="X34" i="2"/>
  <c r="BW34" i="2"/>
  <c r="X35" i="2"/>
  <c r="BW35" i="2"/>
  <c r="X36" i="2"/>
  <c r="BW36" i="2"/>
  <c r="X37" i="2"/>
  <c r="BW37" i="2"/>
  <c r="X38" i="2"/>
  <c r="BW38" i="2"/>
  <c r="X39" i="2"/>
  <c r="BW39" i="2"/>
  <c r="X40" i="2"/>
  <c r="BW40" i="2"/>
  <c r="X41" i="2"/>
  <c r="BW41" i="2"/>
  <c r="BW42" i="2"/>
  <c r="EY8" i="2"/>
  <c r="EY9" i="2"/>
  <c r="EY10" i="2"/>
  <c r="EY11" i="2"/>
  <c r="EY12" i="2"/>
  <c r="EY13" i="2"/>
  <c r="EY14" i="2"/>
  <c r="EY15" i="2"/>
  <c r="EY16" i="2"/>
  <c r="EY17" i="2"/>
  <c r="EY18" i="2"/>
  <c r="EY19" i="2"/>
  <c r="EY20" i="2"/>
  <c r="EY21" i="2"/>
  <c r="EY22" i="2"/>
  <c r="EY23" i="2"/>
  <c r="EY24" i="2"/>
  <c r="EY25" i="2"/>
  <c r="EY26" i="2"/>
  <c r="EY27" i="2"/>
  <c r="EY28" i="2"/>
  <c r="EY29" i="2"/>
  <c r="EY30" i="2"/>
  <c r="EY31" i="2"/>
  <c r="EY32" i="2"/>
  <c r="EY33" i="2"/>
  <c r="EY34" i="2"/>
  <c r="EY35" i="2"/>
  <c r="EY36" i="2"/>
  <c r="EY37" i="2"/>
  <c r="EY38" i="2"/>
  <c r="EY39" i="2"/>
  <c r="EY40" i="2"/>
  <c r="EY41" i="2"/>
  <c r="EY42" i="2"/>
  <c r="EX8" i="2"/>
  <c r="EX9" i="2"/>
  <c r="EX10" i="2"/>
  <c r="EX11" i="2"/>
  <c r="EX12" i="2"/>
  <c r="EX13" i="2"/>
  <c r="EX14" i="2"/>
  <c r="EX15" i="2"/>
  <c r="EX16" i="2"/>
  <c r="EX17" i="2"/>
  <c r="EX18" i="2"/>
  <c r="EX19" i="2"/>
  <c r="EX20" i="2"/>
  <c r="EX21" i="2"/>
  <c r="EX22" i="2"/>
  <c r="EX23" i="2"/>
  <c r="EX24" i="2"/>
  <c r="EX25" i="2"/>
  <c r="EX26" i="2"/>
  <c r="EX27" i="2"/>
  <c r="EX28" i="2"/>
  <c r="EX29" i="2"/>
  <c r="EX30" i="2"/>
  <c r="EX31" i="2"/>
  <c r="EX32" i="2"/>
  <c r="EX33" i="2"/>
  <c r="EX34" i="2"/>
  <c r="EX35" i="2"/>
  <c r="EX36" i="2"/>
  <c r="EX37" i="2"/>
  <c r="EX38" i="2"/>
  <c r="EX39" i="2"/>
  <c r="EX40" i="2"/>
  <c r="EX41" i="2"/>
  <c r="EX42" i="2"/>
  <c r="EW8" i="2"/>
  <c r="EW9" i="2"/>
  <c r="EW10" i="2"/>
  <c r="EW11" i="2"/>
  <c r="EW12" i="2"/>
  <c r="EW13" i="2"/>
  <c r="EW14" i="2"/>
  <c r="EW15" i="2"/>
  <c r="EW16" i="2"/>
  <c r="EW17" i="2"/>
  <c r="EW18" i="2"/>
  <c r="EW19" i="2"/>
  <c r="EW20" i="2"/>
  <c r="EW21" i="2"/>
  <c r="EW22" i="2"/>
  <c r="EW23" i="2"/>
  <c r="EW24" i="2"/>
  <c r="EW25" i="2"/>
  <c r="EW26" i="2"/>
  <c r="EW27" i="2"/>
  <c r="EW28" i="2"/>
  <c r="EW29" i="2"/>
  <c r="EW30" i="2"/>
  <c r="EW31" i="2"/>
  <c r="EW32" i="2"/>
  <c r="EW33" i="2"/>
  <c r="EW34" i="2"/>
  <c r="EW35" i="2"/>
  <c r="EW36" i="2"/>
  <c r="EW37" i="2"/>
  <c r="EW38" i="2"/>
  <c r="EW39" i="2"/>
  <c r="EW40" i="2"/>
  <c r="EW41" i="2"/>
  <c r="EW42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U8" i="2"/>
  <c r="EU9" i="2"/>
  <c r="EU10" i="2"/>
  <c r="EU11" i="2"/>
  <c r="EU12" i="2"/>
  <c r="EU13" i="2"/>
  <c r="EU14" i="2"/>
  <c r="EU15" i="2"/>
  <c r="EU16" i="2"/>
  <c r="EU17" i="2"/>
  <c r="EU18" i="2"/>
  <c r="EU19" i="2"/>
  <c r="EU20" i="2"/>
  <c r="EU21" i="2"/>
  <c r="EU22" i="2"/>
  <c r="EU23" i="2"/>
  <c r="EU24" i="2"/>
  <c r="EU25" i="2"/>
  <c r="EU26" i="2"/>
  <c r="EU27" i="2"/>
  <c r="EU28" i="2"/>
  <c r="EU29" i="2"/>
  <c r="EU30" i="2"/>
  <c r="EU31" i="2"/>
  <c r="EU32" i="2"/>
  <c r="EU33" i="2"/>
  <c r="EU34" i="2"/>
  <c r="EU35" i="2"/>
  <c r="EU36" i="2"/>
  <c r="EU37" i="2"/>
  <c r="EU38" i="2"/>
  <c r="EU39" i="2"/>
  <c r="EU40" i="2"/>
  <c r="EU41" i="2"/>
  <c r="EU42" i="2"/>
  <c r="ET8" i="2"/>
  <c r="ET9" i="2"/>
  <c r="ET10" i="2"/>
  <c r="ET11" i="2"/>
  <c r="ET1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25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ES8" i="2"/>
  <c r="ES9" i="2"/>
  <c r="ES10" i="2"/>
  <c r="ES11" i="2"/>
  <c r="ES12" i="2"/>
  <c r="ES13" i="2"/>
  <c r="ES14" i="2"/>
  <c r="ES15" i="2"/>
  <c r="ES16" i="2"/>
  <c r="ES17" i="2"/>
  <c r="ES18" i="2"/>
  <c r="ES19" i="2"/>
  <c r="ES20" i="2"/>
  <c r="ES21" i="2"/>
  <c r="ES22" i="2"/>
  <c r="ES23" i="2"/>
  <c r="ES24" i="2"/>
  <c r="ES25" i="2"/>
  <c r="ES26" i="2"/>
  <c r="ES27" i="2"/>
  <c r="ES28" i="2"/>
  <c r="ES29" i="2"/>
  <c r="ES30" i="2"/>
  <c r="ES31" i="2"/>
  <c r="ES32" i="2"/>
  <c r="ES33" i="2"/>
  <c r="ES34" i="2"/>
  <c r="ES35" i="2"/>
  <c r="ES36" i="2"/>
  <c r="ES37" i="2"/>
  <c r="ES38" i="2"/>
  <c r="ES39" i="2"/>
  <c r="ES40" i="2"/>
  <c r="ES41" i="2"/>
  <c r="ES42" i="2"/>
  <c r="ER8" i="2"/>
  <c r="ER9" i="2"/>
  <c r="ER10" i="2"/>
  <c r="ER11" i="2"/>
  <c r="ER12" i="2"/>
  <c r="ER13" i="2"/>
  <c r="ER14" i="2"/>
  <c r="ER15" i="2"/>
  <c r="ER16" i="2"/>
  <c r="ER17" i="2"/>
  <c r="ER18" i="2"/>
  <c r="ER19" i="2"/>
  <c r="ER20" i="2"/>
  <c r="ER21" i="2"/>
  <c r="ER22" i="2"/>
  <c r="ER23" i="2"/>
  <c r="ER24" i="2"/>
  <c r="ER25" i="2"/>
  <c r="ER26" i="2"/>
  <c r="ER27" i="2"/>
  <c r="ER28" i="2"/>
  <c r="ER29" i="2"/>
  <c r="ER30" i="2"/>
  <c r="ER31" i="2"/>
  <c r="ER32" i="2"/>
  <c r="ER33" i="2"/>
  <c r="ER34" i="2"/>
  <c r="ER35" i="2"/>
  <c r="ER36" i="2"/>
  <c r="ER37" i="2"/>
  <c r="ER38" i="2"/>
  <c r="ER39" i="2"/>
  <c r="ER40" i="2"/>
  <c r="ER41" i="2"/>
  <c r="ER42" i="2"/>
  <c r="EQ8" i="2"/>
  <c r="EQ9" i="2"/>
  <c r="EQ10" i="2"/>
  <c r="EQ11" i="2"/>
  <c r="EQ12" i="2"/>
  <c r="EQ13" i="2"/>
  <c r="EQ14" i="2"/>
  <c r="EQ15" i="2"/>
  <c r="EQ16" i="2"/>
  <c r="EQ17" i="2"/>
  <c r="EQ18" i="2"/>
  <c r="EQ19" i="2"/>
  <c r="EQ20" i="2"/>
  <c r="EQ21" i="2"/>
  <c r="EQ22" i="2"/>
  <c r="EQ23" i="2"/>
  <c r="EQ24" i="2"/>
  <c r="EQ25" i="2"/>
  <c r="EQ26" i="2"/>
  <c r="EQ27" i="2"/>
  <c r="EQ28" i="2"/>
  <c r="EQ29" i="2"/>
  <c r="EQ30" i="2"/>
  <c r="EQ31" i="2"/>
  <c r="EQ32" i="2"/>
  <c r="EQ33" i="2"/>
  <c r="EQ34" i="2"/>
  <c r="EQ35" i="2"/>
  <c r="EQ36" i="2"/>
  <c r="EQ37" i="2"/>
  <c r="EQ38" i="2"/>
  <c r="EQ39" i="2"/>
  <c r="EQ40" i="2"/>
  <c r="EQ41" i="2"/>
  <c r="EQ42" i="2"/>
  <c r="EP8" i="2"/>
  <c r="EP9" i="2"/>
  <c r="EP10" i="2"/>
  <c r="EP11" i="2"/>
  <c r="EP12" i="2"/>
  <c r="EP13" i="2"/>
  <c r="EP14" i="2"/>
  <c r="EP15" i="2"/>
  <c r="EP16" i="2"/>
  <c r="EP17" i="2"/>
  <c r="EP18" i="2"/>
  <c r="EP19" i="2"/>
  <c r="EP20" i="2"/>
  <c r="EP21" i="2"/>
  <c r="EP22" i="2"/>
  <c r="EP23" i="2"/>
  <c r="EP24" i="2"/>
  <c r="EP25" i="2"/>
  <c r="EP26" i="2"/>
  <c r="EP27" i="2"/>
  <c r="EP28" i="2"/>
  <c r="EP29" i="2"/>
  <c r="EP30" i="2"/>
  <c r="EP31" i="2"/>
  <c r="EP32" i="2"/>
  <c r="EP33" i="2"/>
  <c r="EP34" i="2"/>
  <c r="EP35" i="2"/>
  <c r="EP36" i="2"/>
  <c r="EP37" i="2"/>
  <c r="EP38" i="2"/>
  <c r="EP39" i="2"/>
  <c r="EP40" i="2"/>
  <c r="EP41" i="2"/>
  <c r="EP42" i="2"/>
  <c r="EO8" i="2"/>
  <c r="EO9" i="2"/>
  <c r="EO10" i="2"/>
  <c r="EO11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24" i="2"/>
  <c r="EO25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41" i="2"/>
  <c r="EO42" i="2"/>
  <c r="EN8" i="2"/>
  <c r="EN9" i="2"/>
  <c r="EN10" i="2"/>
  <c r="EN11" i="2"/>
  <c r="EN12" i="2"/>
  <c r="EN13" i="2"/>
  <c r="EN14" i="2"/>
  <c r="EN15" i="2"/>
  <c r="EN16" i="2"/>
  <c r="EN17" i="2"/>
  <c r="EN18" i="2"/>
  <c r="EN19" i="2"/>
  <c r="EN20" i="2"/>
  <c r="EN21" i="2"/>
  <c r="EN22" i="2"/>
  <c r="EN23" i="2"/>
  <c r="EN24" i="2"/>
  <c r="EN25" i="2"/>
  <c r="EN26" i="2"/>
  <c r="EN27" i="2"/>
  <c r="EN28" i="2"/>
  <c r="EN29" i="2"/>
  <c r="EN30" i="2"/>
  <c r="EN31" i="2"/>
  <c r="EN32" i="2"/>
  <c r="EN33" i="2"/>
  <c r="EN34" i="2"/>
  <c r="EN35" i="2"/>
  <c r="EN36" i="2"/>
  <c r="EN37" i="2"/>
  <c r="EN38" i="2"/>
  <c r="EN39" i="2"/>
  <c r="EN40" i="2"/>
  <c r="EN41" i="2"/>
  <c r="EN42" i="2"/>
  <c r="EM8" i="2"/>
  <c r="EM9" i="2"/>
  <c r="EM10" i="2"/>
  <c r="EM11" i="2"/>
  <c r="EM12" i="2"/>
  <c r="EM13" i="2"/>
  <c r="EM14" i="2"/>
  <c r="EM15" i="2"/>
  <c r="EM16" i="2"/>
  <c r="EM17" i="2"/>
  <c r="EM18" i="2"/>
  <c r="EM19" i="2"/>
  <c r="EM20" i="2"/>
  <c r="EM21" i="2"/>
  <c r="EM22" i="2"/>
  <c r="EM23" i="2"/>
  <c r="EM24" i="2"/>
  <c r="EM25" i="2"/>
  <c r="EM26" i="2"/>
  <c r="EM27" i="2"/>
  <c r="EM28" i="2"/>
  <c r="EM29" i="2"/>
  <c r="EM30" i="2"/>
  <c r="EM31" i="2"/>
  <c r="EM32" i="2"/>
  <c r="EM33" i="2"/>
  <c r="EM34" i="2"/>
  <c r="EM35" i="2"/>
  <c r="EM36" i="2"/>
  <c r="EM37" i="2"/>
  <c r="EM38" i="2"/>
  <c r="EM39" i="2"/>
  <c r="EM40" i="2"/>
  <c r="EM41" i="2"/>
  <c r="EM42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EL42" i="2"/>
  <c r="EL41" i="2"/>
  <c r="EL40" i="2"/>
  <c r="EL39" i="2"/>
  <c r="EL38" i="2"/>
  <c r="EL37" i="2"/>
  <c r="EL36" i="2"/>
  <c r="EL35" i="2"/>
  <c r="EL34" i="2"/>
  <c r="EL33" i="2"/>
  <c r="EL32" i="2"/>
  <c r="EL31" i="2"/>
  <c r="EL30" i="2"/>
  <c r="EL29" i="2"/>
  <c r="EL28" i="2"/>
  <c r="EL27" i="2"/>
  <c r="EL26" i="2"/>
  <c r="EL25" i="2"/>
  <c r="EL24" i="2"/>
  <c r="EL23" i="2"/>
  <c r="EL22" i="2"/>
  <c r="EL21" i="2"/>
  <c r="EL20" i="2"/>
  <c r="EL19" i="2"/>
  <c r="EL18" i="2"/>
  <c r="EL17" i="2"/>
  <c r="EL16" i="2"/>
  <c r="EL15" i="2"/>
  <c r="EL14" i="2"/>
  <c r="EL13" i="2"/>
  <c r="EL12" i="2"/>
  <c r="EL11" i="2"/>
  <c r="EL10" i="2"/>
  <c r="EL9" i="2"/>
  <c r="EL8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W58" i="2"/>
  <c r="W55" i="2"/>
  <c r="W52" i="2"/>
  <c r="W57" i="2"/>
  <c r="W54" i="2"/>
  <c r="W51" i="2"/>
  <c r="BR42" i="2"/>
  <c r="BO42" i="2"/>
  <c r="BQ42" i="2"/>
  <c r="BJ42" i="2"/>
  <c r="BP42" i="2"/>
  <c r="BN42" i="2"/>
  <c r="BM42" i="2"/>
  <c r="BL42" i="2"/>
  <c r="BK42" i="2"/>
  <c r="BI42" i="2"/>
  <c r="BH42" i="2"/>
  <c r="BG42" i="2"/>
  <c r="BF42" i="2"/>
  <c r="BE42" i="2"/>
  <c r="BR41" i="2"/>
  <c r="BO41" i="2"/>
  <c r="BQ41" i="2"/>
  <c r="BJ41" i="2"/>
  <c r="BP41" i="2"/>
  <c r="BN41" i="2"/>
  <c r="BM41" i="2"/>
  <c r="BL41" i="2"/>
  <c r="BK41" i="2"/>
  <c r="BI41" i="2"/>
  <c r="BH41" i="2"/>
  <c r="BG41" i="2"/>
  <c r="BF41" i="2"/>
  <c r="BE41" i="2"/>
  <c r="BR40" i="2"/>
  <c r="BO40" i="2"/>
  <c r="BQ40" i="2"/>
  <c r="BJ40" i="2"/>
  <c r="BP40" i="2"/>
  <c r="BN40" i="2"/>
  <c r="BM40" i="2"/>
  <c r="BL40" i="2"/>
  <c r="BK40" i="2"/>
  <c r="BI40" i="2"/>
  <c r="BH40" i="2"/>
  <c r="BG40" i="2"/>
  <c r="BF40" i="2"/>
  <c r="BE40" i="2"/>
  <c r="BR39" i="2"/>
  <c r="BO39" i="2"/>
  <c r="BQ39" i="2"/>
  <c r="BJ39" i="2"/>
  <c r="BP39" i="2"/>
  <c r="BN39" i="2"/>
  <c r="BM39" i="2"/>
  <c r="BL39" i="2"/>
  <c r="BK39" i="2"/>
  <c r="BI39" i="2"/>
  <c r="BH39" i="2"/>
  <c r="BG39" i="2"/>
  <c r="BF39" i="2"/>
  <c r="BE39" i="2"/>
  <c r="BR38" i="2"/>
  <c r="BO38" i="2"/>
  <c r="BQ38" i="2"/>
  <c r="BJ38" i="2"/>
  <c r="BP38" i="2"/>
  <c r="BN38" i="2"/>
  <c r="BM38" i="2"/>
  <c r="BL38" i="2"/>
  <c r="BK38" i="2"/>
  <c r="BI38" i="2"/>
  <c r="BH38" i="2"/>
  <c r="BG38" i="2"/>
  <c r="BF38" i="2"/>
  <c r="BE38" i="2"/>
  <c r="BR37" i="2"/>
  <c r="BO37" i="2"/>
  <c r="BQ37" i="2"/>
  <c r="BJ37" i="2"/>
  <c r="BP37" i="2"/>
  <c r="BN37" i="2"/>
  <c r="BM37" i="2"/>
  <c r="BL37" i="2"/>
  <c r="BK37" i="2"/>
  <c r="BI37" i="2"/>
  <c r="BH37" i="2"/>
  <c r="BG37" i="2"/>
  <c r="BF37" i="2"/>
  <c r="BE37" i="2"/>
  <c r="BR36" i="2"/>
  <c r="BO36" i="2"/>
  <c r="BQ36" i="2"/>
  <c r="BJ36" i="2"/>
  <c r="BP36" i="2"/>
  <c r="BN36" i="2"/>
  <c r="BM36" i="2"/>
  <c r="BL36" i="2"/>
  <c r="BK36" i="2"/>
  <c r="BI36" i="2"/>
  <c r="BH36" i="2"/>
  <c r="BG36" i="2"/>
  <c r="BF36" i="2"/>
  <c r="BE36" i="2"/>
  <c r="BR35" i="2"/>
  <c r="BO35" i="2"/>
  <c r="BQ35" i="2"/>
  <c r="BJ35" i="2"/>
  <c r="BP35" i="2"/>
  <c r="BN35" i="2"/>
  <c r="BM35" i="2"/>
  <c r="BL35" i="2"/>
  <c r="BK35" i="2"/>
  <c r="BI35" i="2"/>
  <c r="BH35" i="2"/>
  <c r="BG35" i="2"/>
  <c r="BF35" i="2"/>
  <c r="BE35" i="2"/>
  <c r="BR34" i="2"/>
  <c r="BO34" i="2"/>
  <c r="BQ34" i="2"/>
  <c r="BJ34" i="2"/>
  <c r="BP34" i="2"/>
  <c r="BN34" i="2"/>
  <c r="BM34" i="2"/>
  <c r="BL34" i="2"/>
  <c r="BK34" i="2"/>
  <c r="BI34" i="2"/>
  <c r="BH34" i="2"/>
  <c r="BG34" i="2"/>
  <c r="BF34" i="2"/>
  <c r="BE34" i="2"/>
  <c r="BR33" i="2"/>
  <c r="BO33" i="2"/>
  <c r="BQ33" i="2"/>
  <c r="BJ33" i="2"/>
  <c r="BP33" i="2"/>
  <c r="BN33" i="2"/>
  <c r="BM33" i="2"/>
  <c r="BL33" i="2"/>
  <c r="BK33" i="2"/>
  <c r="BI33" i="2"/>
  <c r="BH33" i="2"/>
  <c r="BG33" i="2"/>
  <c r="BF33" i="2"/>
  <c r="BE33" i="2"/>
  <c r="BR32" i="2"/>
  <c r="BO32" i="2"/>
  <c r="BQ32" i="2"/>
  <c r="BJ32" i="2"/>
  <c r="BP32" i="2"/>
  <c r="BN32" i="2"/>
  <c r="BM32" i="2"/>
  <c r="BL32" i="2"/>
  <c r="BK32" i="2"/>
  <c r="BI32" i="2"/>
  <c r="BH32" i="2"/>
  <c r="BG32" i="2"/>
  <c r="BF32" i="2"/>
  <c r="BE32" i="2"/>
  <c r="BR31" i="2"/>
  <c r="BO31" i="2"/>
  <c r="BQ31" i="2"/>
  <c r="BJ31" i="2"/>
  <c r="BP31" i="2"/>
  <c r="BN31" i="2"/>
  <c r="BM31" i="2"/>
  <c r="BL31" i="2"/>
  <c r="BK31" i="2"/>
  <c r="BI31" i="2"/>
  <c r="BH31" i="2"/>
  <c r="BG31" i="2"/>
  <c r="BF31" i="2"/>
  <c r="BE31" i="2"/>
  <c r="BR30" i="2"/>
  <c r="BO30" i="2"/>
  <c r="BQ30" i="2"/>
  <c r="BJ30" i="2"/>
  <c r="BP30" i="2"/>
  <c r="BN30" i="2"/>
  <c r="BM30" i="2"/>
  <c r="BL30" i="2"/>
  <c r="BK30" i="2"/>
  <c r="BI30" i="2"/>
  <c r="BH30" i="2"/>
  <c r="BG30" i="2"/>
  <c r="BF30" i="2"/>
  <c r="BE30" i="2"/>
  <c r="BR29" i="2"/>
  <c r="BO29" i="2"/>
  <c r="BQ29" i="2"/>
  <c r="BJ29" i="2"/>
  <c r="BP29" i="2"/>
  <c r="BN29" i="2"/>
  <c r="BM29" i="2"/>
  <c r="BL29" i="2"/>
  <c r="BK29" i="2"/>
  <c r="BI29" i="2"/>
  <c r="BH29" i="2"/>
  <c r="BG29" i="2"/>
  <c r="BF29" i="2"/>
  <c r="BE29" i="2"/>
  <c r="BR28" i="2"/>
  <c r="BO28" i="2"/>
  <c r="BQ28" i="2"/>
  <c r="BJ28" i="2"/>
  <c r="BP28" i="2"/>
  <c r="BN28" i="2"/>
  <c r="BM28" i="2"/>
  <c r="BL28" i="2"/>
  <c r="BK28" i="2"/>
  <c r="BI28" i="2"/>
  <c r="BH28" i="2"/>
  <c r="BG28" i="2"/>
  <c r="BF28" i="2"/>
  <c r="BE28" i="2"/>
  <c r="BR27" i="2"/>
  <c r="BO27" i="2"/>
  <c r="BQ27" i="2"/>
  <c r="BJ27" i="2"/>
  <c r="BP27" i="2"/>
  <c r="BN27" i="2"/>
  <c r="BM27" i="2"/>
  <c r="BL27" i="2"/>
  <c r="BK27" i="2"/>
  <c r="BI27" i="2"/>
  <c r="BH27" i="2"/>
  <c r="BG27" i="2"/>
  <c r="BF27" i="2"/>
  <c r="BE27" i="2"/>
  <c r="BR26" i="2"/>
  <c r="BO26" i="2"/>
  <c r="BQ26" i="2"/>
  <c r="BJ26" i="2"/>
  <c r="BP26" i="2"/>
  <c r="BN26" i="2"/>
  <c r="BM26" i="2"/>
  <c r="BL26" i="2"/>
  <c r="BK26" i="2"/>
  <c r="BI26" i="2"/>
  <c r="BH26" i="2"/>
  <c r="BG26" i="2"/>
  <c r="BF26" i="2"/>
  <c r="BE26" i="2"/>
  <c r="BR25" i="2"/>
  <c r="BO25" i="2"/>
  <c r="BQ25" i="2"/>
  <c r="BJ25" i="2"/>
  <c r="BP25" i="2"/>
  <c r="BN25" i="2"/>
  <c r="BM25" i="2"/>
  <c r="BL25" i="2"/>
  <c r="BK25" i="2"/>
  <c r="BI25" i="2"/>
  <c r="BH25" i="2"/>
  <c r="BG25" i="2"/>
  <c r="BF25" i="2"/>
  <c r="BE25" i="2"/>
  <c r="BR24" i="2"/>
  <c r="BO24" i="2"/>
  <c r="BQ24" i="2"/>
  <c r="BJ24" i="2"/>
  <c r="BP24" i="2"/>
  <c r="BN24" i="2"/>
  <c r="BM24" i="2"/>
  <c r="BL24" i="2"/>
  <c r="BK24" i="2"/>
  <c r="BI24" i="2"/>
  <c r="BH24" i="2"/>
  <c r="BG24" i="2"/>
  <c r="BF24" i="2"/>
  <c r="BE24" i="2"/>
  <c r="BR23" i="2"/>
  <c r="BO23" i="2"/>
  <c r="BQ23" i="2"/>
  <c r="BJ23" i="2"/>
  <c r="BP23" i="2"/>
  <c r="BN23" i="2"/>
  <c r="BM23" i="2"/>
  <c r="BL23" i="2"/>
  <c r="BK23" i="2"/>
  <c r="BI23" i="2"/>
  <c r="BH23" i="2"/>
  <c r="BG23" i="2"/>
  <c r="BF23" i="2"/>
  <c r="BE23" i="2"/>
  <c r="BR22" i="2"/>
  <c r="BO22" i="2"/>
  <c r="BQ22" i="2"/>
  <c r="BJ22" i="2"/>
  <c r="BP22" i="2"/>
  <c r="BN22" i="2"/>
  <c r="BM22" i="2"/>
  <c r="BL22" i="2"/>
  <c r="BK22" i="2"/>
  <c r="BI22" i="2"/>
  <c r="BH22" i="2"/>
  <c r="BG22" i="2"/>
  <c r="BF22" i="2"/>
  <c r="BE22" i="2"/>
  <c r="BR21" i="2"/>
  <c r="BO21" i="2"/>
  <c r="BQ21" i="2"/>
  <c r="BJ21" i="2"/>
  <c r="BP21" i="2"/>
  <c r="BN21" i="2"/>
  <c r="BM21" i="2"/>
  <c r="BL21" i="2"/>
  <c r="BK21" i="2"/>
  <c r="BI21" i="2"/>
  <c r="BH21" i="2"/>
  <c r="BG21" i="2"/>
  <c r="BF21" i="2"/>
  <c r="BE21" i="2"/>
  <c r="BR20" i="2"/>
  <c r="BO20" i="2"/>
  <c r="BQ20" i="2"/>
  <c r="BJ20" i="2"/>
  <c r="BP20" i="2"/>
  <c r="BN20" i="2"/>
  <c r="BM20" i="2"/>
  <c r="BL20" i="2"/>
  <c r="BK20" i="2"/>
  <c r="BI20" i="2"/>
  <c r="BH20" i="2"/>
  <c r="BG20" i="2"/>
  <c r="BF20" i="2"/>
  <c r="BE20" i="2"/>
  <c r="BR19" i="2"/>
  <c r="BO19" i="2"/>
  <c r="BQ19" i="2"/>
  <c r="BJ19" i="2"/>
  <c r="BP19" i="2"/>
  <c r="BN19" i="2"/>
  <c r="BM19" i="2"/>
  <c r="BL19" i="2"/>
  <c r="BK19" i="2"/>
  <c r="BI19" i="2"/>
  <c r="BH19" i="2"/>
  <c r="BG19" i="2"/>
  <c r="BF19" i="2"/>
  <c r="BE19" i="2"/>
  <c r="BR18" i="2"/>
  <c r="BO18" i="2"/>
  <c r="BQ18" i="2"/>
  <c r="BJ18" i="2"/>
  <c r="BP18" i="2"/>
  <c r="BN18" i="2"/>
  <c r="BM18" i="2"/>
  <c r="BL18" i="2"/>
  <c r="BK18" i="2"/>
  <c r="BI18" i="2"/>
  <c r="BH18" i="2"/>
  <c r="BG18" i="2"/>
  <c r="BF18" i="2"/>
  <c r="BE18" i="2"/>
  <c r="BR17" i="2"/>
  <c r="BO17" i="2"/>
  <c r="BQ17" i="2"/>
  <c r="BJ17" i="2"/>
  <c r="BP17" i="2"/>
  <c r="BN17" i="2"/>
  <c r="BM17" i="2"/>
  <c r="BL17" i="2"/>
  <c r="BK17" i="2"/>
  <c r="BI17" i="2"/>
  <c r="BH17" i="2"/>
  <c r="BG17" i="2"/>
  <c r="BF17" i="2"/>
  <c r="BE17" i="2"/>
  <c r="BR16" i="2"/>
  <c r="BO16" i="2"/>
  <c r="BQ16" i="2"/>
  <c r="BJ16" i="2"/>
  <c r="BP16" i="2"/>
  <c r="BN16" i="2"/>
  <c r="BM16" i="2"/>
  <c r="BL16" i="2"/>
  <c r="BK16" i="2"/>
  <c r="BI16" i="2"/>
  <c r="BH16" i="2"/>
  <c r="BG16" i="2"/>
  <c r="BF16" i="2"/>
  <c r="BE16" i="2"/>
  <c r="BR15" i="2"/>
  <c r="BO15" i="2"/>
  <c r="BQ15" i="2"/>
  <c r="BJ15" i="2"/>
  <c r="BP15" i="2"/>
  <c r="BN15" i="2"/>
  <c r="BM15" i="2"/>
  <c r="BL15" i="2"/>
  <c r="BK15" i="2"/>
  <c r="BI15" i="2"/>
  <c r="BH15" i="2"/>
  <c r="BG15" i="2"/>
  <c r="BF15" i="2"/>
  <c r="BE15" i="2"/>
  <c r="BR14" i="2"/>
  <c r="BO14" i="2"/>
  <c r="BQ14" i="2"/>
  <c r="BJ14" i="2"/>
  <c r="BP14" i="2"/>
  <c r="BN14" i="2"/>
  <c r="BM14" i="2"/>
  <c r="BL14" i="2"/>
  <c r="BK14" i="2"/>
  <c r="BI14" i="2"/>
  <c r="BH14" i="2"/>
  <c r="BG14" i="2"/>
  <c r="BF14" i="2"/>
  <c r="BE14" i="2"/>
  <c r="BR13" i="2"/>
  <c r="BO13" i="2"/>
  <c r="BQ13" i="2"/>
  <c r="BJ13" i="2"/>
  <c r="BP13" i="2"/>
  <c r="BN13" i="2"/>
  <c r="BM13" i="2"/>
  <c r="BL13" i="2"/>
  <c r="BK13" i="2"/>
  <c r="BI13" i="2"/>
  <c r="BH13" i="2"/>
  <c r="BG13" i="2"/>
  <c r="BF13" i="2"/>
  <c r="BE13" i="2"/>
  <c r="BR12" i="2"/>
  <c r="BO12" i="2"/>
  <c r="BQ12" i="2"/>
  <c r="BJ12" i="2"/>
  <c r="BP12" i="2"/>
  <c r="BN12" i="2"/>
  <c r="BM12" i="2"/>
  <c r="BL12" i="2"/>
  <c r="BK12" i="2"/>
  <c r="BI12" i="2"/>
  <c r="BH12" i="2"/>
  <c r="BG12" i="2"/>
  <c r="BF12" i="2"/>
  <c r="BE12" i="2"/>
  <c r="BR11" i="2"/>
  <c r="BO11" i="2"/>
  <c r="BQ11" i="2"/>
  <c r="BJ11" i="2"/>
  <c r="BP11" i="2"/>
  <c r="BN11" i="2"/>
  <c r="BM11" i="2"/>
  <c r="BL11" i="2"/>
  <c r="BK11" i="2"/>
  <c r="BI11" i="2"/>
  <c r="BH11" i="2"/>
  <c r="BG11" i="2"/>
  <c r="BF11" i="2"/>
  <c r="BE11" i="2"/>
  <c r="BR10" i="2"/>
  <c r="BO10" i="2"/>
  <c r="BQ10" i="2"/>
  <c r="BJ10" i="2"/>
  <c r="BP10" i="2"/>
  <c r="BN10" i="2"/>
  <c r="BM10" i="2"/>
  <c r="BL10" i="2"/>
  <c r="BK10" i="2"/>
  <c r="BI10" i="2"/>
  <c r="BH10" i="2"/>
  <c r="BG10" i="2"/>
  <c r="BF10" i="2"/>
  <c r="BE10" i="2"/>
  <c r="BR9" i="2"/>
  <c r="BO9" i="2"/>
  <c r="BQ9" i="2"/>
  <c r="BJ9" i="2"/>
  <c r="BP9" i="2"/>
  <c r="BN9" i="2"/>
  <c r="BM9" i="2"/>
  <c r="BL9" i="2"/>
  <c r="BK9" i="2"/>
  <c r="BI9" i="2"/>
  <c r="BH9" i="2"/>
  <c r="BG9" i="2"/>
  <c r="BF9" i="2"/>
  <c r="BE9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5" i="2"/>
  <c r="C6" i="2"/>
  <c r="C7" i="2"/>
  <c r="C8" i="2"/>
  <c r="C9" i="2"/>
  <c r="C10" i="2"/>
  <c r="C11" i="2"/>
  <c r="C12" i="2"/>
  <c r="C13" i="2"/>
  <c r="C14" i="2"/>
</calcChain>
</file>

<file path=xl/sharedStrings.xml><?xml version="1.0" encoding="utf-8"?>
<sst xmlns="http://schemas.openxmlformats.org/spreadsheetml/2006/main" count="224" uniqueCount="86">
  <si>
    <t>_date_</t>
  </si>
  <si>
    <t>r0_dn</t>
  </si>
  <si>
    <t>r0_du</t>
  </si>
  <si>
    <t>r0_et</t>
  </si>
  <si>
    <t>r0_hm</t>
  </si>
  <si>
    <t>r0_la</t>
  </si>
  <si>
    <t>r0_lv</t>
  </si>
  <si>
    <t>r0_mn</t>
  </si>
  <si>
    <t>r0_pp</t>
  </si>
  <si>
    <t>r0_sc</t>
  </si>
  <si>
    <t>r0_st</t>
  </si>
  <si>
    <t>r0_tot</t>
  </si>
  <si>
    <t>bf_dn</t>
  </si>
  <si>
    <t>bf_du</t>
  </si>
  <si>
    <t>bf_et</t>
  </si>
  <si>
    <t>bf_hm</t>
  </si>
  <si>
    <t>bf_la</t>
  </si>
  <si>
    <t>bf_lv</t>
  </si>
  <si>
    <t>bf_mn</t>
  </si>
  <si>
    <t>bf_pp</t>
  </si>
  <si>
    <t>bf_sc</t>
  </si>
  <si>
    <t>bf_st</t>
  </si>
  <si>
    <t>bf_tot</t>
  </si>
  <si>
    <t>a_dn</t>
  </si>
  <si>
    <t>a_du</t>
  </si>
  <si>
    <t>a_et</t>
  </si>
  <si>
    <t>a_hm</t>
  </si>
  <si>
    <t>a_la</t>
  </si>
  <si>
    <t>a_lv</t>
  </si>
  <si>
    <t>a_mn</t>
  </si>
  <si>
    <t>a_pp</t>
  </si>
  <si>
    <t>a_sc</t>
  </si>
  <si>
    <t>a_st</t>
  </si>
  <si>
    <t>r=1</t>
  </si>
  <si>
    <t>TASA EFECTIVA DE CONTAGIOS (R0)</t>
  </si>
  <si>
    <t>Marzo</t>
  </si>
  <si>
    <t>Abril</t>
  </si>
  <si>
    <t>r0_lr</t>
  </si>
  <si>
    <t>r0_sd</t>
  </si>
  <si>
    <t>r0_sr</t>
  </si>
  <si>
    <t>TASA EFECTIVA DE CONTAGIO (R0)</t>
  </si>
  <si>
    <t>TASA EFECTIVA DE CONTAGIO (R0) - MEDIA MOVIL 5 DIAS</t>
  </si>
  <si>
    <t>IF TASA EFECTIVA DE CONTAGIO (R0) MEDIA MOVIL 5 DIAS &gt;= 1.4 --&gt; 1, ELSE 0</t>
  </si>
  <si>
    <t>VARIACION TASA EFECTIVA DE CONTAGIO (R0) - MEDIA MOVIL 5 DIAS</t>
  </si>
  <si>
    <t>Días</t>
  </si>
  <si>
    <t>Medidas 1</t>
  </si>
  <si>
    <t>Medidas 2</t>
  </si>
  <si>
    <t>Medidas 3</t>
  </si>
  <si>
    <t>var</t>
  </si>
  <si>
    <t xml:space="preserve">Días transcurridos a partir medidas </t>
  </si>
  <si>
    <t>Días requeridos para R &lt;1.4</t>
  </si>
  <si>
    <t>[1.0-1.4]</t>
  </si>
  <si>
    <t>[1.5-1.9]</t>
  </si>
  <si>
    <t>[2.0-2.4]</t>
  </si>
  <si>
    <t>[2.5-3.0]</t>
  </si>
  <si>
    <t>&gt;3</t>
  </si>
  <si>
    <t>-</t>
  </si>
  <si>
    <t>R.D.</t>
  </si>
  <si>
    <t>La Altagracia</t>
  </si>
  <si>
    <t>La Vega</t>
  </si>
  <si>
    <t>Distrito Nacional</t>
  </si>
  <si>
    <t>Duarte</t>
  </si>
  <si>
    <t>Espaillat</t>
  </si>
  <si>
    <t>Hermanas Mirabal</t>
  </si>
  <si>
    <t>Provincias</t>
  </si>
  <si>
    <t>Monseñor Nouel</t>
  </si>
  <si>
    <t>La Romana</t>
  </si>
  <si>
    <t>San Cristóbal</t>
  </si>
  <si>
    <t>Santiago</t>
  </si>
  <si>
    <t>Santo Domingo</t>
  </si>
  <si>
    <t>Sánchez Ramírez</t>
  </si>
  <si>
    <t>Puerto Plata</t>
  </si>
  <si>
    <t xml:space="preserve"> TASA EFECTIVA DE CONTAGIO (R0) - MEDIA MOVIL 5 DIAS &gt; 3</t>
  </si>
  <si>
    <t xml:space="preserve"> TASA EFECTIVA DE CONTAGIO (R0) - MEDIA MOVIL 5 DIAS en rango [2.5 - 3]</t>
  </si>
  <si>
    <t xml:space="preserve"> TASA EFECTIVA DE CONTAGIO (R0) - MEDIA MOVIL 5 DIAS en rango [2 - 2.4]</t>
  </si>
  <si>
    <t xml:space="preserve"> TASA EFECTIVA DE CONTAGIO (R0) - MEDIA MOVIL 5 DIAS en rango [1.5 - 1.9]</t>
  </si>
  <si>
    <t xml:space="preserve"> TASA EFECTIVA DE CONTAGIO (R0) - MEDIA MOVIL 5 DIAS en rango [1.0 - 1.4]</t>
  </si>
  <si>
    <t>Evolución contagios secundarios a partir medidas distanciamiento social</t>
  </si>
  <si>
    <t>China*</t>
  </si>
  <si>
    <t>r0_chi</t>
  </si>
  <si>
    <t>r0_swe</t>
  </si>
  <si>
    <t>fecha</t>
  </si>
  <si>
    <t>Mayo</t>
  </si>
  <si>
    <t>Suecia</t>
  </si>
  <si>
    <t>Días transcurridos en rango de R0*</t>
  </si>
  <si>
    <t xml:space="preserve">Fuente: Elaboración propia. *Media móvil 5 días. Datos al 04 de mayo 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</si>
</sst>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9" formatCode="0.0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0"/>
      <name val="Calibri"/>
      <scheme val="minor"/>
    </font>
    <font>
      <sz val="11"/>
      <color theme="0"/>
      <name val="Calibri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</font>
    <font>
      <sz val="11"/>
      <color theme="1"/>
      <name val="Times New Roman"/>
    </font>
    <font>
      <sz val="12"/>
      <color theme="1"/>
      <name val="Times"/>
    </font>
    <font>
      <sz val="14"/>
      <color theme="1"/>
      <name val="Times New Roman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3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4" fillId="4" borderId="0" xfId="0" applyFont="1" applyFill="1"/>
    <xf numFmtId="0" fontId="0" fillId="0" borderId="0" xfId="0" applyAlignment="1">
      <alignment horizontal="center"/>
    </xf>
    <xf numFmtId="165" fontId="0" fillId="0" borderId="0" xfId="7" applyNumberFormat="1" applyFont="1"/>
    <xf numFmtId="165" fontId="5" fillId="0" borderId="0" xfId="7" applyNumberFormat="1" applyFont="1"/>
    <xf numFmtId="165" fontId="0" fillId="0" borderId="0" xfId="0" applyNumberFormat="1"/>
    <xf numFmtId="43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0" fontId="0" fillId="6" borderId="0" xfId="0" applyFill="1" applyAlignment="1">
      <alignment horizontal="center"/>
    </xf>
    <xf numFmtId="14" fontId="0" fillId="6" borderId="0" xfId="0" applyNumberFormat="1" applyFill="1"/>
    <xf numFmtId="164" fontId="0" fillId="6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 applyAlignment="1">
      <alignment horizontal="center"/>
    </xf>
    <xf numFmtId="14" fontId="0" fillId="7" borderId="0" xfId="0" applyNumberFormat="1" applyFill="1"/>
    <xf numFmtId="164" fontId="0" fillId="7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 applyAlignment="1">
      <alignment horizontal="center"/>
    </xf>
    <xf numFmtId="14" fontId="0" fillId="8" borderId="0" xfId="0" applyNumberFormat="1" applyFill="1"/>
    <xf numFmtId="164" fontId="0" fillId="8" borderId="0" xfId="0" applyNumberFormat="1" applyFill="1"/>
    <xf numFmtId="0" fontId="0" fillId="8" borderId="0" xfId="0" applyFill="1"/>
    <xf numFmtId="2" fontId="0" fillId="8" borderId="0" xfId="0" applyNumberFormat="1" applyFill="1"/>
    <xf numFmtId="0" fontId="7" fillId="2" borderId="0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/>
    </xf>
    <xf numFmtId="1" fontId="7" fillId="2" borderId="11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0" borderId="0" xfId="0" applyFont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/>
    <xf numFmtId="14" fontId="0" fillId="9" borderId="0" xfId="0" applyNumberFormat="1" applyFill="1"/>
    <xf numFmtId="2" fontId="0" fillId="9" borderId="0" xfId="0" applyNumberFormat="1" applyFill="1"/>
    <xf numFmtId="164" fontId="0" fillId="9" borderId="0" xfId="0" applyNumberFormat="1" applyFill="1"/>
    <xf numFmtId="169" fontId="0" fillId="8" borderId="0" xfId="0" applyNumberFormat="1" applyFill="1"/>
    <xf numFmtId="169" fontId="0" fillId="5" borderId="0" xfId="0" applyNumberFormat="1" applyFill="1"/>
  </cellXfs>
  <cellStyles count="384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"1er Toque de queda (21 marzo - 03 de abril)"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"Medidas 21 marzo al 03 de abril"</c:v>
          </c:tx>
          <c:spPr>
            <a:ln w="31750">
              <a:noFill/>
            </a:ln>
          </c:spPr>
          <c:dPt>
            <c:idx val="5"/>
            <c:marker>
              <c:symbol val="diamond"/>
              <c:size val="7"/>
              <c:spPr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3"/>
            <c:marker>
              <c:spPr>
                <a:solidFill>
                  <a:srgbClr val="660066"/>
                </a:solidFill>
                <a:ln>
                  <a:solidFill>
                    <a:srgbClr val="660066"/>
                  </a:solidFill>
                </a:ln>
              </c:spPr>
            </c:marker>
            <c:bubble3D val="0"/>
          </c:dPt>
          <c:xVal>
            <c:numRef>
              <c:f>R0!$W$8:$AJ$8</c:f>
              <c:numCache>
                <c:formatCode>0.00</c:formatCode>
                <c:ptCount val="14"/>
                <c:pt idx="0">
                  <c:v>4.604737211813969</c:v>
                </c:pt>
                <c:pt idx="1">
                  <c:v>5.898797487878291</c:v>
                </c:pt>
                <c:pt idx="2">
                  <c:v>4.8483322871877</c:v>
                </c:pt>
                <c:pt idx="3">
                  <c:v>3.999702720870486</c:v>
                </c:pt>
                <c:pt idx="4">
                  <c:v>2.065503179087156</c:v>
                </c:pt>
                <c:pt idx="5">
                  <c:v>2.688518188948433</c:v>
                </c:pt>
                <c:pt idx="6">
                  <c:v>2.394950819137453</c:v>
                </c:pt>
                <c:pt idx="7">
                  <c:v>2.628477692567594</c:v>
                </c:pt>
                <c:pt idx="8">
                  <c:v>2.56772942062244</c:v>
                </c:pt>
                <c:pt idx="9">
                  <c:v>5.316840093894502</c:v>
                </c:pt>
                <c:pt idx="10">
                  <c:v>5.066466396957859</c:v>
                </c:pt>
                <c:pt idx="11">
                  <c:v>2.366962597141994</c:v>
                </c:pt>
                <c:pt idx="12">
                  <c:v>3.6001894805845</c:v>
                </c:pt>
                <c:pt idx="13">
                  <c:v>4.461026347886957</c:v>
                </c:pt>
              </c:numCache>
            </c:numRef>
          </c:xVal>
          <c:yVal>
            <c:numRef>
              <c:f>R0!$W$17:$AJ$17</c:f>
              <c:numCache>
                <c:formatCode>0.00</c:formatCode>
                <c:ptCount val="14"/>
                <c:pt idx="0">
                  <c:v>2.296243479033223</c:v>
                </c:pt>
                <c:pt idx="1">
                  <c:v>1.598428364983921</c:v>
                </c:pt>
                <c:pt idx="2">
                  <c:v>2.814404366897747</c:v>
                </c:pt>
                <c:pt idx="3">
                  <c:v>2.48623493157502</c:v>
                </c:pt>
                <c:pt idx="4">
                  <c:v>1.981517234343534</c:v>
                </c:pt>
                <c:pt idx="5">
                  <c:v>2.292708088679842</c:v>
                </c:pt>
                <c:pt idx="6">
                  <c:v>2.292655284091146</c:v>
                </c:pt>
                <c:pt idx="7">
                  <c:v>2.564409408878824</c:v>
                </c:pt>
                <c:pt idx="8">
                  <c:v>2.465111981373788</c:v>
                </c:pt>
                <c:pt idx="9">
                  <c:v>3.208955668597421</c:v>
                </c:pt>
                <c:pt idx="10">
                  <c:v>3.224455232462526</c:v>
                </c:pt>
                <c:pt idx="11">
                  <c:v>2.275961439470064</c:v>
                </c:pt>
                <c:pt idx="12">
                  <c:v>2.753893790040591</c:v>
                </c:pt>
                <c:pt idx="13">
                  <c:v>2.46473771631327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14040"/>
        <c:axId val="-2077140616"/>
      </c:scatterChart>
      <c:valAx>
        <c:axId val="-2075614040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R0 (21</a:t>
                </a:r>
                <a:r>
                  <a:rPr lang="en-US" baseline="0"/>
                  <a:t> de </a:t>
                </a:r>
                <a:r>
                  <a:rPr lang="en-US"/>
                  <a:t>marzo 2020)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7140616"/>
        <c:crosses val="autoZero"/>
        <c:crossBetween val="midCat"/>
      </c:valAx>
      <c:valAx>
        <c:axId val="-2077140616"/>
        <c:scaling>
          <c:orientation val="minMax"/>
          <c:max val="6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R0 (3 de</a:t>
                </a:r>
                <a:r>
                  <a:rPr lang="en-US" baseline="0"/>
                  <a:t> abril 2020)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561404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La Altagracia</a:t>
            </a:r>
          </a:p>
        </c:rich>
      </c:tx>
      <c:layout>
        <c:manualLayout>
          <c:xMode val="edge"/>
          <c:yMode val="edge"/>
          <c:x val="0.353485564304462"/>
          <c:y val="0.0277777777777778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R0!$I$3</c:f>
              <c:strCache>
                <c:ptCount val="1"/>
                <c:pt idx="0">
                  <c:v>r0_la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R0!$I$4:$I$48</c:f>
              <c:numCache>
                <c:formatCode>0.0</c:formatCode>
                <c:ptCount val="45"/>
                <c:pt idx="0">
                  <c:v>2.066235289774288</c:v>
                </c:pt>
                <c:pt idx="1">
                  <c:v>2.066534396454385</c:v>
                </c:pt>
                <c:pt idx="2">
                  <c:v>2.067132720792491</c:v>
                </c:pt>
                <c:pt idx="3">
                  <c:v>2.06494338378902</c:v>
                </c:pt>
                <c:pt idx="4">
                  <c:v>2.062670104625597</c:v>
                </c:pt>
                <c:pt idx="5">
                  <c:v>2.062014691424181</c:v>
                </c:pt>
                <c:pt idx="6">
                  <c:v>2.062094966383255</c:v>
                </c:pt>
                <c:pt idx="7">
                  <c:v>2.05575659572937</c:v>
                </c:pt>
                <c:pt idx="8">
                  <c:v>2.04535052980658</c:v>
                </c:pt>
                <c:pt idx="9">
                  <c:v>2.021381452896065</c:v>
                </c:pt>
                <c:pt idx="10">
                  <c:v>2.002329101123189</c:v>
                </c:pt>
                <c:pt idx="11">
                  <c:v>1.981457016240892</c:v>
                </c:pt>
                <c:pt idx="12">
                  <c:v>1.959050488334547</c:v>
                </c:pt>
                <c:pt idx="13">
                  <c:v>1.943368113122978</c:v>
                </c:pt>
                <c:pt idx="14">
                  <c:v>1.934299922699138</c:v>
                </c:pt>
                <c:pt idx="15">
                  <c:v>1.917757493639212</c:v>
                </c:pt>
                <c:pt idx="16">
                  <c:v>1.897277444593777</c:v>
                </c:pt>
                <c:pt idx="17">
                  <c:v>1.886738703978502</c:v>
                </c:pt>
                <c:pt idx="18">
                  <c:v>1.88602448775691</c:v>
                </c:pt>
                <c:pt idx="19">
                  <c:v>1.881604310159935</c:v>
                </c:pt>
                <c:pt idx="20">
                  <c:v>1.865927744720492</c:v>
                </c:pt>
                <c:pt idx="21">
                  <c:v>1.81925400973881</c:v>
                </c:pt>
                <c:pt idx="22">
                  <c:v>1.791779341322197</c:v>
                </c:pt>
                <c:pt idx="23">
                  <c:v>1.758222683060621</c:v>
                </c:pt>
                <c:pt idx="24">
                  <c:v>1.740310859198973</c:v>
                </c:pt>
                <c:pt idx="25">
                  <c:v>1.672018401652401</c:v>
                </c:pt>
                <c:pt idx="26">
                  <c:v>1.60458656502168</c:v>
                </c:pt>
                <c:pt idx="27">
                  <c:v>1.562727924302142</c:v>
                </c:pt>
                <c:pt idx="28">
                  <c:v>1.531686628279665</c:v>
                </c:pt>
                <c:pt idx="29">
                  <c:v>1.510848475087169</c:v>
                </c:pt>
                <c:pt idx="30">
                  <c:v>1.492917307513099</c:v>
                </c:pt>
                <c:pt idx="31">
                  <c:v>1.499362757202833</c:v>
                </c:pt>
                <c:pt idx="32">
                  <c:v>1.478266976540857</c:v>
                </c:pt>
                <c:pt idx="33">
                  <c:v>1.411047731589046</c:v>
                </c:pt>
                <c:pt idx="34">
                  <c:v>1.371741457520805</c:v>
                </c:pt>
                <c:pt idx="35">
                  <c:v>1.31437074403266</c:v>
                </c:pt>
                <c:pt idx="36">
                  <c:v>1.313990729300715</c:v>
                </c:pt>
                <c:pt idx="37">
                  <c:v>1.300386971971815</c:v>
                </c:pt>
                <c:pt idx="38">
                  <c:v>1.309085720372184</c:v>
                </c:pt>
                <c:pt idx="39">
                  <c:v>1.322955899683435</c:v>
                </c:pt>
                <c:pt idx="40">
                  <c:v>1.33434917719384</c:v>
                </c:pt>
                <c:pt idx="41">
                  <c:v>1.325434803291815</c:v>
                </c:pt>
                <c:pt idx="42">
                  <c:v>1.315976742917384</c:v>
                </c:pt>
                <c:pt idx="43">
                  <c:v>1.315880541606044</c:v>
                </c:pt>
                <c:pt idx="44">
                  <c:v>1.315491469018366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386696"/>
        <c:axId val="-2075749000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R0!$I$4:$I$48</c:f>
              <c:numCache>
                <c:formatCode>0.0</c:formatCode>
                <c:ptCount val="45"/>
                <c:pt idx="0">
                  <c:v>2.066235289774288</c:v>
                </c:pt>
                <c:pt idx="1">
                  <c:v>2.066534396454385</c:v>
                </c:pt>
                <c:pt idx="2">
                  <c:v>2.067132720792491</c:v>
                </c:pt>
                <c:pt idx="3">
                  <c:v>2.06494338378902</c:v>
                </c:pt>
                <c:pt idx="4">
                  <c:v>2.062670104625597</c:v>
                </c:pt>
                <c:pt idx="5">
                  <c:v>2.062014691424181</c:v>
                </c:pt>
                <c:pt idx="6">
                  <c:v>2.062094966383255</c:v>
                </c:pt>
                <c:pt idx="7">
                  <c:v>2.05575659572937</c:v>
                </c:pt>
                <c:pt idx="8">
                  <c:v>2.04535052980658</c:v>
                </c:pt>
                <c:pt idx="9">
                  <c:v>2.021381452896065</c:v>
                </c:pt>
                <c:pt idx="10">
                  <c:v>2.002329101123189</c:v>
                </c:pt>
                <c:pt idx="11">
                  <c:v>1.981457016240892</c:v>
                </c:pt>
                <c:pt idx="12">
                  <c:v>1.959050488334547</c:v>
                </c:pt>
                <c:pt idx="13">
                  <c:v>1.943368113122978</c:v>
                </c:pt>
                <c:pt idx="14">
                  <c:v>1.934299922699138</c:v>
                </c:pt>
                <c:pt idx="15">
                  <c:v>1.917757493639212</c:v>
                </c:pt>
                <c:pt idx="16">
                  <c:v>1.897277444593777</c:v>
                </c:pt>
                <c:pt idx="17">
                  <c:v>1.886738703978502</c:v>
                </c:pt>
                <c:pt idx="18">
                  <c:v>1.88602448775691</c:v>
                </c:pt>
                <c:pt idx="19">
                  <c:v>1.881604310159935</c:v>
                </c:pt>
                <c:pt idx="20">
                  <c:v>1.865927744720492</c:v>
                </c:pt>
                <c:pt idx="21">
                  <c:v>1.81925400973881</c:v>
                </c:pt>
                <c:pt idx="22">
                  <c:v>1.791779341322197</c:v>
                </c:pt>
                <c:pt idx="23">
                  <c:v>1.758222683060621</c:v>
                </c:pt>
                <c:pt idx="24">
                  <c:v>1.740310859198973</c:v>
                </c:pt>
                <c:pt idx="25">
                  <c:v>1.672018401652401</c:v>
                </c:pt>
                <c:pt idx="26">
                  <c:v>1.60458656502168</c:v>
                </c:pt>
                <c:pt idx="27">
                  <c:v>1.562727924302142</c:v>
                </c:pt>
                <c:pt idx="28">
                  <c:v>1.531686628279665</c:v>
                </c:pt>
                <c:pt idx="29">
                  <c:v>1.510848475087169</c:v>
                </c:pt>
                <c:pt idx="30">
                  <c:v>1.492917307513099</c:v>
                </c:pt>
                <c:pt idx="31">
                  <c:v>1.499362757202833</c:v>
                </c:pt>
                <c:pt idx="32">
                  <c:v>1.478266976540857</c:v>
                </c:pt>
                <c:pt idx="33">
                  <c:v>1.411047731589046</c:v>
                </c:pt>
                <c:pt idx="34">
                  <c:v>1.371741457520805</c:v>
                </c:pt>
                <c:pt idx="35">
                  <c:v>1.31437074403266</c:v>
                </c:pt>
                <c:pt idx="36">
                  <c:v>1.313990729300715</c:v>
                </c:pt>
                <c:pt idx="37">
                  <c:v>1.300386971971815</c:v>
                </c:pt>
                <c:pt idx="38">
                  <c:v>1.309085720372184</c:v>
                </c:pt>
                <c:pt idx="39">
                  <c:v>1.322955899683435</c:v>
                </c:pt>
                <c:pt idx="40">
                  <c:v>1.33434917719384</c:v>
                </c:pt>
                <c:pt idx="41">
                  <c:v>1.325434803291815</c:v>
                </c:pt>
                <c:pt idx="42">
                  <c:v>1.315976742917384</c:v>
                </c:pt>
                <c:pt idx="43">
                  <c:v>1.315880541606044</c:v>
                </c:pt>
                <c:pt idx="44">
                  <c:v>1.315491469018366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075976"/>
        <c:axId val="-2078913480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38"/>
              <c:delete val="1"/>
            </c:dLbl>
            <c:dLbl>
              <c:idx val="44"/>
              <c:layout>
                <c:manualLayout>
                  <c:x val="-0.0696378830083565"/>
                  <c:y val="-0.06804144920786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R0!$AA$4:$AA$48</c:f>
              <c:numCache>
                <c:formatCode>General</c:formatCode>
                <c:ptCount val="45"/>
                <c:pt idx="4" formatCode="0.00">
                  <c:v>2.065503179087156</c:v>
                </c:pt>
                <c:pt idx="5" formatCode="0.00">
                  <c:v>2.064659059417135</c:v>
                </c:pt>
                <c:pt idx="6" formatCode="0.00">
                  <c:v>2.063771173402909</c:v>
                </c:pt>
                <c:pt idx="7" formatCode="0.00">
                  <c:v>2.061495948390285</c:v>
                </c:pt>
                <c:pt idx="8" formatCode="0.00">
                  <c:v>2.057577377593797</c:v>
                </c:pt>
                <c:pt idx="9" formatCode="0.00">
                  <c:v>2.04931964724789</c:v>
                </c:pt>
                <c:pt idx="10" formatCode="0.00">
                  <c:v>2.037382529187691</c:v>
                </c:pt>
                <c:pt idx="11" formatCode="0.00">
                  <c:v>2.021254939159219</c:v>
                </c:pt>
                <c:pt idx="12" formatCode="0.00">
                  <c:v>2.001913717680254</c:v>
                </c:pt>
                <c:pt idx="13" formatCode="0.00">
                  <c:v>1.981517234343534</c:v>
                </c:pt>
                <c:pt idx="14" formatCode="0.00">
                  <c:v>1.964100928304149</c:v>
                </c:pt>
                <c:pt idx="15" formatCode="0.00">
                  <c:v>1.947186606807353</c:v>
                </c:pt>
                <c:pt idx="16" formatCode="0.00">
                  <c:v>1.930350692477931</c:v>
                </c:pt>
                <c:pt idx="17" formatCode="0.00">
                  <c:v>1.915888335606721</c:v>
                </c:pt>
                <c:pt idx="18" formatCode="0.00">
                  <c:v>1.904419610533508</c:v>
                </c:pt>
                <c:pt idx="19" formatCode="0.00">
                  <c:v>1.893880488025667</c:v>
                </c:pt>
                <c:pt idx="20" formatCode="0.00">
                  <c:v>1.883514538241923</c:v>
                </c:pt>
                <c:pt idx="21" formatCode="0.00">
                  <c:v>1.86790985127093</c:v>
                </c:pt>
                <c:pt idx="22" formatCode="0.00">
                  <c:v>1.848917978739669</c:v>
                </c:pt>
                <c:pt idx="23" formatCode="0.00">
                  <c:v>1.823357617800411</c:v>
                </c:pt>
                <c:pt idx="24" formatCode="0.00">
                  <c:v>1.795098927608218</c:v>
                </c:pt>
                <c:pt idx="25" formatCode="0.00">
                  <c:v>1.7563170589946</c:v>
                </c:pt>
                <c:pt idx="26" formatCode="0.00">
                  <c:v>1.713383570051175</c:v>
                </c:pt>
                <c:pt idx="27" formatCode="0.00">
                  <c:v>1.667573286647163</c:v>
                </c:pt>
                <c:pt idx="28" formatCode="0.00">
                  <c:v>1.622266075690972</c:v>
                </c:pt>
                <c:pt idx="29" formatCode="0.00">
                  <c:v>1.576373598868611</c:v>
                </c:pt>
                <c:pt idx="30" formatCode="0.00">
                  <c:v>1.540553380040751</c:v>
                </c:pt>
                <c:pt idx="31" formatCode="0.00">
                  <c:v>1.519508618476981</c:v>
                </c:pt>
                <c:pt idx="32" formatCode="0.00">
                  <c:v>1.502616428924725</c:v>
                </c:pt>
                <c:pt idx="33" formatCode="0.00">
                  <c:v>1.478488649586601</c:v>
                </c:pt>
                <c:pt idx="34" formatCode="0.00">
                  <c:v>1.450667246073328</c:v>
                </c:pt>
                <c:pt idx="35" formatCode="0.00">
                  <c:v>1.41495793337724</c:v>
                </c:pt>
                <c:pt idx="36" formatCode="0.00">
                  <c:v>1.377883527796816</c:v>
                </c:pt>
                <c:pt idx="37" formatCode="0.00">
                  <c:v>1.342307526883008</c:v>
                </c:pt>
                <c:pt idx="38" formatCode="0.00">
                  <c:v>1.321915124639636</c:v>
                </c:pt>
                <c:pt idx="39" formatCode="0.00">
                  <c:v>1.312158013072162</c:v>
                </c:pt>
                <c:pt idx="40" formatCode="0.00">
                  <c:v>1.316153699704398</c:v>
                </c:pt>
                <c:pt idx="41" formatCode="0.00">
                  <c:v>1.318442514502618</c:v>
                </c:pt>
                <c:pt idx="42" formatCode="0.00">
                  <c:v>1.321560468691731</c:v>
                </c:pt>
                <c:pt idx="43" formatCode="0.00">
                  <c:v>1.322919432938503</c:v>
                </c:pt>
                <c:pt idx="44" formatCode="0.00">
                  <c:v>1.32142654680549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75976"/>
        <c:axId val="-2078913480"/>
      </c:lineChart>
      <c:catAx>
        <c:axId val="-2076386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5749000"/>
        <c:crosses val="autoZero"/>
        <c:auto val="1"/>
        <c:lblAlgn val="ctr"/>
        <c:lblOffset val="100"/>
        <c:noMultiLvlLbl val="0"/>
      </c:catAx>
      <c:valAx>
        <c:axId val="-2075749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76386696"/>
        <c:crosses val="autoZero"/>
        <c:crossBetween val="between"/>
        <c:majorUnit val="0.5"/>
      </c:valAx>
      <c:valAx>
        <c:axId val="-207891348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-2077075976"/>
        <c:crosses val="max"/>
        <c:crossBetween val="between"/>
        <c:majorUnit val="0.5"/>
      </c:valAx>
      <c:catAx>
        <c:axId val="-20770759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891348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La Vega</a:t>
            </a:r>
          </a:p>
        </c:rich>
      </c:tx>
      <c:layout>
        <c:manualLayout>
          <c:xMode val="edge"/>
          <c:yMode val="edge"/>
          <c:x val="0.353485564304462"/>
          <c:y val="0.0277777777777778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R0!$K$3</c:f>
              <c:strCache>
                <c:ptCount val="1"/>
                <c:pt idx="0">
                  <c:v>r0_lv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R0!$K$4:$K$48</c:f>
              <c:numCache>
                <c:formatCode>0.0</c:formatCode>
                <c:ptCount val="45"/>
                <c:pt idx="0">
                  <c:v>2.39537277762448</c:v>
                </c:pt>
                <c:pt idx="1">
                  <c:v>2.39511196250604</c:v>
                </c:pt>
                <c:pt idx="2">
                  <c:v>2.39493014621676</c:v>
                </c:pt>
                <c:pt idx="3">
                  <c:v>2.394722055220737</c:v>
                </c:pt>
                <c:pt idx="4">
                  <c:v>2.394617154119246</c:v>
                </c:pt>
                <c:pt idx="5">
                  <c:v>2.394173226780365</c:v>
                </c:pt>
                <c:pt idx="6">
                  <c:v>2.392847100146079</c:v>
                </c:pt>
                <c:pt idx="7">
                  <c:v>2.384194942397983</c:v>
                </c:pt>
                <c:pt idx="8">
                  <c:v>2.36757654581299</c:v>
                </c:pt>
                <c:pt idx="9">
                  <c:v>2.354599672985303</c:v>
                </c:pt>
                <c:pt idx="10">
                  <c:v>2.33035451770174</c:v>
                </c:pt>
                <c:pt idx="11">
                  <c:v>2.291128961919843</c:v>
                </c:pt>
                <c:pt idx="12">
                  <c:v>2.257759501703903</c:v>
                </c:pt>
                <c:pt idx="13">
                  <c:v>2.229433766144944</c:v>
                </c:pt>
                <c:pt idx="14">
                  <c:v>2.20953790646583</c:v>
                </c:pt>
                <c:pt idx="15">
                  <c:v>2.183314479420683</c:v>
                </c:pt>
                <c:pt idx="16">
                  <c:v>2.173331759041222</c:v>
                </c:pt>
                <c:pt idx="17">
                  <c:v>2.179452702859226</c:v>
                </c:pt>
                <c:pt idx="18">
                  <c:v>2.201761338996968</c:v>
                </c:pt>
                <c:pt idx="19">
                  <c:v>2.211449443150954</c:v>
                </c:pt>
                <c:pt idx="20">
                  <c:v>2.201424686880782</c:v>
                </c:pt>
                <c:pt idx="21">
                  <c:v>2.188495219044349</c:v>
                </c:pt>
                <c:pt idx="22">
                  <c:v>2.132965215857148</c:v>
                </c:pt>
                <c:pt idx="23">
                  <c:v>2.103867837847372</c:v>
                </c:pt>
                <c:pt idx="24">
                  <c:v>2.100000786586891</c:v>
                </c:pt>
                <c:pt idx="25">
                  <c:v>2.112021265349424</c:v>
                </c:pt>
                <c:pt idx="26">
                  <c:v>2.046808830964345</c:v>
                </c:pt>
                <c:pt idx="27">
                  <c:v>1.990233028921003</c:v>
                </c:pt>
                <c:pt idx="28">
                  <c:v>1.902529378708033</c:v>
                </c:pt>
                <c:pt idx="29">
                  <c:v>1.810750450163083</c:v>
                </c:pt>
                <c:pt idx="30">
                  <c:v>1.714920279922115</c:v>
                </c:pt>
                <c:pt idx="31">
                  <c:v>1.668091895752657</c:v>
                </c:pt>
                <c:pt idx="32">
                  <c:v>1.573848010528446</c:v>
                </c:pt>
                <c:pt idx="33">
                  <c:v>1.572837069153295</c:v>
                </c:pt>
                <c:pt idx="34">
                  <c:v>1.510851737437214</c:v>
                </c:pt>
                <c:pt idx="35">
                  <c:v>1.412443922110474</c:v>
                </c:pt>
                <c:pt idx="36">
                  <c:v>1.455787877292282</c:v>
                </c:pt>
                <c:pt idx="37">
                  <c:v>1.54211706675602</c:v>
                </c:pt>
                <c:pt idx="38">
                  <c:v>1.477453595842347</c:v>
                </c:pt>
                <c:pt idx="39">
                  <c:v>1.425245650713636</c:v>
                </c:pt>
                <c:pt idx="40">
                  <c:v>1.390473048000952</c:v>
                </c:pt>
                <c:pt idx="41">
                  <c:v>1.374289579122338</c:v>
                </c:pt>
                <c:pt idx="42">
                  <c:v>1.349969767855461</c:v>
                </c:pt>
                <c:pt idx="43">
                  <c:v>1.355024770026676</c:v>
                </c:pt>
                <c:pt idx="44">
                  <c:v>1.306633798928928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006840"/>
        <c:axId val="-2078894040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R0!$K$4:$K$48</c:f>
              <c:numCache>
                <c:formatCode>0.0</c:formatCode>
                <c:ptCount val="45"/>
                <c:pt idx="0">
                  <c:v>2.39537277762448</c:v>
                </c:pt>
                <c:pt idx="1">
                  <c:v>2.39511196250604</c:v>
                </c:pt>
                <c:pt idx="2">
                  <c:v>2.39493014621676</c:v>
                </c:pt>
                <c:pt idx="3">
                  <c:v>2.394722055220737</c:v>
                </c:pt>
                <c:pt idx="4">
                  <c:v>2.394617154119246</c:v>
                </c:pt>
                <c:pt idx="5">
                  <c:v>2.394173226780365</c:v>
                </c:pt>
                <c:pt idx="6">
                  <c:v>2.392847100146079</c:v>
                </c:pt>
                <c:pt idx="7">
                  <c:v>2.384194942397983</c:v>
                </c:pt>
                <c:pt idx="8">
                  <c:v>2.36757654581299</c:v>
                </c:pt>
                <c:pt idx="9">
                  <c:v>2.354599672985303</c:v>
                </c:pt>
                <c:pt idx="10">
                  <c:v>2.33035451770174</c:v>
                </c:pt>
                <c:pt idx="11">
                  <c:v>2.291128961919843</c:v>
                </c:pt>
                <c:pt idx="12">
                  <c:v>2.257759501703903</c:v>
                </c:pt>
                <c:pt idx="13">
                  <c:v>2.229433766144944</c:v>
                </c:pt>
                <c:pt idx="14">
                  <c:v>2.20953790646583</c:v>
                </c:pt>
                <c:pt idx="15">
                  <c:v>2.183314479420683</c:v>
                </c:pt>
                <c:pt idx="16">
                  <c:v>2.173331759041222</c:v>
                </c:pt>
                <c:pt idx="17">
                  <c:v>2.179452702859226</c:v>
                </c:pt>
                <c:pt idx="18">
                  <c:v>2.201761338996968</c:v>
                </c:pt>
                <c:pt idx="19">
                  <c:v>2.211449443150954</c:v>
                </c:pt>
                <c:pt idx="20">
                  <c:v>2.201424686880782</c:v>
                </c:pt>
                <c:pt idx="21">
                  <c:v>2.188495219044349</c:v>
                </c:pt>
                <c:pt idx="22">
                  <c:v>2.132965215857148</c:v>
                </c:pt>
                <c:pt idx="23">
                  <c:v>2.103867837847372</c:v>
                </c:pt>
                <c:pt idx="24">
                  <c:v>2.100000786586891</c:v>
                </c:pt>
                <c:pt idx="25">
                  <c:v>2.112021265349424</c:v>
                </c:pt>
                <c:pt idx="26">
                  <c:v>2.046808830964345</c:v>
                </c:pt>
                <c:pt idx="27">
                  <c:v>1.990233028921003</c:v>
                </c:pt>
                <c:pt idx="28">
                  <c:v>1.902529378708033</c:v>
                </c:pt>
                <c:pt idx="29">
                  <c:v>1.810750450163083</c:v>
                </c:pt>
                <c:pt idx="30">
                  <c:v>1.714920279922115</c:v>
                </c:pt>
                <c:pt idx="31">
                  <c:v>1.668091895752657</c:v>
                </c:pt>
                <c:pt idx="32">
                  <c:v>1.573848010528446</c:v>
                </c:pt>
                <c:pt idx="33">
                  <c:v>1.572837069153295</c:v>
                </c:pt>
                <c:pt idx="34">
                  <c:v>1.510851737437214</c:v>
                </c:pt>
                <c:pt idx="35">
                  <c:v>1.412443922110474</c:v>
                </c:pt>
                <c:pt idx="36">
                  <c:v>1.455787877292282</c:v>
                </c:pt>
                <c:pt idx="37">
                  <c:v>1.54211706675602</c:v>
                </c:pt>
                <c:pt idx="38">
                  <c:v>1.477453595842347</c:v>
                </c:pt>
                <c:pt idx="39">
                  <c:v>1.425245650713636</c:v>
                </c:pt>
                <c:pt idx="40">
                  <c:v>1.390473048000952</c:v>
                </c:pt>
                <c:pt idx="41">
                  <c:v>1.374289579122338</c:v>
                </c:pt>
                <c:pt idx="42">
                  <c:v>1.349969767855461</c:v>
                </c:pt>
                <c:pt idx="43">
                  <c:v>1.355024770026676</c:v>
                </c:pt>
                <c:pt idx="44">
                  <c:v>1.306633798928928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540056"/>
        <c:axId val="-2075489672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38"/>
              <c:delete val="1"/>
            </c:dLbl>
            <c:dLbl>
              <c:idx val="44"/>
              <c:layout>
                <c:manualLayout>
                  <c:x val="-0.0724115343547995"/>
                  <c:y val="-0.08164973904943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R0!$AC$4:$AC$48</c:f>
              <c:numCache>
                <c:formatCode>General</c:formatCode>
                <c:ptCount val="45"/>
                <c:pt idx="4" formatCode="0.00">
                  <c:v>2.394950819137453</c:v>
                </c:pt>
                <c:pt idx="5" formatCode="0.00">
                  <c:v>2.39471090896863</c:v>
                </c:pt>
                <c:pt idx="6" formatCode="0.00">
                  <c:v>2.394257936496637</c:v>
                </c:pt>
                <c:pt idx="7" formatCode="0.00">
                  <c:v>2.392110895732883</c:v>
                </c:pt>
                <c:pt idx="8" formatCode="0.00">
                  <c:v>2.386681793851333</c:v>
                </c:pt>
                <c:pt idx="9" formatCode="0.00">
                  <c:v>2.378678297624544</c:v>
                </c:pt>
                <c:pt idx="10" formatCode="0.00">
                  <c:v>2.365914555808819</c:v>
                </c:pt>
                <c:pt idx="11" formatCode="0.00">
                  <c:v>2.345570928163572</c:v>
                </c:pt>
                <c:pt idx="12" formatCode="0.00">
                  <c:v>2.320283840024756</c:v>
                </c:pt>
                <c:pt idx="13" formatCode="0.00">
                  <c:v>2.292655284091146</c:v>
                </c:pt>
                <c:pt idx="14" formatCode="0.00">
                  <c:v>2.263642930787252</c:v>
                </c:pt>
                <c:pt idx="15" formatCode="0.00">
                  <c:v>2.23423492313104</c:v>
                </c:pt>
                <c:pt idx="16" formatCode="0.00">
                  <c:v>2.210675482555316</c:v>
                </c:pt>
                <c:pt idx="17" formatCode="0.00">
                  <c:v>2.195014122786381</c:v>
                </c:pt>
                <c:pt idx="18" formatCode="0.00">
                  <c:v>2.189479637356786</c:v>
                </c:pt>
                <c:pt idx="19" formatCode="0.00">
                  <c:v>2.189861944693811</c:v>
                </c:pt>
                <c:pt idx="20" formatCode="0.00">
                  <c:v>2.193483986185831</c:v>
                </c:pt>
                <c:pt idx="21" formatCode="0.00">
                  <c:v>2.196516678186456</c:v>
                </c:pt>
                <c:pt idx="22" formatCode="0.00">
                  <c:v>2.18721918078604</c:v>
                </c:pt>
                <c:pt idx="23" formatCode="0.00">
                  <c:v>2.167640480556121</c:v>
                </c:pt>
                <c:pt idx="24" formatCode="0.00">
                  <c:v>2.145350749243309</c:v>
                </c:pt>
                <c:pt idx="25" formatCode="0.00">
                  <c:v>2.127470064937036</c:v>
                </c:pt>
                <c:pt idx="26" formatCode="0.00">
                  <c:v>2.099132787321036</c:v>
                </c:pt>
                <c:pt idx="27" formatCode="0.00">
                  <c:v>2.070586349933807</c:v>
                </c:pt>
                <c:pt idx="28" formatCode="0.00">
                  <c:v>2.03031865810594</c:v>
                </c:pt>
                <c:pt idx="29" formatCode="0.00">
                  <c:v>1.972468590821177</c:v>
                </c:pt>
                <c:pt idx="30" formatCode="0.00">
                  <c:v>1.893048393735716</c:v>
                </c:pt>
                <c:pt idx="31" formatCode="0.00">
                  <c:v>1.817305006693378</c:v>
                </c:pt>
                <c:pt idx="32" formatCode="0.00">
                  <c:v>1.734028003014867</c:v>
                </c:pt>
                <c:pt idx="33" formatCode="0.00">
                  <c:v>1.66808954110392</c:v>
                </c:pt>
                <c:pt idx="34" formatCode="0.00">
                  <c:v>1.608109798558745</c:v>
                </c:pt>
                <c:pt idx="35" formatCode="0.00">
                  <c:v>1.547614526996417</c:v>
                </c:pt>
                <c:pt idx="36" formatCode="0.00">
                  <c:v>1.505153723304342</c:v>
                </c:pt>
                <c:pt idx="37" formatCode="0.00">
                  <c:v>1.498807534549857</c:v>
                </c:pt>
                <c:pt idx="38" formatCode="0.00">
                  <c:v>1.479730839887667</c:v>
                </c:pt>
                <c:pt idx="39" formatCode="0.00">
                  <c:v>1.462609622542952</c:v>
                </c:pt>
                <c:pt idx="40" formatCode="0.00">
                  <c:v>1.458215447721047</c:v>
                </c:pt>
                <c:pt idx="41" formatCode="0.00">
                  <c:v>1.441915788087059</c:v>
                </c:pt>
                <c:pt idx="42" formatCode="0.00">
                  <c:v>1.403486328306947</c:v>
                </c:pt>
                <c:pt idx="43" formatCode="0.00">
                  <c:v>1.379000563143813</c:v>
                </c:pt>
                <c:pt idx="44" formatCode="0.00">
                  <c:v>1.355278192786871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40056"/>
        <c:axId val="-2075489672"/>
      </c:lineChart>
      <c:catAx>
        <c:axId val="2142006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8894040"/>
        <c:crosses val="autoZero"/>
        <c:auto val="1"/>
        <c:lblAlgn val="ctr"/>
        <c:lblOffset val="100"/>
        <c:noMultiLvlLbl val="0"/>
      </c:catAx>
      <c:valAx>
        <c:axId val="-20788940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2006840"/>
        <c:crosses val="autoZero"/>
        <c:crossBetween val="between"/>
        <c:majorUnit val="0.5"/>
      </c:valAx>
      <c:valAx>
        <c:axId val="-207548967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2140540056"/>
        <c:crosses val="max"/>
        <c:crossBetween val="between"/>
        <c:majorUnit val="0.5"/>
      </c:valAx>
      <c:catAx>
        <c:axId val="21405400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548967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Monseñor Nouel</a:t>
            </a:r>
          </a:p>
        </c:rich>
      </c:tx>
      <c:layout>
        <c:manualLayout>
          <c:xMode val="edge"/>
          <c:yMode val="edge"/>
          <c:x val="0.414596675415573"/>
          <c:y val="0.023148148148148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R0!$L$3</c:f>
              <c:strCache>
                <c:ptCount val="1"/>
                <c:pt idx="0">
                  <c:v>r0_mn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R0!$L$4:$L$48</c:f>
              <c:numCache>
                <c:formatCode>0.0</c:formatCode>
                <c:ptCount val="45"/>
                <c:pt idx="0">
                  <c:v>2.629054988265623</c:v>
                </c:pt>
                <c:pt idx="1">
                  <c:v>2.628861358919485</c:v>
                </c:pt>
                <c:pt idx="2">
                  <c:v>2.628421312527057</c:v>
                </c:pt>
                <c:pt idx="3">
                  <c:v>2.628113351691821</c:v>
                </c:pt>
                <c:pt idx="4">
                  <c:v>2.627937451433983</c:v>
                </c:pt>
                <c:pt idx="5">
                  <c:v>2.627893597485649</c:v>
                </c:pt>
                <c:pt idx="6">
                  <c:v>2.627579769864607</c:v>
                </c:pt>
                <c:pt idx="7">
                  <c:v>2.626279866803463</c:v>
                </c:pt>
                <c:pt idx="8">
                  <c:v>2.619813716204892</c:v>
                </c:pt>
                <c:pt idx="9">
                  <c:v>2.615113771870655</c:v>
                </c:pt>
                <c:pt idx="10">
                  <c:v>2.596489957758873</c:v>
                </c:pt>
                <c:pt idx="11">
                  <c:v>2.561100589202461</c:v>
                </c:pt>
                <c:pt idx="12">
                  <c:v>2.533204777334825</c:v>
                </c:pt>
                <c:pt idx="13">
                  <c:v>2.516137948227305</c:v>
                </c:pt>
                <c:pt idx="14">
                  <c:v>2.509779546012482</c:v>
                </c:pt>
                <c:pt idx="15">
                  <c:v>2.508092528479891</c:v>
                </c:pt>
                <c:pt idx="16">
                  <c:v>2.515550352685707</c:v>
                </c:pt>
                <c:pt idx="17">
                  <c:v>2.50441209533188</c:v>
                </c:pt>
                <c:pt idx="18">
                  <c:v>2.486651608384948</c:v>
                </c:pt>
                <c:pt idx="19">
                  <c:v>2.433171384257337</c:v>
                </c:pt>
                <c:pt idx="20">
                  <c:v>2.301277258661242</c:v>
                </c:pt>
                <c:pt idx="21">
                  <c:v>2.222599863673952</c:v>
                </c:pt>
                <c:pt idx="22">
                  <c:v>2.161686827220083</c:v>
                </c:pt>
                <c:pt idx="23">
                  <c:v>2.156065516752144</c:v>
                </c:pt>
                <c:pt idx="24">
                  <c:v>2.151470790746086</c:v>
                </c:pt>
                <c:pt idx="25">
                  <c:v>2.109803308213384</c:v>
                </c:pt>
                <c:pt idx="26">
                  <c:v>2.141032001143843</c:v>
                </c:pt>
                <c:pt idx="27">
                  <c:v>1.986864155873145</c:v>
                </c:pt>
                <c:pt idx="28">
                  <c:v>1.879748237018414</c:v>
                </c:pt>
                <c:pt idx="29">
                  <c:v>1.81192504425069</c:v>
                </c:pt>
                <c:pt idx="30">
                  <c:v>1.730128093789885</c:v>
                </c:pt>
                <c:pt idx="31">
                  <c:v>1.589729801985309</c:v>
                </c:pt>
                <c:pt idx="32">
                  <c:v>1.462966524729066</c:v>
                </c:pt>
                <c:pt idx="33">
                  <c:v>1.422424693188386</c:v>
                </c:pt>
                <c:pt idx="34">
                  <c:v>1.440531217915781</c:v>
                </c:pt>
                <c:pt idx="35">
                  <c:v>1.292926088150101</c:v>
                </c:pt>
                <c:pt idx="36">
                  <c:v>1.267502754247898</c:v>
                </c:pt>
                <c:pt idx="37">
                  <c:v>1.271350886622334</c:v>
                </c:pt>
                <c:pt idx="38">
                  <c:v>1.328313477458813</c:v>
                </c:pt>
                <c:pt idx="39">
                  <c:v>1.345109916438911</c:v>
                </c:pt>
                <c:pt idx="40">
                  <c:v>1.375149791647902</c:v>
                </c:pt>
                <c:pt idx="41">
                  <c:v>1.383967361359167</c:v>
                </c:pt>
                <c:pt idx="42">
                  <c:v>1.449933819965451</c:v>
                </c:pt>
                <c:pt idx="43">
                  <c:v>1.526905318817629</c:v>
                </c:pt>
                <c:pt idx="44">
                  <c:v>1.388831499569907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801736"/>
        <c:axId val="2140804472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R0!$L$4:$L$48</c:f>
              <c:numCache>
                <c:formatCode>0.0</c:formatCode>
                <c:ptCount val="45"/>
                <c:pt idx="0">
                  <c:v>2.629054988265623</c:v>
                </c:pt>
                <c:pt idx="1">
                  <c:v>2.628861358919485</c:v>
                </c:pt>
                <c:pt idx="2">
                  <c:v>2.628421312527057</c:v>
                </c:pt>
                <c:pt idx="3">
                  <c:v>2.628113351691821</c:v>
                </c:pt>
                <c:pt idx="4">
                  <c:v>2.627937451433983</c:v>
                </c:pt>
                <c:pt idx="5">
                  <c:v>2.627893597485649</c:v>
                </c:pt>
                <c:pt idx="6">
                  <c:v>2.627579769864607</c:v>
                </c:pt>
                <c:pt idx="7">
                  <c:v>2.626279866803463</c:v>
                </c:pt>
                <c:pt idx="8">
                  <c:v>2.619813716204892</c:v>
                </c:pt>
                <c:pt idx="9">
                  <c:v>2.615113771870655</c:v>
                </c:pt>
                <c:pt idx="10">
                  <c:v>2.596489957758873</c:v>
                </c:pt>
                <c:pt idx="11">
                  <c:v>2.561100589202461</c:v>
                </c:pt>
                <c:pt idx="12">
                  <c:v>2.533204777334825</c:v>
                </c:pt>
                <c:pt idx="13">
                  <c:v>2.516137948227305</c:v>
                </c:pt>
                <c:pt idx="14">
                  <c:v>2.509779546012482</c:v>
                </c:pt>
                <c:pt idx="15">
                  <c:v>2.508092528479891</c:v>
                </c:pt>
                <c:pt idx="16">
                  <c:v>2.515550352685707</c:v>
                </c:pt>
                <c:pt idx="17">
                  <c:v>2.50441209533188</c:v>
                </c:pt>
                <c:pt idx="18">
                  <c:v>2.486651608384948</c:v>
                </c:pt>
                <c:pt idx="19">
                  <c:v>2.433171384257337</c:v>
                </c:pt>
                <c:pt idx="20">
                  <c:v>2.301277258661242</c:v>
                </c:pt>
                <c:pt idx="21">
                  <c:v>2.222599863673952</c:v>
                </c:pt>
                <c:pt idx="22">
                  <c:v>2.161686827220083</c:v>
                </c:pt>
                <c:pt idx="23">
                  <c:v>2.156065516752144</c:v>
                </c:pt>
                <c:pt idx="24">
                  <c:v>2.151470790746086</c:v>
                </c:pt>
                <c:pt idx="25">
                  <c:v>2.109803308213384</c:v>
                </c:pt>
                <c:pt idx="26">
                  <c:v>2.141032001143843</c:v>
                </c:pt>
                <c:pt idx="27">
                  <c:v>1.986864155873145</c:v>
                </c:pt>
                <c:pt idx="28">
                  <c:v>1.879748237018414</c:v>
                </c:pt>
                <c:pt idx="29">
                  <c:v>1.81192504425069</c:v>
                </c:pt>
                <c:pt idx="30">
                  <c:v>1.730128093789885</c:v>
                </c:pt>
                <c:pt idx="31">
                  <c:v>1.589729801985309</c:v>
                </c:pt>
                <c:pt idx="32">
                  <c:v>1.462966524729066</c:v>
                </c:pt>
                <c:pt idx="33">
                  <c:v>1.422424693188386</c:v>
                </c:pt>
                <c:pt idx="34">
                  <c:v>1.440531217915781</c:v>
                </c:pt>
                <c:pt idx="35">
                  <c:v>1.292926088150101</c:v>
                </c:pt>
                <c:pt idx="36">
                  <c:v>1.267502754247898</c:v>
                </c:pt>
                <c:pt idx="37">
                  <c:v>1.271350886622334</c:v>
                </c:pt>
                <c:pt idx="38">
                  <c:v>1.328313477458813</c:v>
                </c:pt>
                <c:pt idx="39">
                  <c:v>1.345109916438911</c:v>
                </c:pt>
                <c:pt idx="40">
                  <c:v>1.375149791647902</c:v>
                </c:pt>
                <c:pt idx="41">
                  <c:v>1.383967361359167</c:v>
                </c:pt>
                <c:pt idx="42">
                  <c:v>1.449933819965451</c:v>
                </c:pt>
                <c:pt idx="43">
                  <c:v>1.526905318817629</c:v>
                </c:pt>
                <c:pt idx="44">
                  <c:v>1.388831499569907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324760"/>
        <c:axId val="-2062802888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38"/>
              <c:delete val="1"/>
            </c:dLbl>
            <c:dLbl>
              <c:idx val="44"/>
              <c:layout>
                <c:manualLayout>
                  <c:x val="-0.0835322248029757"/>
                  <c:y val="-0.0408248695247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R0!$AD$4:$AD$48</c:f>
              <c:numCache>
                <c:formatCode>General</c:formatCode>
                <c:ptCount val="45"/>
                <c:pt idx="4" formatCode="0.00">
                  <c:v>2.628477692567594</c:v>
                </c:pt>
                <c:pt idx="5" formatCode="0.00">
                  <c:v>2.628245414411599</c:v>
                </c:pt>
                <c:pt idx="6" formatCode="0.00">
                  <c:v>2.627989096600623</c:v>
                </c:pt>
                <c:pt idx="7" formatCode="0.00">
                  <c:v>2.627560807455904</c:v>
                </c:pt>
                <c:pt idx="8" formatCode="0.00">
                  <c:v>2.62590088035852</c:v>
                </c:pt>
                <c:pt idx="9" formatCode="0.00">
                  <c:v>2.623336144445853</c:v>
                </c:pt>
                <c:pt idx="10" formatCode="0.00">
                  <c:v>2.617055416500498</c:v>
                </c:pt>
                <c:pt idx="11" formatCode="0.00">
                  <c:v>2.603759580368069</c:v>
                </c:pt>
                <c:pt idx="12" formatCode="0.00">
                  <c:v>2.585144562474341</c:v>
                </c:pt>
                <c:pt idx="13" formatCode="0.00">
                  <c:v>2.564409408878824</c:v>
                </c:pt>
                <c:pt idx="14" formatCode="0.00">
                  <c:v>2.543342563707189</c:v>
                </c:pt>
                <c:pt idx="15" formatCode="0.00">
                  <c:v>2.525663077851392</c:v>
                </c:pt>
                <c:pt idx="16" formatCode="0.00">
                  <c:v>2.516553030548042</c:v>
                </c:pt>
                <c:pt idx="17" formatCode="0.00">
                  <c:v>2.510794494147453</c:v>
                </c:pt>
                <c:pt idx="18" formatCode="0.00">
                  <c:v>2.504897226178981</c:v>
                </c:pt>
                <c:pt idx="19" formatCode="0.00">
                  <c:v>2.489575593827953</c:v>
                </c:pt>
                <c:pt idx="20" formatCode="0.00">
                  <c:v>2.448212539864223</c:v>
                </c:pt>
                <c:pt idx="21" formatCode="0.00">
                  <c:v>2.389622442061872</c:v>
                </c:pt>
                <c:pt idx="22" formatCode="0.00">
                  <c:v>2.321077388439512</c:v>
                </c:pt>
                <c:pt idx="23" formatCode="0.00">
                  <c:v>2.254960170112951</c:v>
                </c:pt>
                <c:pt idx="24" formatCode="0.00">
                  <c:v>2.198620051410701</c:v>
                </c:pt>
                <c:pt idx="25" formatCode="0.00">
                  <c:v>2.16032526132113</c:v>
                </c:pt>
                <c:pt idx="26" formatCode="0.00">
                  <c:v>2.144011688815108</c:v>
                </c:pt>
                <c:pt idx="27" formatCode="0.00">
                  <c:v>2.109047154545721</c:v>
                </c:pt>
                <c:pt idx="28" formatCode="0.00">
                  <c:v>2.053783698598975</c:v>
                </c:pt>
                <c:pt idx="29" formatCode="0.00">
                  <c:v>1.985874549299896</c:v>
                </c:pt>
                <c:pt idx="30" formatCode="0.00">
                  <c:v>1.909939506415196</c:v>
                </c:pt>
                <c:pt idx="31" formatCode="0.00">
                  <c:v>1.799679066583489</c:v>
                </c:pt>
                <c:pt idx="32" formatCode="0.00">
                  <c:v>1.694899540354673</c:v>
                </c:pt>
                <c:pt idx="33" formatCode="0.00">
                  <c:v>1.603434831588667</c:v>
                </c:pt>
                <c:pt idx="34" formatCode="0.00">
                  <c:v>1.529156066321685</c:v>
                </c:pt>
                <c:pt idx="35" formatCode="0.00">
                  <c:v>1.441715665193728</c:v>
                </c:pt>
                <c:pt idx="36" formatCode="0.00">
                  <c:v>1.377270255646246</c:v>
                </c:pt>
                <c:pt idx="37" formatCode="0.00">
                  <c:v>1.3389471280249</c:v>
                </c:pt>
                <c:pt idx="38" formatCode="0.00">
                  <c:v>1.320124884878985</c:v>
                </c:pt>
                <c:pt idx="39" formatCode="0.00">
                  <c:v>1.301040624583611</c:v>
                </c:pt>
                <c:pt idx="40" formatCode="0.00">
                  <c:v>1.317485365283171</c:v>
                </c:pt>
                <c:pt idx="41" formatCode="0.00">
                  <c:v>1.340778286705425</c:v>
                </c:pt>
                <c:pt idx="42" formatCode="0.00">
                  <c:v>1.376494873374048</c:v>
                </c:pt>
                <c:pt idx="43" formatCode="0.00">
                  <c:v>1.416213241645812</c:v>
                </c:pt>
                <c:pt idx="44" formatCode="0.00">
                  <c:v>1.424957558272011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324760"/>
        <c:axId val="-2062802888"/>
      </c:lineChart>
      <c:catAx>
        <c:axId val="2140801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0804472"/>
        <c:crosses val="autoZero"/>
        <c:auto val="1"/>
        <c:lblAlgn val="ctr"/>
        <c:lblOffset val="100"/>
        <c:noMultiLvlLbl val="0"/>
      </c:catAx>
      <c:valAx>
        <c:axId val="21408044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0801736"/>
        <c:crosses val="autoZero"/>
        <c:crossBetween val="between"/>
        <c:majorUnit val="0.5"/>
      </c:valAx>
      <c:valAx>
        <c:axId val="-206280288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-2078324760"/>
        <c:crosses val="max"/>
        <c:crossBetween val="between"/>
        <c:majorUnit val="0.5"/>
      </c:valAx>
      <c:catAx>
        <c:axId val="-2078324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28028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Puerto</a:t>
            </a:r>
            <a:r>
              <a:rPr lang="en-US" sz="1400" baseline="0"/>
              <a:t> Plata</a:t>
            </a:r>
          </a:p>
        </c:rich>
      </c:tx>
      <c:layout>
        <c:manualLayout>
          <c:xMode val="edge"/>
          <c:yMode val="edge"/>
          <c:x val="0.414596675415573"/>
          <c:y val="0.023148148148148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R0!$M$3</c:f>
              <c:strCache>
                <c:ptCount val="1"/>
                <c:pt idx="0">
                  <c:v>r0_pp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R0!$M$4:$M$48</c:f>
              <c:numCache>
                <c:formatCode>0.0</c:formatCode>
                <c:ptCount val="45"/>
                <c:pt idx="0">
                  <c:v>2.567811288580135</c:v>
                </c:pt>
                <c:pt idx="1">
                  <c:v>2.567965616632417</c:v>
                </c:pt>
                <c:pt idx="2">
                  <c:v>2.568274289773349</c:v>
                </c:pt>
                <c:pt idx="3">
                  <c:v>2.567480534604512</c:v>
                </c:pt>
                <c:pt idx="4">
                  <c:v>2.567115373521786</c:v>
                </c:pt>
                <c:pt idx="5">
                  <c:v>2.565446325494828</c:v>
                </c:pt>
                <c:pt idx="6">
                  <c:v>2.559111550956681</c:v>
                </c:pt>
                <c:pt idx="7">
                  <c:v>2.551677290398639</c:v>
                </c:pt>
                <c:pt idx="8">
                  <c:v>2.541237494341102</c:v>
                </c:pt>
                <c:pt idx="9">
                  <c:v>2.535112631887654</c:v>
                </c:pt>
                <c:pt idx="10">
                  <c:v>2.490702470113854</c:v>
                </c:pt>
                <c:pt idx="11">
                  <c:v>2.459072220225794</c:v>
                </c:pt>
                <c:pt idx="12">
                  <c:v>2.432614516583495</c:v>
                </c:pt>
                <c:pt idx="13">
                  <c:v>2.408058068058144</c:v>
                </c:pt>
                <c:pt idx="14">
                  <c:v>2.396094062266546</c:v>
                </c:pt>
                <c:pt idx="15">
                  <c:v>2.401777004582454</c:v>
                </c:pt>
                <c:pt idx="16">
                  <c:v>2.406319905146504</c:v>
                </c:pt>
                <c:pt idx="17">
                  <c:v>2.43306694811228</c:v>
                </c:pt>
                <c:pt idx="18">
                  <c:v>2.4617318619197</c:v>
                </c:pt>
                <c:pt idx="19">
                  <c:v>2.453996295220409</c:v>
                </c:pt>
                <c:pt idx="20">
                  <c:v>2.476078731101522</c:v>
                </c:pt>
                <c:pt idx="21">
                  <c:v>2.531620340676181</c:v>
                </c:pt>
                <c:pt idx="22">
                  <c:v>2.486394265368631</c:v>
                </c:pt>
                <c:pt idx="23">
                  <c:v>2.37767543023739</c:v>
                </c:pt>
                <c:pt idx="24">
                  <c:v>2.313761171265834</c:v>
                </c:pt>
                <c:pt idx="25">
                  <c:v>2.258689736090385</c:v>
                </c:pt>
                <c:pt idx="26">
                  <c:v>2.106117611165305</c:v>
                </c:pt>
                <c:pt idx="27">
                  <c:v>2.00843411445518</c:v>
                </c:pt>
                <c:pt idx="28">
                  <c:v>2.032471348520124</c:v>
                </c:pt>
                <c:pt idx="29">
                  <c:v>1.958819445979169</c:v>
                </c:pt>
                <c:pt idx="30">
                  <c:v>1.806874771100417</c:v>
                </c:pt>
                <c:pt idx="31">
                  <c:v>1.669060085793559</c:v>
                </c:pt>
                <c:pt idx="32">
                  <c:v>1.539347112964348</c:v>
                </c:pt>
                <c:pt idx="33">
                  <c:v>1.563134653492987</c:v>
                </c:pt>
                <c:pt idx="34">
                  <c:v>1.514147138339996</c:v>
                </c:pt>
                <c:pt idx="35">
                  <c:v>1.291184892973585</c:v>
                </c:pt>
                <c:pt idx="36">
                  <c:v>1.334147104479074</c:v>
                </c:pt>
                <c:pt idx="37">
                  <c:v>1.36844880341262</c:v>
                </c:pt>
                <c:pt idx="38">
                  <c:v>1.560282092460232</c:v>
                </c:pt>
                <c:pt idx="39">
                  <c:v>1.540531710548882</c:v>
                </c:pt>
                <c:pt idx="40">
                  <c:v>1.439592146665321</c:v>
                </c:pt>
                <c:pt idx="41">
                  <c:v>1.414821253654884</c:v>
                </c:pt>
                <c:pt idx="42">
                  <c:v>1.31846023424026</c:v>
                </c:pt>
                <c:pt idx="43">
                  <c:v>1.383732880353577</c:v>
                </c:pt>
                <c:pt idx="44">
                  <c:v>1.475129634636046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927448"/>
        <c:axId val="2131816136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R0!$M$4:$M$48</c:f>
              <c:numCache>
                <c:formatCode>0.0</c:formatCode>
                <c:ptCount val="45"/>
                <c:pt idx="0">
                  <c:v>2.567811288580135</c:v>
                </c:pt>
                <c:pt idx="1">
                  <c:v>2.567965616632417</c:v>
                </c:pt>
                <c:pt idx="2">
                  <c:v>2.568274289773349</c:v>
                </c:pt>
                <c:pt idx="3">
                  <c:v>2.567480534604512</c:v>
                </c:pt>
                <c:pt idx="4">
                  <c:v>2.567115373521786</c:v>
                </c:pt>
                <c:pt idx="5">
                  <c:v>2.565446325494828</c:v>
                </c:pt>
                <c:pt idx="6">
                  <c:v>2.559111550956681</c:v>
                </c:pt>
                <c:pt idx="7">
                  <c:v>2.551677290398639</c:v>
                </c:pt>
                <c:pt idx="8">
                  <c:v>2.541237494341102</c:v>
                </c:pt>
                <c:pt idx="9">
                  <c:v>2.535112631887654</c:v>
                </c:pt>
                <c:pt idx="10">
                  <c:v>2.490702470113854</c:v>
                </c:pt>
                <c:pt idx="11">
                  <c:v>2.459072220225794</c:v>
                </c:pt>
                <c:pt idx="12">
                  <c:v>2.432614516583495</c:v>
                </c:pt>
                <c:pt idx="13">
                  <c:v>2.408058068058144</c:v>
                </c:pt>
                <c:pt idx="14">
                  <c:v>2.396094062266546</c:v>
                </c:pt>
                <c:pt idx="15">
                  <c:v>2.401777004582454</c:v>
                </c:pt>
                <c:pt idx="16">
                  <c:v>2.406319905146504</c:v>
                </c:pt>
                <c:pt idx="17">
                  <c:v>2.43306694811228</c:v>
                </c:pt>
                <c:pt idx="18">
                  <c:v>2.4617318619197</c:v>
                </c:pt>
                <c:pt idx="19">
                  <c:v>2.453996295220409</c:v>
                </c:pt>
                <c:pt idx="20">
                  <c:v>2.476078731101522</c:v>
                </c:pt>
                <c:pt idx="21">
                  <c:v>2.531620340676181</c:v>
                </c:pt>
                <c:pt idx="22">
                  <c:v>2.486394265368631</c:v>
                </c:pt>
                <c:pt idx="23">
                  <c:v>2.37767543023739</c:v>
                </c:pt>
                <c:pt idx="24">
                  <c:v>2.313761171265834</c:v>
                </c:pt>
                <c:pt idx="25">
                  <c:v>2.258689736090385</c:v>
                </c:pt>
                <c:pt idx="26">
                  <c:v>2.106117611165305</c:v>
                </c:pt>
                <c:pt idx="27">
                  <c:v>2.00843411445518</c:v>
                </c:pt>
                <c:pt idx="28">
                  <c:v>2.032471348520124</c:v>
                </c:pt>
                <c:pt idx="29">
                  <c:v>1.958819445979169</c:v>
                </c:pt>
                <c:pt idx="30">
                  <c:v>1.806874771100417</c:v>
                </c:pt>
                <c:pt idx="31">
                  <c:v>1.669060085793559</c:v>
                </c:pt>
                <c:pt idx="32">
                  <c:v>1.539347112964348</c:v>
                </c:pt>
                <c:pt idx="33">
                  <c:v>1.563134653492987</c:v>
                </c:pt>
                <c:pt idx="34">
                  <c:v>1.514147138339996</c:v>
                </c:pt>
                <c:pt idx="35">
                  <c:v>1.291184892973585</c:v>
                </c:pt>
                <c:pt idx="36">
                  <c:v>1.334147104479074</c:v>
                </c:pt>
                <c:pt idx="37">
                  <c:v>1.36844880341262</c:v>
                </c:pt>
                <c:pt idx="38">
                  <c:v>1.560282092460232</c:v>
                </c:pt>
                <c:pt idx="39">
                  <c:v>1.540531710548882</c:v>
                </c:pt>
                <c:pt idx="40">
                  <c:v>1.439592146665321</c:v>
                </c:pt>
                <c:pt idx="41">
                  <c:v>1.414821253654884</c:v>
                </c:pt>
                <c:pt idx="42">
                  <c:v>1.31846023424026</c:v>
                </c:pt>
                <c:pt idx="43">
                  <c:v>1.383732880353577</c:v>
                </c:pt>
                <c:pt idx="44">
                  <c:v>1.475129634636046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07512"/>
        <c:axId val="2132553384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38"/>
              <c:delete val="1"/>
            </c:dLbl>
            <c:dLbl>
              <c:idx val="44"/>
              <c:layout>
                <c:manualLayout>
                  <c:x val="-0.0668523676880224"/>
                  <c:y val="-0.05443315936628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R0!$AE$4:$AE$48</c:f>
              <c:numCache>
                <c:formatCode>General</c:formatCode>
                <c:ptCount val="45"/>
                <c:pt idx="4" formatCode="0.00">
                  <c:v>2.56772942062244</c:v>
                </c:pt>
                <c:pt idx="5" formatCode="0.00">
                  <c:v>2.567256428005378</c:v>
                </c:pt>
                <c:pt idx="6" formatCode="0.00">
                  <c:v>2.565485614870231</c:v>
                </c:pt>
                <c:pt idx="7" formatCode="0.00">
                  <c:v>2.56216621499529</c:v>
                </c:pt>
                <c:pt idx="8" formatCode="0.00">
                  <c:v>2.556917606942608</c:v>
                </c:pt>
                <c:pt idx="9" formatCode="0.00">
                  <c:v>2.550517058615781</c:v>
                </c:pt>
                <c:pt idx="10" formatCode="0.00">
                  <c:v>2.535568287539586</c:v>
                </c:pt>
                <c:pt idx="11" formatCode="0.00">
                  <c:v>2.515560421393409</c:v>
                </c:pt>
                <c:pt idx="12" formatCode="0.00">
                  <c:v>2.49174786663038</c:v>
                </c:pt>
                <c:pt idx="13" formatCode="0.00">
                  <c:v>2.465111981373788</c:v>
                </c:pt>
                <c:pt idx="14" formatCode="0.00">
                  <c:v>2.437308267449566</c:v>
                </c:pt>
                <c:pt idx="15" formatCode="0.00">
                  <c:v>2.419523174343287</c:v>
                </c:pt>
                <c:pt idx="16" formatCode="0.00">
                  <c:v>2.408972711327428</c:v>
                </c:pt>
                <c:pt idx="17" formatCode="0.00">
                  <c:v>2.409063197633186</c:v>
                </c:pt>
                <c:pt idx="18" formatCode="0.00">
                  <c:v>2.419797956405497</c:v>
                </c:pt>
                <c:pt idx="19" formatCode="0.00">
                  <c:v>2.43137840299627</c:v>
                </c:pt>
                <c:pt idx="20" formatCode="0.00">
                  <c:v>2.446238748300083</c:v>
                </c:pt>
                <c:pt idx="21" formatCode="0.00">
                  <c:v>2.471298835406018</c:v>
                </c:pt>
                <c:pt idx="22" formatCode="0.00">
                  <c:v>2.481964298857288</c:v>
                </c:pt>
                <c:pt idx="23" formatCode="0.00">
                  <c:v>2.465153012520827</c:v>
                </c:pt>
                <c:pt idx="24" formatCode="0.00">
                  <c:v>2.437105987729912</c:v>
                </c:pt>
                <c:pt idx="25" formatCode="0.00">
                  <c:v>2.393628188727684</c:v>
                </c:pt>
                <c:pt idx="26" formatCode="0.00">
                  <c:v>2.308527642825509</c:v>
                </c:pt>
                <c:pt idx="27" formatCode="0.00">
                  <c:v>2.21293561264282</c:v>
                </c:pt>
                <c:pt idx="28" formatCode="0.00">
                  <c:v>2.143894796299365</c:v>
                </c:pt>
                <c:pt idx="29" formatCode="0.00">
                  <c:v>2.072906451242033</c:v>
                </c:pt>
                <c:pt idx="30" formatCode="0.00">
                  <c:v>1.982543458244039</c:v>
                </c:pt>
                <c:pt idx="31" formatCode="0.00">
                  <c:v>1.89513195316969</c:v>
                </c:pt>
                <c:pt idx="32" formatCode="0.00">
                  <c:v>1.801314552871523</c:v>
                </c:pt>
                <c:pt idx="33" formatCode="0.00">
                  <c:v>1.707447213866096</c:v>
                </c:pt>
                <c:pt idx="34" formatCode="0.00">
                  <c:v>1.618512752338261</c:v>
                </c:pt>
                <c:pt idx="35" formatCode="0.00">
                  <c:v>1.515374776712895</c:v>
                </c:pt>
                <c:pt idx="36" formatCode="0.00">
                  <c:v>1.448392180449998</c:v>
                </c:pt>
                <c:pt idx="37" formatCode="0.00">
                  <c:v>1.414212518539652</c:v>
                </c:pt>
                <c:pt idx="38" formatCode="0.00">
                  <c:v>1.413642006333101</c:v>
                </c:pt>
                <c:pt idx="39" formatCode="0.00">
                  <c:v>1.418918920774879</c:v>
                </c:pt>
                <c:pt idx="40" formatCode="0.00">
                  <c:v>1.448600371513226</c:v>
                </c:pt>
                <c:pt idx="41" formatCode="0.00">
                  <c:v>1.464735201348388</c:v>
                </c:pt>
                <c:pt idx="42" formatCode="0.00">
                  <c:v>1.454737487513916</c:v>
                </c:pt>
                <c:pt idx="43" formatCode="0.00">
                  <c:v>1.419427645092585</c:v>
                </c:pt>
                <c:pt idx="44" formatCode="0.00">
                  <c:v>1.406347229910018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07512"/>
        <c:axId val="2132553384"/>
      </c:lineChart>
      <c:catAx>
        <c:axId val="2131927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1816136"/>
        <c:crosses val="autoZero"/>
        <c:auto val="1"/>
        <c:lblAlgn val="ctr"/>
        <c:lblOffset val="100"/>
        <c:noMultiLvlLbl val="0"/>
      </c:catAx>
      <c:valAx>
        <c:axId val="21318161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1927448"/>
        <c:crosses val="autoZero"/>
        <c:crossBetween val="between"/>
        <c:majorUnit val="0.5"/>
      </c:valAx>
      <c:valAx>
        <c:axId val="213255338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2131807512"/>
        <c:crosses val="max"/>
        <c:crossBetween val="between"/>
        <c:majorUnit val="0.5"/>
      </c:valAx>
      <c:catAx>
        <c:axId val="2131807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255338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San Cristóbal</a:t>
            </a:r>
          </a:p>
        </c:rich>
      </c:tx>
      <c:layout>
        <c:manualLayout>
          <c:xMode val="edge"/>
          <c:yMode val="edge"/>
          <c:x val="0.353485564304462"/>
          <c:y val="0.0277777777777778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R0!$N$3</c:f>
              <c:strCache>
                <c:ptCount val="1"/>
                <c:pt idx="0">
                  <c:v>r0_sc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R0!$N$4:$N$48</c:f>
              <c:numCache>
                <c:formatCode>0.0</c:formatCode>
                <c:ptCount val="45"/>
                <c:pt idx="0">
                  <c:v>5.339904083173187</c:v>
                </c:pt>
                <c:pt idx="1">
                  <c:v>5.38529641310846</c:v>
                </c:pt>
                <c:pt idx="2">
                  <c:v>5.476555786986425</c:v>
                </c:pt>
                <c:pt idx="3">
                  <c:v>5.61463671327727</c:v>
                </c:pt>
                <c:pt idx="4">
                  <c:v>4.767807472927165</c:v>
                </c:pt>
                <c:pt idx="5">
                  <c:v>4.174030306913298</c:v>
                </c:pt>
                <c:pt idx="6">
                  <c:v>3.896785572553102</c:v>
                </c:pt>
                <c:pt idx="7">
                  <c:v>3.215720228983204</c:v>
                </c:pt>
                <c:pt idx="8">
                  <c:v>3.093897858520364</c:v>
                </c:pt>
                <c:pt idx="9">
                  <c:v>4.74596686325007</c:v>
                </c:pt>
                <c:pt idx="10">
                  <c:v>5.404947064648949</c:v>
                </c:pt>
                <c:pt idx="11">
                  <c:v>1.780928484787312</c:v>
                </c:pt>
                <c:pt idx="12">
                  <c:v>1.758554525880136</c:v>
                </c:pt>
                <c:pt idx="13">
                  <c:v>2.354381404420641</c:v>
                </c:pt>
                <c:pt idx="14">
                  <c:v>4.080463782859786</c:v>
                </c:pt>
                <c:pt idx="15">
                  <c:v>1.310967167969615</c:v>
                </c:pt>
                <c:pt idx="16">
                  <c:v>1.871060877120271</c:v>
                </c:pt>
                <c:pt idx="17">
                  <c:v>3.004472553895237</c:v>
                </c:pt>
                <c:pt idx="18">
                  <c:v>2.535824256729898</c:v>
                </c:pt>
                <c:pt idx="19">
                  <c:v>1.645057194409128</c:v>
                </c:pt>
                <c:pt idx="20">
                  <c:v>1.89040992227234</c:v>
                </c:pt>
                <c:pt idx="21">
                  <c:v>3.449444732521035</c:v>
                </c:pt>
                <c:pt idx="22">
                  <c:v>2.069830153446503</c:v>
                </c:pt>
                <c:pt idx="23">
                  <c:v>1.099504601542901</c:v>
                </c:pt>
                <c:pt idx="24">
                  <c:v>4.656363202718745</c:v>
                </c:pt>
                <c:pt idx="25">
                  <c:v>1.631017821665433</c:v>
                </c:pt>
                <c:pt idx="26">
                  <c:v>1.840170526104131</c:v>
                </c:pt>
                <c:pt idx="27">
                  <c:v>2.033391200153402</c:v>
                </c:pt>
                <c:pt idx="28">
                  <c:v>1.734913736313886</c:v>
                </c:pt>
                <c:pt idx="29">
                  <c:v>1.127205293684071</c:v>
                </c:pt>
                <c:pt idx="30">
                  <c:v>1.24399362541227</c:v>
                </c:pt>
                <c:pt idx="31">
                  <c:v>1.99378478635119</c:v>
                </c:pt>
                <c:pt idx="32">
                  <c:v>1.638577096815058</c:v>
                </c:pt>
                <c:pt idx="33">
                  <c:v>1.617517647700938</c:v>
                </c:pt>
                <c:pt idx="34">
                  <c:v>3.275267961647387</c:v>
                </c:pt>
                <c:pt idx="35">
                  <c:v>0.210485295878195</c:v>
                </c:pt>
                <c:pt idx="36">
                  <c:v>1.756666954444116</c:v>
                </c:pt>
                <c:pt idx="37">
                  <c:v>1.174072596142993</c:v>
                </c:pt>
                <c:pt idx="38">
                  <c:v>2.359799792076254</c:v>
                </c:pt>
                <c:pt idx="39">
                  <c:v>2.426029159864413</c:v>
                </c:pt>
                <c:pt idx="40">
                  <c:v>1.59059376284379</c:v>
                </c:pt>
                <c:pt idx="41">
                  <c:v>2.662847166910911</c:v>
                </c:pt>
                <c:pt idx="42">
                  <c:v>2.348750425717776</c:v>
                </c:pt>
                <c:pt idx="43">
                  <c:v>1.645646847449678</c:v>
                </c:pt>
                <c:pt idx="44">
                  <c:v>2.382763200785876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862856"/>
        <c:axId val="-2062864712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R0!$N$4:$N$48</c:f>
              <c:numCache>
                <c:formatCode>0.0</c:formatCode>
                <c:ptCount val="45"/>
                <c:pt idx="0">
                  <c:v>5.339904083173187</c:v>
                </c:pt>
                <c:pt idx="1">
                  <c:v>5.38529641310846</c:v>
                </c:pt>
                <c:pt idx="2">
                  <c:v>5.476555786986425</c:v>
                </c:pt>
                <c:pt idx="3">
                  <c:v>5.61463671327727</c:v>
                </c:pt>
                <c:pt idx="4">
                  <c:v>4.767807472927165</c:v>
                </c:pt>
                <c:pt idx="5">
                  <c:v>4.174030306913298</c:v>
                </c:pt>
                <c:pt idx="6">
                  <c:v>3.896785572553102</c:v>
                </c:pt>
                <c:pt idx="7">
                  <c:v>3.215720228983204</c:v>
                </c:pt>
                <c:pt idx="8">
                  <c:v>3.093897858520364</c:v>
                </c:pt>
                <c:pt idx="9">
                  <c:v>4.74596686325007</c:v>
                </c:pt>
                <c:pt idx="10">
                  <c:v>5.404947064648949</c:v>
                </c:pt>
                <c:pt idx="11">
                  <c:v>1.780928484787312</c:v>
                </c:pt>
                <c:pt idx="12">
                  <c:v>1.758554525880136</c:v>
                </c:pt>
                <c:pt idx="13">
                  <c:v>2.354381404420641</c:v>
                </c:pt>
                <c:pt idx="14">
                  <c:v>4.080463782859786</c:v>
                </c:pt>
                <c:pt idx="15">
                  <c:v>1.310967167969615</c:v>
                </c:pt>
                <c:pt idx="16">
                  <c:v>1.871060877120271</c:v>
                </c:pt>
                <c:pt idx="17">
                  <c:v>3.004472553895237</c:v>
                </c:pt>
                <c:pt idx="18">
                  <c:v>2.535824256729898</c:v>
                </c:pt>
                <c:pt idx="19">
                  <c:v>1.645057194409128</c:v>
                </c:pt>
                <c:pt idx="20">
                  <c:v>1.89040992227234</c:v>
                </c:pt>
                <c:pt idx="21">
                  <c:v>3.449444732521035</c:v>
                </c:pt>
                <c:pt idx="22">
                  <c:v>2.069830153446503</c:v>
                </c:pt>
                <c:pt idx="23">
                  <c:v>1.099504601542901</c:v>
                </c:pt>
                <c:pt idx="24">
                  <c:v>4.656363202718745</c:v>
                </c:pt>
                <c:pt idx="25">
                  <c:v>1.631017821665433</c:v>
                </c:pt>
                <c:pt idx="26">
                  <c:v>1.840170526104131</c:v>
                </c:pt>
                <c:pt idx="27">
                  <c:v>2.033391200153402</c:v>
                </c:pt>
                <c:pt idx="28">
                  <c:v>1.734913736313886</c:v>
                </c:pt>
                <c:pt idx="29">
                  <c:v>1.127205293684071</c:v>
                </c:pt>
                <c:pt idx="30">
                  <c:v>1.24399362541227</c:v>
                </c:pt>
                <c:pt idx="31">
                  <c:v>1.99378478635119</c:v>
                </c:pt>
                <c:pt idx="32">
                  <c:v>1.638577096815058</c:v>
                </c:pt>
                <c:pt idx="33">
                  <c:v>1.617517647700938</c:v>
                </c:pt>
                <c:pt idx="34">
                  <c:v>3.275267961647387</c:v>
                </c:pt>
                <c:pt idx="35">
                  <c:v>0.210485295878195</c:v>
                </c:pt>
                <c:pt idx="36">
                  <c:v>1.756666954444116</c:v>
                </c:pt>
                <c:pt idx="37">
                  <c:v>1.174072596142993</c:v>
                </c:pt>
                <c:pt idx="38">
                  <c:v>2.359799792076254</c:v>
                </c:pt>
                <c:pt idx="39">
                  <c:v>2.426029159864413</c:v>
                </c:pt>
                <c:pt idx="40">
                  <c:v>1.59059376284379</c:v>
                </c:pt>
                <c:pt idx="41">
                  <c:v>2.662847166910911</c:v>
                </c:pt>
                <c:pt idx="42">
                  <c:v>2.348750425717776</c:v>
                </c:pt>
                <c:pt idx="43">
                  <c:v>1.645646847449678</c:v>
                </c:pt>
                <c:pt idx="44">
                  <c:v>2.382763200785876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992728"/>
        <c:axId val="-2062982456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38"/>
              <c:delete val="1"/>
            </c:dLbl>
            <c:dLbl>
              <c:idx val="44"/>
              <c:layout>
                <c:manualLayout>
                  <c:x val="-0.0724066725331537"/>
                  <c:y val="-0.09987060476188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R0!$AF$4:$AF$48</c:f>
              <c:numCache>
                <c:formatCode>General</c:formatCode>
                <c:ptCount val="45"/>
                <c:pt idx="4" formatCode="0.00">
                  <c:v>5.316840093894502</c:v>
                </c:pt>
                <c:pt idx="5" formatCode="0.00">
                  <c:v>5.083665338642524</c:v>
                </c:pt>
                <c:pt idx="6" formatCode="0.00">
                  <c:v>4.785963170531452</c:v>
                </c:pt>
                <c:pt idx="7" formatCode="0.00">
                  <c:v>4.333796058930808</c:v>
                </c:pt>
                <c:pt idx="8" formatCode="0.00">
                  <c:v>3.829648287979427</c:v>
                </c:pt>
                <c:pt idx="9" formatCode="0.00">
                  <c:v>3.825280166044007</c:v>
                </c:pt>
                <c:pt idx="10" formatCode="0.00">
                  <c:v>4.071463517591138</c:v>
                </c:pt>
                <c:pt idx="11" formatCode="0.00">
                  <c:v>3.64829210003798</c:v>
                </c:pt>
                <c:pt idx="12" formatCode="0.00">
                  <c:v>3.356858959417366</c:v>
                </c:pt>
                <c:pt idx="13" formatCode="0.00">
                  <c:v>3.208955668597421</c:v>
                </c:pt>
                <c:pt idx="14" formatCode="0.00">
                  <c:v>3.075855052519365</c:v>
                </c:pt>
                <c:pt idx="15" formatCode="0.00">
                  <c:v>2.257059073183497</c:v>
                </c:pt>
                <c:pt idx="16" formatCode="0.00">
                  <c:v>2.27508555165009</c:v>
                </c:pt>
                <c:pt idx="17" formatCode="0.00">
                  <c:v>2.52426915725311</c:v>
                </c:pt>
                <c:pt idx="18" formatCode="0.00">
                  <c:v>2.560557727714962</c:v>
                </c:pt>
                <c:pt idx="19" formatCode="0.00">
                  <c:v>2.07347641002483</c:v>
                </c:pt>
                <c:pt idx="20" formatCode="0.00">
                  <c:v>2.189364960885374</c:v>
                </c:pt>
                <c:pt idx="21" formatCode="0.00">
                  <c:v>2.505041731965528</c:v>
                </c:pt>
                <c:pt idx="22" formatCode="0.00">
                  <c:v>2.31811325187578</c:v>
                </c:pt>
                <c:pt idx="23" formatCode="0.00">
                  <c:v>2.030849320838382</c:v>
                </c:pt>
                <c:pt idx="24" formatCode="0.00">
                  <c:v>2.633110522500305</c:v>
                </c:pt>
                <c:pt idx="25" formatCode="0.00">
                  <c:v>2.581232102378924</c:v>
                </c:pt>
                <c:pt idx="26" formatCode="0.00">
                  <c:v>2.259377261095542</c:v>
                </c:pt>
                <c:pt idx="27" formatCode="0.00">
                  <c:v>2.252089470436923</c:v>
                </c:pt>
                <c:pt idx="28" formatCode="0.00">
                  <c:v>2.37917129739112</c:v>
                </c:pt>
                <c:pt idx="29" formatCode="0.00">
                  <c:v>1.673339715584185</c:v>
                </c:pt>
                <c:pt idx="30" formatCode="0.00">
                  <c:v>1.595934876333552</c:v>
                </c:pt>
                <c:pt idx="31" formatCode="0.00">
                  <c:v>1.626657728382964</c:v>
                </c:pt>
                <c:pt idx="32" formatCode="0.00">
                  <c:v>1.547694907715295</c:v>
                </c:pt>
                <c:pt idx="33" formatCode="0.00">
                  <c:v>1.524215689992706</c:v>
                </c:pt>
                <c:pt idx="34" formatCode="0.00">
                  <c:v>1.953828223585369</c:v>
                </c:pt>
                <c:pt idx="35" formatCode="0.00">
                  <c:v>1.747126557678554</c:v>
                </c:pt>
                <c:pt idx="36" formatCode="0.00">
                  <c:v>1.699702991297139</c:v>
                </c:pt>
                <c:pt idx="37" formatCode="0.00">
                  <c:v>1.606802091162726</c:v>
                </c:pt>
                <c:pt idx="38" formatCode="0.00">
                  <c:v>1.755258520037789</c:v>
                </c:pt>
                <c:pt idx="39" formatCode="0.00">
                  <c:v>1.585410759681194</c:v>
                </c:pt>
                <c:pt idx="40" formatCode="0.00">
                  <c:v>1.861432453074313</c:v>
                </c:pt>
                <c:pt idx="41" formatCode="0.00">
                  <c:v>2.042668495567672</c:v>
                </c:pt>
                <c:pt idx="42" formatCode="0.00">
                  <c:v>2.277604061482629</c:v>
                </c:pt>
                <c:pt idx="43" formatCode="0.00">
                  <c:v>2.134773472557314</c:v>
                </c:pt>
                <c:pt idx="44" formatCode="0.00">
                  <c:v>2.126120280741606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92728"/>
        <c:axId val="-2062982456"/>
      </c:lineChart>
      <c:catAx>
        <c:axId val="-2062862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2864712"/>
        <c:crosses val="autoZero"/>
        <c:auto val="1"/>
        <c:lblAlgn val="ctr"/>
        <c:lblOffset val="100"/>
        <c:noMultiLvlLbl val="0"/>
      </c:catAx>
      <c:valAx>
        <c:axId val="-20628647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62862856"/>
        <c:crosses val="autoZero"/>
        <c:crossBetween val="between"/>
        <c:majorUnit val="0.5"/>
      </c:valAx>
      <c:valAx>
        <c:axId val="-20629824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-2062992728"/>
        <c:crosses val="max"/>
        <c:crossBetween val="between"/>
        <c:majorUnit val="0.5"/>
      </c:valAx>
      <c:catAx>
        <c:axId val="-20629927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298245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Santiago</a:t>
            </a:r>
          </a:p>
        </c:rich>
      </c:tx>
      <c:layout>
        <c:manualLayout>
          <c:xMode val="edge"/>
          <c:yMode val="edge"/>
          <c:x val="0.353485564304462"/>
          <c:y val="0.0277777777777778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R0!$P$3</c:f>
              <c:strCache>
                <c:ptCount val="1"/>
                <c:pt idx="0">
                  <c:v>r0_st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R0!$P$4:$P$48</c:f>
              <c:numCache>
                <c:formatCode>0.0</c:formatCode>
                <c:ptCount val="45"/>
                <c:pt idx="0">
                  <c:v>2.372695698489499</c:v>
                </c:pt>
                <c:pt idx="1">
                  <c:v>2.370450174461499</c:v>
                </c:pt>
                <c:pt idx="2">
                  <c:v>2.368522193098411</c:v>
                </c:pt>
                <c:pt idx="3">
                  <c:v>2.364259723353993</c:v>
                </c:pt>
                <c:pt idx="4">
                  <c:v>2.35888519630657</c:v>
                </c:pt>
                <c:pt idx="5">
                  <c:v>2.353988350174523</c:v>
                </c:pt>
                <c:pt idx="6">
                  <c:v>2.348146466032835</c:v>
                </c:pt>
                <c:pt idx="7">
                  <c:v>2.33475542284257</c:v>
                </c:pt>
                <c:pt idx="8">
                  <c:v>2.322556223522247</c:v>
                </c:pt>
                <c:pt idx="9">
                  <c:v>2.315218060568432</c:v>
                </c:pt>
                <c:pt idx="10">
                  <c:v>2.298843668839499</c:v>
                </c:pt>
                <c:pt idx="11">
                  <c:v>2.280053620036682</c:v>
                </c:pt>
                <c:pt idx="12">
                  <c:v>2.255639950738908</c:v>
                </c:pt>
                <c:pt idx="13">
                  <c:v>2.230051897166801</c:v>
                </c:pt>
                <c:pt idx="14">
                  <c:v>2.204412104853542</c:v>
                </c:pt>
                <c:pt idx="15">
                  <c:v>2.195413285765246</c:v>
                </c:pt>
                <c:pt idx="16">
                  <c:v>2.194684354284181</c:v>
                </c:pt>
                <c:pt idx="17">
                  <c:v>2.167019503809332</c:v>
                </c:pt>
                <c:pt idx="18">
                  <c:v>2.130106387184835</c:v>
                </c:pt>
                <c:pt idx="19">
                  <c:v>2.076173432799346</c:v>
                </c:pt>
                <c:pt idx="20">
                  <c:v>2.014901370923279</c:v>
                </c:pt>
                <c:pt idx="21">
                  <c:v>1.981102562668463</c:v>
                </c:pt>
                <c:pt idx="22">
                  <c:v>1.971956061806728</c:v>
                </c:pt>
                <c:pt idx="23">
                  <c:v>1.936265913566068</c:v>
                </c:pt>
                <c:pt idx="24">
                  <c:v>1.884567293988465</c:v>
                </c:pt>
                <c:pt idx="25">
                  <c:v>1.846093538291403</c:v>
                </c:pt>
                <c:pt idx="26">
                  <c:v>1.848575180381224</c:v>
                </c:pt>
                <c:pt idx="27">
                  <c:v>1.793220494862772</c:v>
                </c:pt>
                <c:pt idx="28">
                  <c:v>1.756887687486481</c:v>
                </c:pt>
                <c:pt idx="29">
                  <c:v>1.691547967024407</c:v>
                </c:pt>
                <c:pt idx="30">
                  <c:v>1.592591257385954</c:v>
                </c:pt>
                <c:pt idx="31">
                  <c:v>1.577192595182312</c:v>
                </c:pt>
                <c:pt idx="32">
                  <c:v>1.545569590369024</c:v>
                </c:pt>
                <c:pt idx="33">
                  <c:v>1.525287839158114</c:v>
                </c:pt>
                <c:pt idx="34">
                  <c:v>1.512547611792167</c:v>
                </c:pt>
                <c:pt idx="35">
                  <c:v>1.339633597070982</c:v>
                </c:pt>
                <c:pt idx="36">
                  <c:v>1.327710652947099</c:v>
                </c:pt>
                <c:pt idx="37">
                  <c:v>1.308555805532368</c:v>
                </c:pt>
                <c:pt idx="38">
                  <c:v>1.346883537115321</c:v>
                </c:pt>
                <c:pt idx="39">
                  <c:v>1.354668078134683</c:v>
                </c:pt>
                <c:pt idx="40">
                  <c:v>1.389626098321694</c:v>
                </c:pt>
                <c:pt idx="41">
                  <c:v>1.400414790930945</c:v>
                </c:pt>
                <c:pt idx="42">
                  <c:v>1.421694023466977</c:v>
                </c:pt>
                <c:pt idx="43">
                  <c:v>1.415451536189447</c:v>
                </c:pt>
                <c:pt idx="44">
                  <c:v>1.408795223128009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693864"/>
        <c:axId val="2093696920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R0!$P$4:$P$48</c:f>
              <c:numCache>
                <c:formatCode>0.0</c:formatCode>
                <c:ptCount val="45"/>
                <c:pt idx="0">
                  <c:v>2.372695698489499</c:v>
                </c:pt>
                <c:pt idx="1">
                  <c:v>2.370450174461499</c:v>
                </c:pt>
                <c:pt idx="2">
                  <c:v>2.368522193098411</c:v>
                </c:pt>
                <c:pt idx="3">
                  <c:v>2.364259723353993</c:v>
                </c:pt>
                <c:pt idx="4">
                  <c:v>2.35888519630657</c:v>
                </c:pt>
                <c:pt idx="5">
                  <c:v>2.353988350174523</c:v>
                </c:pt>
                <c:pt idx="6">
                  <c:v>2.348146466032835</c:v>
                </c:pt>
                <c:pt idx="7">
                  <c:v>2.33475542284257</c:v>
                </c:pt>
                <c:pt idx="8">
                  <c:v>2.322556223522247</c:v>
                </c:pt>
                <c:pt idx="9">
                  <c:v>2.315218060568432</c:v>
                </c:pt>
                <c:pt idx="10">
                  <c:v>2.298843668839499</c:v>
                </c:pt>
                <c:pt idx="11">
                  <c:v>2.280053620036682</c:v>
                </c:pt>
                <c:pt idx="12">
                  <c:v>2.255639950738908</c:v>
                </c:pt>
                <c:pt idx="13">
                  <c:v>2.230051897166801</c:v>
                </c:pt>
                <c:pt idx="14">
                  <c:v>2.204412104853542</c:v>
                </c:pt>
                <c:pt idx="15">
                  <c:v>2.195413285765246</c:v>
                </c:pt>
                <c:pt idx="16">
                  <c:v>2.194684354284181</c:v>
                </c:pt>
                <c:pt idx="17">
                  <c:v>2.167019503809332</c:v>
                </c:pt>
                <c:pt idx="18">
                  <c:v>2.130106387184835</c:v>
                </c:pt>
                <c:pt idx="19">
                  <c:v>2.076173432799346</c:v>
                </c:pt>
                <c:pt idx="20">
                  <c:v>2.014901370923279</c:v>
                </c:pt>
                <c:pt idx="21">
                  <c:v>1.981102562668463</c:v>
                </c:pt>
                <c:pt idx="22">
                  <c:v>1.971956061806728</c:v>
                </c:pt>
                <c:pt idx="23">
                  <c:v>1.936265913566068</c:v>
                </c:pt>
                <c:pt idx="24">
                  <c:v>1.884567293988465</c:v>
                </c:pt>
                <c:pt idx="25">
                  <c:v>1.846093538291403</c:v>
                </c:pt>
                <c:pt idx="26">
                  <c:v>1.848575180381224</c:v>
                </c:pt>
                <c:pt idx="27">
                  <c:v>1.793220494862772</c:v>
                </c:pt>
                <c:pt idx="28">
                  <c:v>1.756887687486481</c:v>
                </c:pt>
                <c:pt idx="29">
                  <c:v>1.691547967024407</c:v>
                </c:pt>
                <c:pt idx="30">
                  <c:v>1.592591257385954</c:v>
                </c:pt>
                <c:pt idx="31">
                  <c:v>1.577192595182312</c:v>
                </c:pt>
                <c:pt idx="32">
                  <c:v>1.545569590369024</c:v>
                </c:pt>
                <c:pt idx="33">
                  <c:v>1.525287839158114</c:v>
                </c:pt>
                <c:pt idx="34">
                  <c:v>1.512547611792167</c:v>
                </c:pt>
                <c:pt idx="35">
                  <c:v>1.339633597070982</c:v>
                </c:pt>
                <c:pt idx="36">
                  <c:v>1.327710652947099</c:v>
                </c:pt>
                <c:pt idx="37">
                  <c:v>1.308555805532368</c:v>
                </c:pt>
                <c:pt idx="38">
                  <c:v>1.346883537115321</c:v>
                </c:pt>
                <c:pt idx="39">
                  <c:v>1.354668078134683</c:v>
                </c:pt>
                <c:pt idx="40">
                  <c:v>1.389626098321694</c:v>
                </c:pt>
                <c:pt idx="41">
                  <c:v>1.400414790930945</c:v>
                </c:pt>
                <c:pt idx="42">
                  <c:v>1.421694023466977</c:v>
                </c:pt>
                <c:pt idx="43">
                  <c:v>1.415451536189447</c:v>
                </c:pt>
                <c:pt idx="44">
                  <c:v>1.408795223128009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729096"/>
        <c:axId val="2143547016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38"/>
              <c:delete val="1"/>
            </c:dLbl>
            <c:dLbl>
              <c:idx val="44"/>
              <c:layout>
                <c:manualLayout>
                  <c:x val="-0.0612569648555157"/>
                  <c:y val="-0.04539556696203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R0!$AH$4:$AH$48</c:f>
              <c:numCache>
                <c:formatCode>General</c:formatCode>
                <c:ptCount val="45"/>
                <c:pt idx="4" formatCode="0.00">
                  <c:v>2.366962597141994</c:v>
                </c:pt>
                <c:pt idx="5" formatCode="0.00">
                  <c:v>2.363221127479</c:v>
                </c:pt>
                <c:pt idx="6" formatCode="0.00">
                  <c:v>2.358760385793267</c:v>
                </c:pt>
                <c:pt idx="7" formatCode="0.00">
                  <c:v>2.352007031742098</c:v>
                </c:pt>
                <c:pt idx="8" formatCode="0.00">
                  <c:v>2.343666331775749</c:v>
                </c:pt>
                <c:pt idx="9" formatCode="0.00">
                  <c:v>2.334932904628121</c:v>
                </c:pt>
                <c:pt idx="10" formatCode="0.00">
                  <c:v>2.323903968361116</c:v>
                </c:pt>
                <c:pt idx="11" formatCode="0.00">
                  <c:v>2.310285399161886</c:v>
                </c:pt>
                <c:pt idx="12" formatCode="0.00">
                  <c:v>2.294462304741153</c:v>
                </c:pt>
                <c:pt idx="13" formatCode="0.00">
                  <c:v>2.275961439470064</c:v>
                </c:pt>
                <c:pt idx="14" formatCode="0.00">
                  <c:v>2.253800248327086</c:v>
                </c:pt>
                <c:pt idx="15" formatCode="0.00">
                  <c:v>2.233114171712235</c:v>
                </c:pt>
                <c:pt idx="16" formatCode="0.00">
                  <c:v>2.216040318561736</c:v>
                </c:pt>
                <c:pt idx="17" formatCode="0.00">
                  <c:v>2.198316229175821</c:v>
                </c:pt>
                <c:pt idx="18" formatCode="0.00">
                  <c:v>2.178327127179427</c:v>
                </c:pt>
                <c:pt idx="19" formatCode="0.00">
                  <c:v>2.152679392768588</c:v>
                </c:pt>
                <c:pt idx="20" formatCode="0.00">
                  <c:v>2.116577009800195</c:v>
                </c:pt>
                <c:pt idx="21" formatCode="0.00">
                  <c:v>2.073860651477051</c:v>
                </c:pt>
                <c:pt idx="22" formatCode="0.00">
                  <c:v>2.03484796307653</c:v>
                </c:pt>
                <c:pt idx="23" formatCode="0.00">
                  <c:v>1.996079868352777</c:v>
                </c:pt>
                <c:pt idx="24" formatCode="0.00">
                  <c:v>1.9577586405906</c:v>
                </c:pt>
                <c:pt idx="25" formatCode="0.00">
                  <c:v>1.923997074064226</c:v>
                </c:pt>
                <c:pt idx="26" formatCode="0.00">
                  <c:v>1.897491597606778</c:v>
                </c:pt>
                <c:pt idx="27" formatCode="0.00">
                  <c:v>1.861744484217986</c:v>
                </c:pt>
                <c:pt idx="28" formatCode="0.00">
                  <c:v>1.825868839002069</c:v>
                </c:pt>
                <c:pt idx="29" formatCode="0.00">
                  <c:v>1.787264973609257</c:v>
                </c:pt>
                <c:pt idx="30" formatCode="0.00">
                  <c:v>1.736564517428168</c:v>
                </c:pt>
                <c:pt idx="31" formatCode="0.00">
                  <c:v>1.682288000388385</c:v>
                </c:pt>
                <c:pt idx="32" formatCode="0.00">
                  <c:v>1.632757819489635</c:v>
                </c:pt>
                <c:pt idx="33" formatCode="0.00">
                  <c:v>1.586437849823962</c:v>
                </c:pt>
                <c:pt idx="34" formatCode="0.00">
                  <c:v>1.550637778777514</c:v>
                </c:pt>
                <c:pt idx="35" formatCode="0.00">
                  <c:v>1.50004624671452</c:v>
                </c:pt>
                <c:pt idx="36" formatCode="0.00">
                  <c:v>1.450149858267477</c:v>
                </c:pt>
                <c:pt idx="37" formatCode="0.00">
                  <c:v>1.402747101300146</c:v>
                </c:pt>
                <c:pt idx="38" formatCode="0.00">
                  <c:v>1.367066240891587</c:v>
                </c:pt>
                <c:pt idx="39" formatCode="0.00">
                  <c:v>1.335490334160091</c:v>
                </c:pt>
                <c:pt idx="40" formatCode="0.00">
                  <c:v>1.345488834410233</c:v>
                </c:pt>
                <c:pt idx="41" formatCode="0.00">
                  <c:v>1.360029662007002</c:v>
                </c:pt>
                <c:pt idx="42" formatCode="0.00">
                  <c:v>1.382657305593924</c:v>
                </c:pt>
                <c:pt idx="43" formatCode="0.00">
                  <c:v>1.39637090540875</c:v>
                </c:pt>
                <c:pt idx="44" formatCode="0.00">
                  <c:v>1.407196334407415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29096"/>
        <c:axId val="2143547016"/>
      </c:lineChart>
      <c:catAx>
        <c:axId val="2093693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3696920"/>
        <c:crosses val="autoZero"/>
        <c:auto val="1"/>
        <c:lblAlgn val="ctr"/>
        <c:lblOffset val="100"/>
        <c:noMultiLvlLbl val="0"/>
      </c:catAx>
      <c:valAx>
        <c:axId val="20936969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3693864"/>
        <c:crosses val="autoZero"/>
        <c:crossBetween val="between"/>
        <c:majorUnit val="0.5"/>
      </c:valAx>
      <c:valAx>
        <c:axId val="214354701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2141729096"/>
        <c:crosses val="max"/>
        <c:crossBetween val="between"/>
        <c:majorUnit val="0.5"/>
      </c:valAx>
      <c:catAx>
        <c:axId val="21417290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354701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República Dominicana</a:t>
            </a:r>
          </a:p>
        </c:rich>
      </c:tx>
      <c:layout>
        <c:manualLayout>
          <c:xMode val="edge"/>
          <c:yMode val="edge"/>
          <c:x val="0.414596675415573"/>
          <c:y val="0.023148148148148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R0!$R$3</c:f>
              <c:strCache>
                <c:ptCount val="1"/>
                <c:pt idx="0">
                  <c:v>r0_tot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R0!$R$4:$R$48</c:f>
              <c:numCache>
                <c:formatCode>0.0</c:formatCode>
                <c:ptCount val="45"/>
                <c:pt idx="0">
                  <c:v>7.212371355944087</c:v>
                </c:pt>
                <c:pt idx="1">
                  <c:v>3.476943752934334</c:v>
                </c:pt>
                <c:pt idx="2">
                  <c:v>4.004618343248432</c:v>
                </c:pt>
                <c:pt idx="3">
                  <c:v>3.857381821760238</c:v>
                </c:pt>
                <c:pt idx="4">
                  <c:v>3.753816465547693</c:v>
                </c:pt>
                <c:pt idx="5">
                  <c:v>3.241949950662442</c:v>
                </c:pt>
                <c:pt idx="6">
                  <c:v>3.686889537623792</c:v>
                </c:pt>
                <c:pt idx="7">
                  <c:v>3.281561641482468</c:v>
                </c:pt>
                <c:pt idx="8">
                  <c:v>1.653996520885337</c:v>
                </c:pt>
                <c:pt idx="9">
                  <c:v>3.625607904416133</c:v>
                </c:pt>
                <c:pt idx="10">
                  <c:v>2.90845853970561</c:v>
                </c:pt>
                <c:pt idx="11">
                  <c:v>1.974343781447548</c:v>
                </c:pt>
                <c:pt idx="12">
                  <c:v>2.016414150025708</c:v>
                </c:pt>
                <c:pt idx="13">
                  <c:v>1.798864205971351</c:v>
                </c:pt>
                <c:pt idx="14">
                  <c:v>2.340146895713213</c:v>
                </c:pt>
                <c:pt idx="15">
                  <c:v>1.636065817525486</c:v>
                </c:pt>
                <c:pt idx="16">
                  <c:v>1.916540078895697</c:v>
                </c:pt>
                <c:pt idx="17">
                  <c:v>2.028419550792292</c:v>
                </c:pt>
                <c:pt idx="18">
                  <c:v>2.41905939743014</c:v>
                </c:pt>
                <c:pt idx="19">
                  <c:v>2.448739609587489</c:v>
                </c:pt>
                <c:pt idx="20">
                  <c:v>1.705863470954341</c:v>
                </c:pt>
                <c:pt idx="21">
                  <c:v>1.982073596285302</c:v>
                </c:pt>
                <c:pt idx="22">
                  <c:v>1.884741668571928</c:v>
                </c:pt>
                <c:pt idx="23">
                  <c:v>1.507553205100767</c:v>
                </c:pt>
                <c:pt idx="24">
                  <c:v>2.271451315677615</c:v>
                </c:pt>
                <c:pt idx="25">
                  <c:v>1.526334980796404</c:v>
                </c:pt>
                <c:pt idx="26">
                  <c:v>2.259812010500957</c:v>
                </c:pt>
                <c:pt idx="27">
                  <c:v>1.675754176210422</c:v>
                </c:pt>
                <c:pt idx="28">
                  <c:v>2.033051169768037</c:v>
                </c:pt>
                <c:pt idx="29">
                  <c:v>1.801910040099032</c:v>
                </c:pt>
                <c:pt idx="30">
                  <c:v>1.222710232133089</c:v>
                </c:pt>
                <c:pt idx="31">
                  <c:v>1.677162405906775</c:v>
                </c:pt>
                <c:pt idx="32">
                  <c:v>1.614694209224487</c:v>
                </c:pt>
                <c:pt idx="33">
                  <c:v>1.502573923502627</c:v>
                </c:pt>
                <c:pt idx="34">
                  <c:v>2.211691156238495</c:v>
                </c:pt>
                <c:pt idx="35">
                  <c:v>0.639878277614739</c:v>
                </c:pt>
                <c:pt idx="36">
                  <c:v>1.352397135238238</c:v>
                </c:pt>
                <c:pt idx="37">
                  <c:v>1.26925579120107</c:v>
                </c:pt>
                <c:pt idx="38">
                  <c:v>1.495715201782394</c:v>
                </c:pt>
                <c:pt idx="39">
                  <c:v>1.645792076848475</c:v>
                </c:pt>
                <c:pt idx="40">
                  <c:v>1.608266012194226</c:v>
                </c:pt>
                <c:pt idx="41">
                  <c:v>1.536995509548789</c:v>
                </c:pt>
                <c:pt idx="42">
                  <c:v>1.663204625475939</c:v>
                </c:pt>
                <c:pt idx="43">
                  <c:v>1.479007008590595</c:v>
                </c:pt>
                <c:pt idx="44">
                  <c:v>1.405743495560355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917688"/>
        <c:axId val="-2076850744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R0!$R$4:$R$48</c:f>
              <c:numCache>
                <c:formatCode>0.0</c:formatCode>
                <c:ptCount val="45"/>
                <c:pt idx="0">
                  <c:v>7.212371355944087</c:v>
                </c:pt>
                <c:pt idx="1">
                  <c:v>3.476943752934334</c:v>
                </c:pt>
                <c:pt idx="2">
                  <c:v>4.004618343248432</c:v>
                </c:pt>
                <c:pt idx="3">
                  <c:v>3.857381821760238</c:v>
                </c:pt>
                <c:pt idx="4">
                  <c:v>3.753816465547693</c:v>
                </c:pt>
                <c:pt idx="5">
                  <c:v>3.241949950662442</c:v>
                </c:pt>
                <c:pt idx="6">
                  <c:v>3.686889537623792</c:v>
                </c:pt>
                <c:pt idx="7">
                  <c:v>3.281561641482468</c:v>
                </c:pt>
                <c:pt idx="8">
                  <c:v>1.653996520885337</c:v>
                </c:pt>
                <c:pt idx="9">
                  <c:v>3.625607904416133</c:v>
                </c:pt>
                <c:pt idx="10">
                  <c:v>2.90845853970561</c:v>
                </c:pt>
                <c:pt idx="11">
                  <c:v>1.974343781447548</c:v>
                </c:pt>
                <c:pt idx="12">
                  <c:v>2.016414150025708</c:v>
                </c:pt>
                <c:pt idx="13">
                  <c:v>1.798864205971351</c:v>
                </c:pt>
                <c:pt idx="14">
                  <c:v>2.340146895713213</c:v>
                </c:pt>
                <c:pt idx="15">
                  <c:v>1.636065817525486</c:v>
                </c:pt>
                <c:pt idx="16">
                  <c:v>1.916540078895697</c:v>
                </c:pt>
                <c:pt idx="17">
                  <c:v>2.028419550792292</c:v>
                </c:pt>
                <c:pt idx="18">
                  <c:v>2.41905939743014</c:v>
                </c:pt>
                <c:pt idx="19">
                  <c:v>2.448739609587489</c:v>
                </c:pt>
                <c:pt idx="20">
                  <c:v>1.705863470954341</c:v>
                </c:pt>
                <c:pt idx="21">
                  <c:v>1.982073596285302</c:v>
                </c:pt>
                <c:pt idx="22">
                  <c:v>1.884741668571928</c:v>
                </c:pt>
                <c:pt idx="23">
                  <c:v>1.507553205100767</c:v>
                </c:pt>
                <c:pt idx="24">
                  <c:v>2.271451315677615</c:v>
                </c:pt>
                <c:pt idx="25">
                  <c:v>1.526334980796404</c:v>
                </c:pt>
                <c:pt idx="26">
                  <c:v>2.259812010500957</c:v>
                </c:pt>
                <c:pt idx="27">
                  <c:v>1.675754176210422</c:v>
                </c:pt>
                <c:pt idx="28">
                  <c:v>2.033051169768037</c:v>
                </c:pt>
                <c:pt idx="29">
                  <c:v>1.801910040099032</c:v>
                </c:pt>
                <c:pt idx="30">
                  <c:v>1.222710232133089</c:v>
                </c:pt>
                <c:pt idx="31">
                  <c:v>1.677162405906775</c:v>
                </c:pt>
                <c:pt idx="32">
                  <c:v>1.614694209224487</c:v>
                </c:pt>
                <c:pt idx="33">
                  <c:v>1.502573923502627</c:v>
                </c:pt>
                <c:pt idx="34">
                  <c:v>2.211691156238495</c:v>
                </c:pt>
                <c:pt idx="35">
                  <c:v>0.639878277614739</c:v>
                </c:pt>
                <c:pt idx="36">
                  <c:v>1.352397135238238</c:v>
                </c:pt>
                <c:pt idx="37">
                  <c:v>1.26925579120107</c:v>
                </c:pt>
                <c:pt idx="38">
                  <c:v>1.495715201782394</c:v>
                </c:pt>
                <c:pt idx="39">
                  <c:v>1.645792076848475</c:v>
                </c:pt>
                <c:pt idx="40">
                  <c:v>1.608266012194226</c:v>
                </c:pt>
                <c:pt idx="41">
                  <c:v>1.536995509548789</c:v>
                </c:pt>
                <c:pt idx="42">
                  <c:v>1.663204625475939</c:v>
                </c:pt>
                <c:pt idx="43">
                  <c:v>1.479007008590595</c:v>
                </c:pt>
                <c:pt idx="44">
                  <c:v>1.405743495560355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725944"/>
        <c:axId val="-2076658408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38"/>
              <c:delete val="1"/>
            </c:dLbl>
            <c:dLbl>
              <c:idx val="44"/>
              <c:layout>
                <c:manualLayout>
                  <c:x val="-0.0669438716926696"/>
                  <c:y val="-0.06355379374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R0!$AJ$4:$AJ$48</c:f>
              <c:numCache>
                <c:formatCode>General</c:formatCode>
                <c:ptCount val="45"/>
                <c:pt idx="4" formatCode="0.00">
                  <c:v>4.461026347886957</c:v>
                </c:pt>
                <c:pt idx="5" formatCode="0.00">
                  <c:v>3.666942066830628</c:v>
                </c:pt>
                <c:pt idx="6" formatCode="0.00">
                  <c:v>3.708931223768519</c:v>
                </c:pt>
                <c:pt idx="7" formatCode="0.00">
                  <c:v>3.564319883415327</c:v>
                </c:pt>
                <c:pt idx="8" formatCode="0.00">
                  <c:v>3.123642823240346</c:v>
                </c:pt>
                <c:pt idx="9" formatCode="0.00">
                  <c:v>3.098001111014034</c:v>
                </c:pt>
                <c:pt idx="10" formatCode="0.00">
                  <c:v>3.031302828822668</c:v>
                </c:pt>
                <c:pt idx="11" formatCode="0.00">
                  <c:v>2.68879367758742</c:v>
                </c:pt>
                <c:pt idx="12" formatCode="0.00">
                  <c:v>2.435764179296068</c:v>
                </c:pt>
                <c:pt idx="13" formatCode="0.00">
                  <c:v>2.46473771631327</c:v>
                </c:pt>
                <c:pt idx="14" formatCode="0.00">
                  <c:v>2.207645514572686</c:v>
                </c:pt>
                <c:pt idx="15" formatCode="0.00">
                  <c:v>1.953166970136661</c:v>
                </c:pt>
                <c:pt idx="16" formatCode="0.00">
                  <c:v>1.941606229626291</c:v>
                </c:pt>
                <c:pt idx="17" formatCode="0.00">
                  <c:v>1.944007309779608</c:v>
                </c:pt>
                <c:pt idx="18" formatCode="0.00">
                  <c:v>2.068046348071366</c:v>
                </c:pt>
                <c:pt idx="19" formatCode="0.00">
                  <c:v>2.089764890846221</c:v>
                </c:pt>
                <c:pt idx="20" formatCode="0.00">
                  <c:v>2.103724421531992</c:v>
                </c:pt>
                <c:pt idx="21" formatCode="0.00">
                  <c:v>2.116831125009913</c:v>
                </c:pt>
                <c:pt idx="22" formatCode="0.00">
                  <c:v>2.08809554856584</c:v>
                </c:pt>
                <c:pt idx="23" formatCode="0.00">
                  <c:v>1.905794310099965</c:v>
                </c:pt>
                <c:pt idx="24" formatCode="0.00">
                  <c:v>1.870336651317991</c:v>
                </c:pt>
                <c:pt idx="25" formatCode="0.00">
                  <c:v>1.834430953286403</c:v>
                </c:pt>
                <c:pt idx="26" formatCode="0.00">
                  <c:v>1.889978636129534</c:v>
                </c:pt>
                <c:pt idx="27" formatCode="0.00">
                  <c:v>1.848181137657233</c:v>
                </c:pt>
                <c:pt idx="28" formatCode="0.00">
                  <c:v>1.953280730590687</c:v>
                </c:pt>
                <c:pt idx="29" formatCode="0.00">
                  <c:v>1.85937247547497</c:v>
                </c:pt>
                <c:pt idx="30" formatCode="0.00">
                  <c:v>1.798647525742308</c:v>
                </c:pt>
                <c:pt idx="31" formatCode="0.00">
                  <c:v>1.682117604823471</c:v>
                </c:pt>
                <c:pt idx="32" formatCode="0.00">
                  <c:v>1.669905611426284</c:v>
                </c:pt>
                <c:pt idx="33" formatCode="0.00">
                  <c:v>1.563810162173202</c:v>
                </c:pt>
                <c:pt idx="34" formatCode="0.00">
                  <c:v>1.645766385401095</c:v>
                </c:pt>
                <c:pt idx="35" formatCode="0.00">
                  <c:v>1.529199994497425</c:v>
                </c:pt>
                <c:pt idx="36" formatCode="0.00">
                  <c:v>1.464246940363717</c:v>
                </c:pt>
                <c:pt idx="37" formatCode="0.00">
                  <c:v>1.395159256759033</c:v>
                </c:pt>
                <c:pt idx="38" formatCode="0.00">
                  <c:v>1.393787512414987</c:v>
                </c:pt>
                <c:pt idx="39" formatCode="0.00">
                  <c:v>1.280607696536983</c:v>
                </c:pt>
                <c:pt idx="40" formatCode="0.00">
                  <c:v>1.474285243452881</c:v>
                </c:pt>
                <c:pt idx="41" formatCode="0.00">
                  <c:v>1.511204918314991</c:v>
                </c:pt>
                <c:pt idx="42" formatCode="0.00">
                  <c:v>1.589994685169965</c:v>
                </c:pt>
                <c:pt idx="43" formatCode="0.00">
                  <c:v>1.586653046531605</c:v>
                </c:pt>
                <c:pt idx="44" formatCode="0.00">
                  <c:v>1.538643330273981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25944"/>
        <c:axId val="-2076658408"/>
      </c:lineChart>
      <c:catAx>
        <c:axId val="-2076917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6850744"/>
        <c:crosses val="autoZero"/>
        <c:auto val="1"/>
        <c:lblAlgn val="ctr"/>
        <c:lblOffset val="100"/>
        <c:noMultiLvlLbl val="0"/>
      </c:catAx>
      <c:valAx>
        <c:axId val="-20768507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76917688"/>
        <c:crosses val="autoZero"/>
        <c:crossBetween val="between"/>
      </c:valAx>
      <c:valAx>
        <c:axId val="-207665840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-2079725944"/>
        <c:crosses val="max"/>
        <c:crossBetween val="between"/>
      </c:valAx>
      <c:catAx>
        <c:axId val="-2079725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665840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La</a:t>
            </a:r>
            <a:r>
              <a:rPr lang="en-US" sz="1400" baseline="0"/>
              <a:t> Romana</a:t>
            </a:r>
            <a:endParaRPr lang="en-US" sz="1400"/>
          </a:p>
        </c:rich>
      </c:tx>
      <c:layout>
        <c:manualLayout>
          <c:xMode val="edge"/>
          <c:yMode val="edge"/>
          <c:x val="0.353485564304462"/>
          <c:y val="0.0277777777777778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R0!$J$3</c:f>
              <c:strCache>
                <c:ptCount val="1"/>
                <c:pt idx="0">
                  <c:v>r0_lr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R0!$J$4:$J$48</c:f>
              <c:numCache>
                <c:formatCode>0.0</c:formatCode>
                <c:ptCount val="45"/>
                <c:pt idx="0">
                  <c:v>2.706985816937758</c:v>
                </c:pt>
                <c:pt idx="1">
                  <c:v>2.701529758726854</c:v>
                </c:pt>
                <c:pt idx="2">
                  <c:v>2.686667108494379</c:v>
                </c:pt>
                <c:pt idx="3">
                  <c:v>2.677335836970563</c:v>
                </c:pt>
                <c:pt idx="4">
                  <c:v>2.67007242361261</c:v>
                </c:pt>
                <c:pt idx="5">
                  <c:v>2.661631396940615</c:v>
                </c:pt>
                <c:pt idx="6">
                  <c:v>2.64738803807113</c:v>
                </c:pt>
                <c:pt idx="7">
                  <c:v>2.601997896266258</c:v>
                </c:pt>
                <c:pt idx="8">
                  <c:v>2.55366940650967</c:v>
                </c:pt>
                <c:pt idx="9">
                  <c:v>2.45213755854876</c:v>
                </c:pt>
                <c:pt idx="10">
                  <c:v>2.382179747739636</c:v>
                </c:pt>
                <c:pt idx="11">
                  <c:v>2.301768134442096</c:v>
                </c:pt>
                <c:pt idx="12">
                  <c:v>2.194353449865321</c:v>
                </c:pt>
                <c:pt idx="13">
                  <c:v>2.133101552803395</c:v>
                </c:pt>
                <c:pt idx="14">
                  <c:v>2.098808572557143</c:v>
                </c:pt>
                <c:pt idx="15">
                  <c:v>2.053711957398277</c:v>
                </c:pt>
                <c:pt idx="16">
                  <c:v>2.042401384617055</c:v>
                </c:pt>
                <c:pt idx="17">
                  <c:v>2.045714967164852</c:v>
                </c:pt>
                <c:pt idx="18">
                  <c:v>2.112175151451555</c:v>
                </c:pt>
                <c:pt idx="19">
                  <c:v>2.179104189445411</c:v>
                </c:pt>
                <c:pt idx="20">
                  <c:v>2.176313049925094</c:v>
                </c:pt>
                <c:pt idx="21">
                  <c:v>2.232700068130767</c:v>
                </c:pt>
                <c:pt idx="22">
                  <c:v>2.271092934765353</c:v>
                </c:pt>
                <c:pt idx="23">
                  <c:v>2.162262471551692</c:v>
                </c:pt>
                <c:pt idx="24">
                  <c:v>2.188011504933061</c:v>
                </c:pt>
                <c:pt idx="25">
                  <c:v>1.971468766157878</c:v>
                </c:pt>
                <c:pt idx="26">
                  <c:v>1.826123745988699</c:v>
                </c:pt>
                <c:pt idx="27">
                  <c:v>1.775600429776011</c:v>
                </c:pt>
                <c:pt idx="28">
                  <c:v>1.535049673977209</c:v>
                </c:pt>
                <c:pt idx="29">
                  <c:v>1.441786440542447</c:v>
                </c:pt>
                <c:pt idx="30">
                  <c:v>1.342149398406001</c:v>
                </c:pt>
                <c:pt idx="31">
                  <c:v>1.385064328486207</c:v>
                </c:pt>
                <c:pt idx="32">
                  <c:v>1.40236320694718</c:v>
                </c:pt>
                <c:pt idx="33">
                  <c:v>1.472143659579826</c:v>
                </c:pt>
                <c:pt idx="34">
                  <c:v>1.760646948173903</c:v>
                </c:pt>
                <c:pt idx="35">
                  <c:v>1.438215942364355</c:v>
                </c:pt>
                <c:pt idx="36">
                  <c:v>1.658115644285226</c:v>
                </c:pt>
                <c:pt idx="37">
                  <c:v>1.970854367033826</c:v>
                </c:pt>
                <c:pt idx="38">
                  <c:v>2.148537771963558</c:v>
                </c:pt>
                <c:pt idx="39">
                  <c:v>2.052698277798887</c:v>
                </c:pt>
                <c:pt idx="40">
                  <c:v>2.137236771778932</c:v>
                </c:pt>
                <c:pt idx="41">
                  <c:v>1.991398157751262</c:v>
                </c:pt>
                <c:pt idx="42">
                  <c:v>1.965389340008788</c:v>
                </c:pt>
                <c:pt idx="43">
                  <c:v>1.52953807158013</c:v>
                </c:pt>
                <c:pt idx="44">
                  <c:v>1.509271234717424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209480"/>
        <c:axId val="2137303928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R0!$J$4:$J$48</c:f>
              <c:numCache>
                <c:formatCode>0.0</c:formatCode>
                <c:ptCount val="45"/>
                <c:pt idx="0">
                  <c:v>2.706985816937758</c:v>
                </c:pt>
                <c:pt idx="1">
                  <c:v>2.701529758726854</c:v>
                </c:pt>
                <c:pt idx="2">
                  <c:v>2.686667108494379</c:v>
                </c:pt>
                <c:pt idx="3">
                  <c:v>2.677335836970563</c:v>
                </c:pt>
                <c:pt idx="4">
                  <c:v>2.67007242361261</c:v>
                </c:pt>
                <c:pt idx="5">
                  <c:v>2.661631396940615</c:v>
                </c:pt>
                <c:pt idx="6">
                  <c:v>2.64738803807113</c:v>
                </c:pt>
                <c:pt idx="7">
                  <c:v>2.601997896266258</c:v>
                </c:pt>
                <c:pt idx="8">
                  <c:v>2.55366940650967</c:v>
                </c:pt>
                <c:pt idx="9">
                  <c:v>2.45213755854876</c:v>
                </c:pt>
                <c:pt idx="10">
                  <c:v>2.382179747739636</c:v>
                </c:pt>
                <c:pt idx="11">
                  <c:v>2.301768134442096</c:v>
                </c:pt>
                <c:pt idx="12">
                  <c:v>2.194353449865321</c:v>
                </c:pt>
                <c:pt idx="13">
                  <c:v>2.133101552803395</c:v>
                </c:pt>
                <c:pt idx="14">
                  <c:v>2.098808572557143</c:v>
                </c:pt>
                <c:pt idx="15">
                  <c:v>2.053711957398277</c:v>
                </c:pt>
                <c:pt idx="16">
                  <c:v>2.042401384617055</c:v>
                </c:pt>
                <c:pt idx="17">
                  <c:v>2.045714967164852</c:v>
                </c:pt>
                <c:pt idx="18">
                  <c:v>2.112175151451555</c:v>
                </c:pt>
                <c:pt idx="19">
                  <c:v>2.179104189445411</c:v>
                </c:pt>
                <c:pt idx="20">
                  <c:v>2.176313049925094</c:v>
                </c:pt>
                <c:pt idx="21">
                  <c:v>2.232700068130767</c:v>
                </c:pt>
                <c:pt idx="22">
                  <c:v>2.271092934765353</c:v>
                </c:pt>
                <c:pt idx="23">
                  <c:v>2.162262471551692</c:v>
                </c:pt>
                <c:pt idx="24">
                  <c:v>2.188011504933061</c:v>
                </c:pt>
                <c:pt idx="25">
                  <c:v>1.971468766157878</c:v>
                </c:pt>
                <c:pt idx="26">
                  <c:v>1.826123745988699</c:v>
                </c:pt>
                <c:pt idx="27">
                  <c:v>1.775600429776011</c:v>
                </c:pt>
                <c:pt idx="28">
                  <c:v>1.535049673977209</c:v>
                </c:pt>
                <c:pt idx="29">
                  <c:v>1.441786440542447</c:v>
                </c:pt>
                <c:pt idx="30">
                  <c:v>1.342149398406001</c:v>
                </c:pt>
                <c:pt idx="31">
                  <c:v>1.385064328486207</c:v>
                </c:pt>
                <c:pt idx="32">
                  <c:v>1.40236320694718</c:v>
                </c:pt>
                <c:pt idx="33">
                  <c:v>1.472143659579826</c:v>
                </c:pt>
                <c:pt idx="34">
                  <c:v>1.760646948173903</c:v>
                </c:pt>
                <c:pt idx="35">
                  <c:v>1.438215942364355</c:v>
                </c:pt>
                <c:pt idx="36">
                  <c:v>1.658115644285226</c:v>
                </c:pt>
                <c:pt idx="37">
                  <c:v>1.970854367033826</c:v>
                </c:pt>
                <c:pt idx="38">
                  <c:v>2.148537771963558</c:v>
                </c:pt>
                <c:pt idx="39">
                  <c:v>2.052698277798887</c:v>
                </c:pt>
                <c:pt idx="40">
                  <c:v>2.137236771778932</c:v>
                </c:pt>
                <c:pt idx="41">
                  <c:v>1.991398157751262</c:v>
                </c:pt>
                <c:pt idx="42">
                  <c:v>1.965389340008788</c:v>
                </c:pt>
                <c:pt idx="43">
                  <c:v>1.52953807158013</c:v>
                </c:pt>
                <c:pt idx="44">
                  <c:v>1.509271234717424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673816"/>
        <c:axId val="2137305944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38"/>
              <c:delete val="1"/>
            </c:dLbl>
            <c:dLbl>
              <c:idx val="44"/>
              <c:layout>
                <c:manualLayout>
                  <c:x val="-0.0613483596559663"/>
                  <c:y val="-0.06809335044305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R0!$AB$4:$AB$48</c:f>
              <c:numCache>
                <c:formatCode>General</c:formatCode>
                <c:ptCount val="45"/>
                <c:pt idx="4" formatCode="0.00">
                  <c:v>2.688518188948433</c:v>
                </c:pt>
                <c:pt idx="5" formatCode="0.00">
                  <c:v>2.679447304949005</c:v>
                </c:pt>
                <c:pt idx="6" formatCode="0.00">
                  <c:v>2.668618960817859</c:v>
                </c:pt>
                <c:pt idx="7" formatCode="0.00">
                  <c:v>2.651685118372235</c:v>
                </c:pt>
                <c:pt idx="8" formatCode="0.00">
                  <c:v>2.626951832280056</c:v>
                </c:pt>
                <c:pt idx="9" formatCode="0.00">
                  <c:v>2.583364859267286</c:v>
                </c:pt>
                <c:pt idx="10" formatCode="0.00">
                  <c:v>2.527474529427091</c:v>
                </c:pt>
                <c:pt idx="11" formatCode="0.00">
                  <c:v>2.458350548701284</c:v>
                </c:pt>
                <c:pt idx="12" formatCode="0.00">
                  <c:v>2.376821659421096</c:v>
                </c:pt>
                <c:pt idx="13" formatCode="0.00">
                  <c:v>2.292708088679842</c:v>
                </c:pt>
                <c:pt idx="14" formatCode="0.00">
                  <c:v>2.222042291481519</c:v>
                </c:pt>
                <c:pt idx="15" formatCode="0.00">
                  <c:v>2.156348733413247</c:v>
                </c:pt>
                <c:pt idx="16" formatCode="0.00">
                  <c:v>2.104475383448238</c:v>
                </c:pt>
                <c:pt idx="17" formatCode="0.00">
                  <c:v>2.074747686908144</c:v>
                </c:pt>
                <c:pt idx="18" formatCode="0.00">
                  <c:v>2.070562406637777</c:v>
                </c:pt>
                <c:pt idx="19" formatCode="0.00">
                  <c:v>2.08662153001543</c:v>
                </c:pt>
                <c:pt idx="20" formatCode="0.00">
                  <c:v>2.111141748520793</c:v>
                </c:pt>
                <c:pt idx="21" formatCode="0.00">
                  <c:v>2.149201485223536</c:v>
                </c:pt>
                <c:pt idx="22" formatCode="0.00">
                  <c:v>2.194277078743636</c:v>
                </c:pt>
                <c:pt idx="23" formatCode="0.00">
                  <c:v>2.204294542763663</c:v>
                </c:pt>
                <c:pt idx="24" formatCode="0.00">
                  <c:v>2.206076005861194</c:v>
                </c:pt>
                <c:pt idx="25" formatCode="0.00">
                  <c:v>2.16510714910775</c:v>
                </c:pt>
                <c:pt idx="26" formatCode="0.00">
                  <c:v>2.083791884679336</c:v>
                </c:pt>
                <c:pt idx="27" formatCode="0.00">
                  <c:v>1.984693383681468</c:v>
                </c:pt>
                <c:pt idx="28" formatCode="0.00">
                  <c:v>1.859250824166571</c:v>
                </c:pt>
                <c:pt idx="29" formatCode="0.00">
                  <c:v>1.71000581128845</c:v>
                </c:pt>
                <c:pt idx="30" formatCode="0.00">
                  <c:v>1.584141937738073</c:v>
                </c:pt>
                <c:pt idx="31" formatCode="0.00">
                  <c:v>1.495930054237575</c:v>
                </c:pt>
                <c:pt idx="32" formatCode="0.00">
                  <c:v>1.421282609671809</c:v>
                </c:pt>
                <c:pt idx="33" formatCode="0.00">
                  <c:v>1.408701406792332</c:v>
                </c:pt>
                <c:pt idx="34" formatCode="0.00">
                  <c:v>1.472473508318623</c:v>
                </c:pt>
                <c:pt idx="35" formatCode="0.00">
                  <c:v>1.491686817110294</c:v>
                </c:pt>
                <c:pt idx="36" formatCode="0.00">
                  <c:v>1.546297080270098</c:v>
                </c:pt>
                <c:pt idx="37" formatCode="0.00">
                  <c:v>1.659995312287427</c:v>
                </c:pt>
                <c:pt idx="38" formatCode="0.00">
                  <c:v>1.795274134764174</c:v>
                </c:pt>
                <c:pt idx="39" formatCode="0.00">
                  <c:v>1.853684400689171</c:v>
                </c:pt>
                <c:pt idx="40" formatCode="0.00">
                  <c:v>1.993488566572086</c:v>
                </c:pt>
                <c:pt idx="41" formatCode="0.00">
                  <c:v>2.060145069265293</c:v>
                </c:pt>
                <c:pt idx="42" formatCode="0.00">
                  <c:v>2.059052063860285</c:v>
                </c:pt>
                <c:pt idx="43" formatCode="0.00">
                  <c:v>1.9352521237836</c:v>
                </c:pt>
                <c:pt idx="44" formatCode="0.00">
                  <c:v>1.826566715167307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73816"/>
        <c:axId val="2137305944"/>
      </c:lineChart>
      <c:catAx>
        <c:axId val="-2073209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7303928"/>
        <c:crosses val="autoZero"/>
        <c:auto val="1"/>
        <c:lblAlgn val="ctr"/>
        <c:lblOffset val="100"/>
        <c:noMultiLvlLbl val="0"/>
      </c:catAx>
      <c:valAx>
        <c:axId val="21373039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73209480"/>
        <c:crosses val="autoZero"/>
        <c:crossBetween val="between"/>
        <c:majorUnit val="0.5"/>
      </c:valAx>
      <c:valAx>
        <c:axId val="2137305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2090673816"/>
        <c:crosses val="max"/>
        <c:crossBetween val="between"/>
        <c:majorUnit val="0.5"/>
      </c:valAx>
      <c:catAx>
        <c:axId val="2090673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30594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Santo</a:t>
            </a:r>
            <a:r>
              <a:rPr lang="en-US" sz="1400" baseline="0"/>
              <a:t> Doming</a:t>
            </a:r>
            <a:r>
              <a:rPr lang="en-US" sz="1400"/>
              <a:t>o</a:t>
            </a:r>
          </a:p>
        </c:rich>
      </c:tx>
      <c:layout>
        <c:manualLayout>
          <c:xMode val="edge"/>
          <c:yMode val="edge"/>
          <c:x val="0.353485564304462"/>
          <c:y val="0.0277777777777778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R0!$Q$3</c:f>
              <c:strCache>
                <c:ptCount val="1"/>
                <c:pt idx="0">
                  <c:v>r0_sd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R0!$Q$4:$Q$48</c:f>
              <c:numCache>
                <c:formatCode>0.0</c:formatCode>
                <c:ptCount val="45"/>
                <c:pt idx="0">
                  <c:v>3.8754653637156</c:v>
                </c:pt>
                <c:pt idx="1">
                  <c:v>3.720217903332524</c:v>
                </c:pt>
                <c:pt idx="2">
                  <c:v>3.559332572688275</c:v>
                </c:pt>
                <c:pt idx="3">
                  <c:v>3.484858035951557</c:v>
                </c:pt>
                <c:pt idx="4">
                  <c:v>3.361073527234545</c:v>
                </c:pt>
                <c:pt idx="5">
                  <c:v>3.355409159387914</c:v>
                </c:pt>
                <c:pt idx="6">
                  <c:v>3.352085568387141</c:v>
                </c:pt>
                <c:pt idx="7">
                  <c:v>3.356111880685525</c:v>
                </c:pt>
                <c:pt idx="8">
                  <c:v>3.18719670258917</c:v>
                </c:pt>
                <c:pt idx="9">
                  <c:v>3.437601489980182</c:v>
                </c:pt>
                <c:pt idx="10">
                  <c:v>3.005424520020647</c:v>
                </c:pt>
                <c:pt idx="11">
                  <c:v>2.634335969806682</c:v>
                </c:pt>
                <c:pt idx="12">
                  <c:v>2.274782969330404</c:v>
                </c:pt>
                <c:pt idx="13">
                  <c:v>2.417324001065041</c:v>
                </c:pt>
                <c:pt idx="14">
                  <c:v>2.534839836692551</c:v>
                </c:pt>
                <c:pt idx="15">
                  <c:v>2.22759339203272</c:v>
                </c:pt>
                <c:pt idx="16">
                  <c:v>2.57863576949054</c:v>
                </c:pt>
                <c:pt idx="17">
                  <c:v>2.435289768576128</c:v>
                </c:pt>
                <c:pt idx="18">
                  <c:v>2.49061352273981</c:v>
                </c:pt>
                <c:pt idx="19">
                  <c:v>2.600036554580202</c:v>
                </c:pt>
                <c:pt idx="20">
                  <c:v>1.924178188176307</c:v>
                </c:pt>
                <c:pt idx="21">
                  <c:v>2.06689794734</c:v>
                </c:pt>
                <c:pt idx="22">
                  <c:v>1.859531580060176</c:v>
                </c:pt>
                <c:pt idx="23">
                  <c:v>1.559698822073797</c:v>
                </c:pt>
                <c:pt idx="24">
                  <c:v>2.134628462037291</c:v>
                </c:pt>
                <c:pt idx="25">
                  <c:v>1.286835549960092</c:v>
                </c:pt>
                <c:pt idx="26">
                  <c:v>1.90447524858403</c:v>
                </c:pt>
                <c:pt idx="27">
                  <c:v>1.935740311165527</c:v>
                </c:pt>
                <c:pt idx="28">
                  <c:v>2.465604892799412</c:v>
                </c:pt>
                <c:pt idx="29">
                  <c:v>2.010731544372921</c:v>
                </c:pt>
                <c:pt idx="30">
                  <c:v>1.209020232210496</c:v>
                </c:pt>
                <c:pt idx="31">
                  <c:v>1.644748054474378</c:v>
                </c:pt>
                <c:pt idx="32">
                  <c:v>2.21270311262594</c:v>
                </c:pt>
                <c:pt idx="33">
                  <c:v>1.629933486060375</c:v>
                </c:pt>
                <c:pt idx="34">
                  <c:v>2.314605323245514</c:v>
                </c:pt>
                <c:pt idx="35">
                  <c:v>0.611561210391684</c:v>
                </c:pt>
                <c:pt idx="36">
                  <c:v>1.426385645161985</c:v>
                </c:pt>
                <c:pt idx="37">
                  <c:v>1.304681129135296</c:v>
                </c:pt>
                <c:pt idx="38">
                  <c:v>1.599197618590924</c:v>
                </c:pt>
                <c:pt idx="39">
                  <c:v>2.09367965779209</c:v>
                </c:pt>
                <c:pt idx="40">
                  <c:v>1.681126699931955</c:v>
                </c:pt>
                <c:pt idx="41">
                  <c:v>1.914452458273972</c:v>
                </c:pt>
                <c:pt idx="42">
                  <c:v>1.942184774312506</c:v>
                </c:pt>
                <c:pt idx="43">
                  <c:v>1.453886221872109</c:v>
                </c:pt>
                <c:pt idx="44">
                  <c:v>1.388113465921755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681144"/>
        <c:axId val="-2058677976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R0!$Q$4:$Q$48</c:f>
              <c:numCache>
                <c:formatCode>0.0</c:formatCode>
                <c:ptCount val="45"/>
                <c:pt idx="0">
                  <c:v>3.8754653637156</c:v>
                </c:pt>
                <c:pt idx="1">
                  <c:v>3.720217903332524</c:v>
                </c:pt>
                <c:pt idx="2">
                  <c:v>3.559332572688275</c:v>
                </c:pt>
                <c:pt idx="3">
                  <c:v>3.484858035951557</c:v>
                </c:pt>
                <c:pt idx="4">
                  <c:v>3.361073527234545</c:v>
                </c:pt>
                <c:pt idx="5">
                  <c:v>3.355409159387914</c:v>
                </c:pt>
                <c:pt idx="6">
                  <c:v>3.352085568387141</c:v>
                </c:pt>
                <c:pt idx="7">
                  <c:v>3.356111880685525</c:v>
                </c:pt>
                <c:pt idx="8">
                  <c:v>3.18719670258917</c:v>
                </c:pt>
                <c:pt idx="9">
                  <c:v>3.437601489980182</c:v>
                </c:pt>
                <c:pt idx="10">
                  <c:v>3.005424520020647</c:v>
                </c:pt>
                <c:pt idx="11">
                  <c:v>2.634335969806682</c:v>
                </c:pt>
                <c:pt idx="12">
                  <c:v>2.274782969330404</c:v>
                </c:pt>
                <c:pt idx="13">
                  <c:v>2.417324001065041</c:v>
                </c:pt>
                <c:pt idx="14">
                  <c:v>2.534839836692551</c:v>
                </c:pt>
                <c:pt idx="15">
                  <c:v>2.22759339203272</c:v>
                </c:pt>
                <c:pt idx="16">
                  <c:v>2.57863576949054</c:v>
                </c:pt>
                <c:pt idx="17">
                  <c:v>2.435289768576128</c:v>
                </c:pt>
                <c:pt idx="18">
                  <c:v>2.49061352273981</c:v>
                </c:pt>
                <c:pt idx="19">
                  <c:v>2.600036554580202</c:v>
                </c:pt>
                <c:pt idx="20">
                  <c:v>1.924178188176307</c:v>
                </c:pt>
                <c:pt idx="21">
                  <c:v>2.06689794734</c:v>
                </c:pt>
                <c:pt idx="22">
                  <c:v>1.859531580060176</c:v>
                </c:pt>
                <c:pt idx="23">
                  <c:v>1.559698822073797</c:v>
                </c:pt>
                <c:pt idx="24">
                  <c:v>2.134628462037291</c:v>
                </c:pt>
                <c:pt idx="25">
                  <c:v>1.286835549960092</c:v>
                </c:pt>
                <c:pt idx="26">
                  <c:v>1.90447524858403</c:v>
                </c:pt>
                <c:pt idx="27">
                  <c:v>1.935740311165527</c:v>
                </c:pt>
                <c:pt idx="28">
                  <c:v>2.465604892799412</c:v>
                </c:pt>
                <c:pt idx="29">
                  <c:v>2.010731544372921</c:v>
                </c:pt>
                <c:pt idx="30">
                  <c:v>1.209020232210496</c:v>
                </c:pt>
                <c:pt idx="31">
                  <c:v>1.644748054474378</c:v>
                </c:pt>
                <c:pt idx="32">
                  <c:v>2.21270311262594</c:v>
                </c:pt>
                <c:pt idx="33">
                  <c:v>1.629933486060375</c:v>
                </c:pt>
                <c:pt idx="34">
                  <c:v>2.314605323245514</c:v>
                </c:pt>
                <c:pt idx="35">
                  <c:v>0.611561210391684</c:v>
                </c:pt>
                <c:pt idx="36">
                  <c:v>1.426385645161985</c:v>
                </c:pt>
                <c:pt idx="37">
                  <c:v>1.304681129135296</c:v>
                </c:pt>
                <c:pt idx="38">
                  <c:v>1.599197618590924</c:v>
                </c:pt>
                <c:pt idx="39">
                  <c:v>2.09367965779209</c:v>
                </c:pt>
                <c:pt idx="40">
                  <c:v>1.681126699931955</c:v>
                </c:pt>
                <c:pt idx="41">
                  <c:v>1.914452458273972</c:v>
                </c:pt>
                <c:pt idx="42">
                  <c:v>1.942184774312506</c:v>
                </c:pt>
                <c:pt idx="43">
                  <c:v>1.453886221872109</c:v>
                </c:pt>
                <c:pt idx="44">
                  <c:v>1.388113465921755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671928"/>
        <c:axId val="-2058674872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delete val="1"/>
            </c:dLbl>
            <c:dLbl>
              <c:idx val="44"/>
              <c:layout>
                <c:manualLayout>
                  <c:x val="-0.0723945948292457"/>
                  <c:y val="-0.0726329071392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R0!$AI$4:$AI$48</c:f>
              <c:numCache>
                <c:formatCode>General</c:formatCode>
                <c:ptCount val="45"/>
                <c:pt idx="4" formatCode="0.00">
                  <c:v>3.6001894805845</c:v>
                </c:pt>
                <c:pt idx="5" formatCode="0.00">
                  <c:v>3.496178239718963</c:v>
                </c:pt>
                <c:pt idx="6" formatCode="0.00">
                  <c:v>3.422551772729887</c:v>
                </c:pt>
                <c:pt idx="7" formatCode="0.00">
                  <c:v>3.381907634329337</c:v>
                </c:pt>
                <c:pt idx="8" formatCode="0.00">
                  <c:v>3.322375367656859</c:v>
                </c:pt>
                <c:pt idx="9" formatCode="0.00">
                  <c:v>3.337680960205986</c:v>
                </c:pt>
                <c:pt idx="10" formatCode="0.00">
                  <c:v>3.267684032332533</c:v>
                </c:pt>
                <c:pt idx="11" formatCode="0.00">
                  <c:v>3.124134112616441</c:v>
                </c:pt>
                <c:pt idx="12" formatCode="0.00">
                  <c:v>2.907868330345417</c:v>
                </c:pt>
                <c:pt idx="13" formatCode="0.00">
                  <c:v>2.753893790040591</c:v>
                </c:pt>
                <c:pt idx="14" formatCode="0.00">
                  <c:v>2.573341459383065</c:v>
                </c:pt>
                <c:pt idx="15" formatCode="0.00">
                  <c:v>2.41777523378548</c:v>
                </c:pt>
                <c:pt idx="16" formatCode="0.00">
                  <c:v>2.406635193722251</c:v>
                </c:pt>
                <c:pt idx="17" formatCode="0.00">
                  <c:v>2.438736553571396</c:v>
                </c:pt>
                <c:pt idx="18" formatCode="0.00">
                  <c:v>2.45339445790635</c:v>
                </c:pt>
                <c:pt idx="19" formatCode="0.00">
                  <c:v>2.46643380148388</c:v>
                </c:pt>
                <c:pt idx="20" formatCode="0.00">
                  <c:v>2.405750760712597</c:v>
                </c:pt>
                <c:pt idx="21" formatCode="0.00">
                  <c:v>2.30340319628249</c:v>
                </c:pt>
                <c:pt idx="22" formatCode="0.00">
                  <c:v>2.188251558579299</c:v>
                </c:pt>
                <c:pt idx="23" formatCode="0.00">
                  <c:v>2.002068618446097</c:v>
                </c:pt>
                <c:pt idx="24" formatCode="0.00">
                  <c:v>1.908986999937514</c:v>
                </c:pt>
                <c:pt idx="25" formatCode="0.00">
                  <c:v>1.781518472294271</c:v>
                </c:pt>
                <c:pt idx="26" formatCode="0.00">
                  <c:v>1.749033932543077</c:v>
                </c:pt>
                <c:pt idx="27" formatCode="0.00">
                  <c:v>1.764275678764147</c:v>
                </c:pt>
                <c:pt idx="28" formatCode="0.00">
                  <c:v>1.945456892909271</c:v>
                </c:pt>
                <c:pt idx="29" formatCode="0.00">
                  <c:v>1.920677509376397</c:v>
                </c:pt>
                <c:pt idx="30" formatCode="0.00">
                  <c:v>1.905114445826477</c:v>
                </c:pt>
                <c:pt idx="31" formatCode="0.00">
                  <c:v>1.853169007004547</c:v>
                </c:pt>
                <c:pt idx="32" formatCode="0.00">
                  <c:v>1.908561567296629</c:v>
                </c:pt>
                <c:pt idx="33" formatCode="0.00">
                  <c:v>1.741427285948822</c:v>
                </c:pt>
                <c:pt idx="34" formatCode="0.00">
                  <c:v>1.802202041723341</c:v>
                </c:pt>
                <c:pt idx="35" formatCode="0.00">
                  <c:v>1.682710237359578</c:v>
                </c:pt>
                <c:pt idx="36" formatCode="0.00">
                  <c:v>1.6390377554971</c:v>
                </c:pt>
                <c:pt idx="37" formatCode="0.00">
                  <c:v>1.45743335879897</c:v>
                </c:pt>
                <c:pt idx="38" formatCode="0.00">
                  <c:v>1.451286185305081</c:v>
                </c:pt>
                <c:pt idx="39" formatCode="0.00">
                  <c:v>1.407101052214396</c:v>
                </c:pt>
                <c:pt idx="40" formatCode="0.00">
                  <c:v>1.62101415012245</c:v>
                </c:pt>
                <c:pt idx="41" formatCode="0.00">
                  <c:v>1.718627512744848</c:v>
                </c:pt>
                <c:pt idx="42" formatCode="0.00">
                  <c:v>1.84612824178029</c:v>
                </c:pt>
                <c:pt idx="43" formatCode="0.00">
                  <c:v>1.817065962436526</c:v>
                </c:pt>
                <c:pt idx="44" formatCode="0.00">
                  <c:v>1.67595272406246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71928"/>
        <c:axId val="-2058674872"/>
      </c:lineChart>
      <c:catAx>
        <c:axId val="-2058681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8677976"/>
        <c:crosses val="autoZero"/>
        <c:auto val="1"/>
        <c:lblAlgn val="ctr"/>
        <c:lblOffset val="100"/>
        <c:noMultiLvlLbl val="0"/>
      </c:catAx>
      <c:valAx>
        <c:axId val="-20586779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58681144"/>
        <c:crosses val="autoZero"/>
        <c:crossBetween val="between"/>
        <c:majorUnit val="0.5"/>
      </c:valAx>
      <c:valAx>
        <c:axId val="-205867487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-2058671928"/>
        <c:crosses val="max"/>
        <c:crossBetween val="between"/>
        <c:majorUnit val="0.5"/>
      </c:valAx>
      <c:catAx>
        <c:axId val="-2058671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867487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Sánchez</a:t>
            </a:r>
            <a:r>
              <a:rPr lang="en-US" sz="1400" baseline="0"/>
              <a:t> Ramirez</a:t>
            </a:r>
          </a:p>
        </c:rich>
      </c:tx>
      <c:layout>
        <c:manualLayout>
          <c:xMode val="edge"/>
          <c:yMode val="edge"/>
          <c:x val="0.414596675415573"/>
          <c:y val="0.023148148148148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R0!$O$3</c:f>
              <c:strCache>
                <c:ptCount val="1"/>
                <c:pt idx="0">
                  <c:v>r0_sr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R0!$O$4:$O$48</c:f>
              <c:numCache>
                <c:formatCode>0.0</c:formatCode>
                <c:ptCount val="45"/>
                <c:pt idx="0">
                  <c:v>5.330070735738653</c:v>
                </c:pt>
                <c:pt idx="1">
                  <c:v>5.290809536228119</c:v>
                </c:pt>
                <c:pt idx="2">
                  <c:v>5.268969397252932</c:v>
                </c:pt>
                <c:pt idx="3">
                  <c:v>5.264461648322003</c:v>
                </c:pt>
                <c:pt idx="4">
                  <c:v>4.178020667247587</c:v>
                </c:pt>
                <c:pt idx="5">
                  <c:v>3.556053461743837</c:v>
                </c:pt>
                <c:pt idx="6">
                  <c:v>3.307657206029387</c:v>
                </c:pt>
                <c:pt idx="7">
                  <c:v>3.120435244646226</c:v>
                </c:pt>
                <c:pt idx="8">
                  <c:v>3.355019797741603</c:v>
                </c:pt>
                <c:pt idx="9">
                  <c:v>3.340896314739254</c:v>
                </c:pt>
                <c:pt idx="10">
                  <c:v>3.708675796347168</c:v>
                </c:pt>
                <c:pt idx="11">
                  <c:v>3.718025328479191</c:v>
                </c:pt>
                <c:pt idx="12">
                  <c:v>3.05098419797553</c:v>
                </c:pt>
                <c:pt idx="13">
                  <c:v>2.303694524771483</c:v>
                </c:pt>
                <c:pt idx="14">
                  <c:v>3.672907827587334</c:v>
                </c:pt>
                <c:pt idx="15">
                  <c:v>2.2089369446754</c:v>
                </c:pt>
                <c:pt idx="16">
                  <c:v>1.57453934917633</c:v>
                </c:pt>
                <c:pt idx="17">
                  <c:v>2.900549218164695</c:v>
                </c:pt>
                <c:pt idx="18">
                  <c:v>3.480803856363622</c:v>
                </c:pt>
                <c:pt idx="19">
                  <c:v>2.723345432043763</c:v>
                </c:pt>
                <c:pt idx="20">
                  <c:v>1.708549050860401</c:v>
                </c:pt>
                <c:pt idx="21">
                  <c:v>2.195356604565752</c:v>
                </c:pt>
                <c:pt idx="22">
                  <c:v>1.722454914842333</c:v>
                </c:pt>
                <c:pt idx="23">
                  <c:v>1.217565254868759</c:v>
                </c:pt>
                <c:pt idx="24">
                  <c:v>3.676747944634722</c:v>
                </c:pt>
                <c:pt idx="25">
                  <c:v>1.773141287709685</c:v>
                </c:pt>
                <c:pt idx="26">
                  <c:v>5.017338405427155</c:v>
                </c:pt>
                <c:pt idx="27">
                  <c:v>1.901739860449372</c:v>
                </c:pt>
                <c:pt idx="28">
                  <c:v>1.368076323451639</c:v>
                </c:pt>
                <c:pt idx="29">
                  <c:v>1.460191152096971</c:v>
                </c:pt>
                <c:pt idx="30">
                  <c:v>1.552188616110031</c:v>
                </c:pt>
                <c:pt idx="31">
                  <c:v>1.62491076612292</c:v>
                </c:pt>
                <c:pt idx="32">
                  <c:v>1.116711784172857</c:v>
                </c:pt>
                <c:pt idx="33">
                  <c:v>1.427647324023749</c:v>
                </c:pt>
                <c:pt idx="34">
                  <c:v>3.326002495940336</c:v>
                </c:pt>
                <c:pt idx="35">
                  <c:v>0.855683564161116</c:v>
                </c:pt>
                <c:pt idx="36">
                  <c:v>1.165718768959893</c:v>
                </c:pt>
                <c:pt idx="37">
                  <c:v>1.002552870077751</c:v>
                </c:pt>
                <c:pt idx="38">
                  <c:v>1.001837216162345</c:v>
                </c:pt>
                <c:pt idx="39">
                  <c:v>1.083678918082681</c:v>
                </c:pt>
                <c:pt idx="40">
                  <c:v>1.012957572729607</c:v>
                </c:pt>
                <c:pt idx="41">
                  <c:v>2.281462108680238</c:v>
                </c:pt>
                <c:pt idx="42">
                  <c:v>1.519534326753533</c:v>
                </c:pt>
                <c:pt idx="43">
                  <c:v>1.427475067642283</c:v>
                </c:pt>
                <c:pt idx="44">
                  <c:v>1.212925183137412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68200"/>
        <c:axId val="2146671192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R0!$O$4:$O$48</c:f>
              <c:numCache>
                <c:formatCode>0.0</c:formatCode>
                <c:ptCount val="45"/>
                <c:pt idx="0">
                  <c:v>5.330070735738653</c:v>
                </c:pt>
                <c:pt idx="1">
                  <c:v>5.290809536228119</c:v>
                </c:pt>
                <c:pt idx="2">
                  <c:v>5.268969397252932</c:v>
                </c:pt>
                <c:pt idx="3">
                  <c:v>5.264461648322003</c:v>
                </c:pt>
                <c:pt idx="4">
                  <c:v>4.178020667247587</c:v>
                </c:pt>
                <c:pt idx="5">
                  <c:v>3.556053461743837</c:v>
                </c:pt>
                <c:pt idx="6">
                  <c:v>3.307657206029387</c:v>
                </c:pt>
                <c:pt idx="7">
                  <c:v>3.120435244646226</c:v>
                </c:pt>
                <c:pt idx="8">
                  <c:v>3.355019797741603</c:v>
                </c:pt>
                <c:pt idx="9">
                  <c:v>3.340896314739254</c:v>
                </c:pt>
                <c:pt idx="10">
                  <c:v>3.708675796347168</c:v>
                </c:pt>
                <c:pt idx="11">
                  <c:v>3.718025328479191</c:v>
                </c:pt>
                <c:pt idx="12">
                  <c:v>3.05098419797553</c:v>
                </c:pt>
                <c:pt idx="13">
                  <c:v>2.303694524771483</c:v>
                </c:pt>
                <c:pt idx="14">
                  <c:v>3.672907827587334</c:v>
                </c:pt>
                <c:pt idx="15">
                  <c:v>2.2089369446754</c:v>
                </c:pt>
                <c:pt idx="16">
                  <c:v>1.57453934917633</c:v>
                </c:pt>
                <c:pt idx="17">
                  <c:v>2.900549218164695</c:v>
                </c:pt>
                <c:pt idx="18">
                  <c:v>3.480803856363622</c:v>
                </c:pt>
                <c:pt idx="19">
                  <c:v>2.723345432043763</c:v>
                </c:pt>
                <c:pt idx="20">
                  <c:v>1.708549050860401</c:v>
                </c:pt>
                <c:pt idx="21">
                  <c:v>2.195356604565752</c:v>
                </c:pt>
                <c:pt idx="22">
                  <c:v>1.722454914842333</c:v>
                </c:pt>
                <c:pt idx="23">
                  <c:v>1.217565254868759</c:v>
                </c:pt>
                <c:pt idx="24">
                  <c:v>3.676747944634722</c:v>
                </c:pt>
                <c:pt idx="25">
                  <c:v>1.773141287709685</c:v>
                </c:pt>
                <c:pt idx="26">
                  <c:v>5.017338405427155</c:v>
                </c:pt>
                <c:pt idx="27">
                  <c:v>1.901739860449372</c:v>
                </c:pt>
                <c:pt idx="28">
                  <c:v>1.368076323451639</c:v>
                </c:pt>
                <c:pt idx="29">
                  <c:v>1.460191152096971</c:v>
                </c:pt>
                <c:pt idx="30">
                  <c:v>1.552188616110031</c:v>
                </c:pt>
                <c:pt idx="31">
                  <c:v>1.62491076612292</c:v>
                </c:pt>
                <c:pt idx="32">
                  <c:v>1.116711784172857</c:v>
                </c:pt>
                <c:pt idx="33">
                  <c:v>1.427647324023749</c:v>
                </c:pt>
                <c:pt idx="34">
                  <c:v>3.326002495940336</c:v>
                </c:pt>
                <c:pt idx="35">
                  <c:v>0.855683564161116</c:v>
                </c:pt>
                <c:pt idx="36">
                  <c:v>1.165718768959893</c:v>
                </c:pt>
                <c:pt idx="37">
                  <c:v>1.002552870077751</c:v>
                </c:pt>
                <c:pt idx="38">
                  <c:v>1.001837216162345</c:v>
                </c:pt>
                <c:pt idx="39">
                  <c:v>1.083678918082681</c:v>
                </c:pt>
                <c:pt idx="40">
                  <c:v>1.012957572729607</c:v>
                </c:pt>
                <c:pt idx="41">
                  <c:v>2.281462108680238</c:v>
                </c:pt>
                <c:pt idx="42">
                  <c:v>1.519534326753533</c:v>
                </c:pt>
                <c:pt idx="43">
                  <c:v>1.427475067642283</c:v>
                </c:pt>
                <c:pt idx="44">
                  <c:v>1.212925183137412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77240"/>
        <c:axId val="2146674296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38"/>
              <c:delete val="1"/>
            </c:dLbl>
            <c:dLbl>
              <c:idx val="44"/>
              <c:layout>
                <c:manualLayout>
                  <c:x val="-0.0474185757823077"/>
                  <c:y val="-0.06821133410985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R0!$AG$4:$AG$48</c:f>
              <c:numCache>
                <c:formatCode>General</c:formatCode>
                <c:ptCount val="45"/>
                <c:pt idx="4" formatCode="0.00">
                  <c:v>5.066466396957859</c:v>
                </c:pt>
                <c:pt idx="5" formatCode="0.00">
                  <c:v>4.711662942158895</c:v>
                </c:pt>
                <c:pt idx="6" formatCode="0.00">
                  <c:v>4.315032476119149</c:v>
                </c:pt>
                <c:pt idx="7" formatCode="0.00">
                  <c:v>3.885325645597808</c:v>
                </c:pt>
                <c:pt idx="8" formatCode="0.00">
                  <c:v>3.503437275481728</c:v>
                </c:pt>
                <c:pt idx="9" formatCode="0.00">
                  <c:v>3.336012404980061</c:v>
                </c:pt>
                <c:pt idx="10" formatCode="0.00">
                  <c:v>3.366536871900728</c:v>
                </c:pt>
                <c:pt idx="11" formatCode="0.00">
                  <c:v>3.448610496390688</c:v>
                </c:pt>
                <c:pt idx="12" formatCode="0.00">
                  <c:v>3.434720287056549</c:v>
                </c:pt>
                <c:pt idx="13" formatCode="0.00">
                  <c:v>3.224455232462526</c:v>
                </c:pt>
                <c:pt idx="14" formatCode="0.00">
                  <c:v>3.290857535032141</c:v>
                </c:pt>
                <c:pt idx="15" formatCode="0.00">
                  <c:v>2.990909764697788</c:v>
                </c:pt>
                <c:pt idx="16" formatCode="0.00">
                  <c:v>2.562212568837216</c:v>
                </c:pt>
                <c:pt idx="17" formatCode="0.00">
                  <c:v>2.532125572875048</c:v>
                </c:pt>
                <c:pt idx="18" formatCode="0.00">
                  <c:v>2.767547439193476</c:v>
                </c:pt>
                <c:pt idx="19" formatCode="0.00">
                  <c:v>2.577634960084762</c:v>
                </c:pt>
                <c:pt idx="20" formatCode="0.00">
                  <c:v>2.477557381321762</c:v>
                </c:pt>
                <c:pt idx="21" formatCode="0.00">
                  <c:v>2.601720832399647</c:v>
                </c:pt>
                <c:pt idx="22" formatCode="0.00">
                  <c:v>2.366101971735174</c:v>
                </c:pt>
                <c:pt idx="23" formatCode="0.00">
                  <c:v>1.913454251436202</c:v>
                </c:pt>
                <c:pt idx="24" formatCode="0.00">
                  <c:v>2.104134753954393</c:v>
                </c:pt>
                <c:pt idx="25" formatCode="0.00">
                  <c:v>2.11705320132425</c:v>
                </c:pt>
                <c:pt idx="26" formatCode="0.00">
                  <c:v>2.681449561496531</c:v>
                </c:pt>
                <c:pt idx="27" formatCode="0.00">
                  <c:v>2.717306550617938</c:v>
                </c:pt>
                <c:pt idx="28" formatCode="0.00">
                  <c:v>2.747408764334514</c:v>
                </c:pt>
                <c:pt idx="29" formatCode="0.00">
                  <c:v>2.304097405826964</c:v>
                </c:pt>
                <c:pt idx="30" formatCode="0.00">
                  <c:v>2.259906871507033</c:v>
                </c:pt>
                <c:pt idx="31" formatCode="0.00">
                  <c:v>1.581421343646187</c:v>
                </c:pt>
                <c:pt idx="32" formatCode="0.00">
                  <c:v>1.424415728390884</c:v>
                </c:pt>
                <c:pt idx="33" formatCode="0.00">
                  <c:v>1.436329928505306</c:v>
                </c:pt>
                <c:pt idx="34" formatCode="0.00">
                  <c:v>1.809492197273978</c:v>
                </c:pt>
                <c:pt idx="35" formatCode="0.00">
                  <c:v>1.670191186884195</c:v>
                </c:pt>
                <c:pt idx="36" formatCode="0.00">
                  <c:v>1.57835278745159</c:v>
                </c:pt>
                <c:pt idx="37" formatCode="0.00">
                  <c:v>1.555521004632569</c:v>
                </c:pt>
                <c:pt idx="38" formatCode="0.00">
                  <c:v>1.470358983060288</c:v>
                </c:pt>
                <c:pt idx="39" formatCode="0.00">
                  <c:v>1.021894267488757</c:v>
                </c:pt>
                <c:pt idx="40" formatCode="0.00">
                  <c:v>1.053349069202456</c:v>
                </c:pt>
                <c:pt idx="41" formatCode="0.00">
                  <c:v>1.276497737146524</c:v>
                </c:pt>
                <c:pt idx="42" formatCode="0.00">
                  <c:v>1.379894028481681</c:v>
                </c:pt>
                <c:pt idx="43" formatCode="0.00">
                  <c:v>1.465021598777668</c:v>
                </c:pt>
                <c:pt idx="44" formatCode="0.00">
                  <c:v>1.490870851788615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77240"/>
        <c:axId val="2146674296"/>
      </c:lineChart>
      <c:catAx>
        <c:axId val="2146668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6671192"/>
        <c:crosses val="autoZero"/>
        <c:auto val="1"/>
        <c:lblAlgn val="ctr"/>
        <c:lblOffset val="100"/>
        <c:noMultiLvlLbl val="0"/>
      </c:catAx>
      <c:valAx>
        <c:axId val="21466711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6668200"/>
        <c:crosses val="autoZero"/>
        <c:crossBetween val="between"/>
        <c:majorUnit val="0.5"/>
      </c:valAx>
      <c:valAx>
        <c:axId val="214667429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2146677240"/>
        <c:crosses val="max"/>
        <c:crossBetween val="between"/>
        <c:majorUnit val="0.5"/>
      </c:valAx>
      <c:catAx>
        <c:axId val="2146677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466742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"</a:t>
            </a:r>
            <a:r>
              <a:rPr lang="es-ES_tradnl" sz="1200" b="1" i="0" u="none" strike="noStrike" baseline="0">
                <a:effectLst/>
              </a:rPr>
              <a:t>2do Toque de queda (4 de abril - 18 de abril)</a:t>
            </a:r>
            <a:r>
              <a:rPr lang="es-ES_tradnl" sz="1200" b="1" i="0" u="none" strike="noStrike" baseline="0"/>
              <a:t> 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"Medidas 21 marzo al 03 de abril"</c:v>
          </c:tx>
          <c:spPr>
            <a:ln w="31750">
              <a:noFill/>
            </a:ln>
          </c:spPr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13"/>
            <c:marker>
              <c:symbol val="diamond"/>
              <c:size val="8"/>
              <c:spPr>
                <a:solidFill>
                  <a:srgbClr val="660066"/>
                </a:solidFill>
                <a:ln>
                  <a:solidFill>
                    <a:srgbClr val="660066"/>
                  </a:solidFill>
                </a:ln>
              </c:spPr>
            </c:marker>
            <c:bubble3D val="0"/>
          </c:dPt>
          <c:xVal>
            <c:numRef>
              <c:f>R0!$W$18:$AJ$18</c:f>
              <c:numCache>
                <c:formatCode>0.00</c:formatCode>
                <c:ptCount val="14"/>
                <c:pt idx="0">
                  <c:v>1.978734108495065</c:v>
                </c:pt>
                <c:pt idx="1">
                  <c:v>1.896737712235311</c:v>
                </c:pt>
                <c:pt idx="2">
                  <c:v>2.766496333658799</c:v>
                </c:pt>
                <c:pt idx="3">
                  <c:v>2.270829616980681</c:v>
                </c:pt>
                <c:pt idx="4">
                  <c:v>1.964100928304149</c:v>
                </c:pt>
                <c:pt idx="5">
                  <c:v>2.222042291481519</c:v>
                </c:pt>
                <c:pt idx="6">
                  <c:v>2.263642930787252</c:v>
                </c:pt>
                <c:pt idx="7">
                  <c:v>2.543342563707189</c:v>
                </c:pt>
                <c:pt idx="8">
                  <c:v>2.437308267449566</c:v>
                </c:pt>
                <c:pt idx="9">
                  <c:v>3.075855052519365</c:v>
                </c:pt>
                <c:pt idx="10">
                  <c:v>3.290857535032141</c:v>
                </c:pt>
                <c:pt idx="11">
                  <c:v>2.253800248327086</c:v>
                </c:pt>
                <c:pt idx="12">
                  <c:v>2.573341459383065</c:v>
                </c:pt>
                <c:pt idx="13">
                  <c:v>2.207645514572686</c:v>
                </c:pt>
              </c:numCache>
            </c:numRef>
          </c:xVal>
          <c:yVal>
            <c:numRef>
              <c:f>R0!$W$32:$AJ$32</c:f>
              <c:numCache>
                <c:formatCode>0.00</c:formatCode>
                <c:ptCount val="14"/>
                <c:pt idx="0">
                  <c:v>1.607399297296997</c:v>
                </c:pt>
                <c:pt idx="1">
                  <c:v>2.01307606130174</c:v>
                </c:pt>
                <c:pt idx="2">
                  <c:v>2.352496545382933</c:v>
                </c:pt>
                <c:pt idx="3">
                  <c:v>2.814491844185244</c:v>
                </c:pt>
                <c:pt idx="4">
                  <c:v>1.622266075690972</c:v>
                </c:pt>
                <c:pt idx="5">
                  <c:v>1.859250824166571</c:v>
                </c:pt>
                <c:pt idx="6">
                  <c:v>2.03031865810594</c:v>
                </c:pt>
                <c:pt idx="7">
                  <c:v>2.053783698598975</c:v>
                </c:pt>
                <c:pt idx="8">
                  <c:v>2.143894796299365</c:v>
                </c:pt>
                <c:pt idx="9">
                  <c:v>2.37917129739112</c:v>
                </c:pt>
                <c:pt idx="10">
                  <c:v>2.747408764334514</c:v>
                </c:pt>
                <c:pt idx="11">
                  <c:v>1.825868839002069</c:v>
                </c:pt>
                <c:pt idx="12">
                  <c:v>1.945456892909271</c:v>
                </c:pt>
                <c:pt idx="13">
                  <c:v>1.953280730590687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437976"/>
        <c:axId val="-2058761352"/>
      </c:scatterChart>
      <c:valAx>
        <c:axId val="-205843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R0 (4</a:t>
                </a:r>
                <a:r>
                  <a:rPr lang="en-US" baseline="0"/>
                  <a:t> de abril 2020)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58761352"/>
        <c:crosses val="autoZero"/>
        <c:crossBetween val="midCat"/>
      </c:valAx>
      <c:valAx>
        <c:axId val="-2058761352"/>
        <c:scaling>
          <c:orientation val="minMax"/>
          <c:max val="3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R0 (18 de</a:t>
                </a:r>
                <a:r>
                  <a:rPr lang="en-US" baseline="0"/>
                  <a:t> abril)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5843797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China</a:t>
            </a:r>
          </a:p>
        </c:rich>
      </c:tx>
      <c:layout>
        <c:manualLayout>
          <c:xMode val="edge"/>
          <c:yMode val="edge"/>
          <c:x val="0.414596675415573"/>
          <c:y val="0.023148148148148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R0!$R$3</c:f>
              <c:strCache>
                <c:ptCount val="1"/>
                <c:pt idx="0">
                  <c:v>r0_tot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R0!$T$4:$T$48</c:f>
              <c:numCache>
                <c:formatCode>0.0</c:formatCode>
                <c:ptCount val="45"/>
                <c:pt idx="0">
                  <c:v>3.42756797800637</c:v>
                </c:pt>
                <c:pt idx="1">
                  <c:v>7.03110419906687</c:v>
                </c:pt>
                <c:pt idx="2">
                  <c:v>8.39565217391304</c:v>
                </c:pt>
                <c:pt idx="3">
                  <c:v>7.66145092460882</c:v>
                </c:pt>
                <c:pt idx="4">
                  <c:v>6.41108433734939</c:v>
                </c:pt>
                <c:pt idx="5">
                  <c:v>13.8077858880778</c:v>
                </c:pt>
                <c:pt idx="6">
                  <c:v>2.46886912325286</c:v>
                </c:pt>
                <c:pt idx="7">
                  <c:v>5.72416625595531</c:v>
                </c:pt>
                <c:pt idx="8">
                  <c:v>3.85640584694755</c:v>
                </c:pt>
                <c:pt idx="9">
                  <c:v>3.98367680065293</c:v>
                </c:pt>
                <c:pt idx="10">
                  <c:v>6.57951391808931</c:v>
                </c:pt>
                <c:pt idx="11">
                  <c:v>3.59795550210462</c:v>
                </c:pt>
                <c:pt idx="12">
                  <c:v>3.83394197606005</c:v>
                </c:pt>
                <c:pt idx="13">
                  <c:v>3.20449656219681</c:v>
                </c:pt>
                <c:pt idx="14">
                  <c:v>2.60561224489796</c:v>
                </c:pt>
                <c:pt idx="15">
                  <c:v>2.61251512080295</c:v>
                </c:pt>
                <c:pt idx="16">
                  <c:v>2.10982116681325</c:v>
                </c:pt>
                <c:pt idx="17">
                  <c:v>2.14657467267886</c:v>
                </c:pt>
                <c:pt idx="18">
                  <c:v>1.88754425167591</c:v>
                </c:pt>
                <c:pt idx="19">
                  <c:v>1.67167209708646</c:v>
                </c:pt>
                <c:pt idx="20">
                  <c:v>1.11764970936782</c:v>
                </c:pt>
                <c:pt idx="21">
                  <c:v>5.73433275989186</c:v>
                </c:pt>
                <c:pt idx="22">
                  <c:v>2.51067701811503</c:v>
                </c:pt>
                <c:pt idx="23">
                  <c:v>1.43355737062599</c:v>
                </c:pt>
                <c:pt idx="24">
                  <c:v>1.42974288512417</c:v>
                </c:pt>
                <c:pt idx="25">
                  <c:v>1.38140484733311</c:v>
                </c:pt>
                <c:pt idx="26">
                  <c:v>1.34345749233785</c:v>
                </c:pt>
                <c:pt idx="27">
                  <c:v>1.07696972146986</c:v>
                </c:pt>
                <c:pt idx="28">
                  <c:v>1.08592985700692</c:v>
                </c:pt>
                <c:pt idx="29">
                  <c:v>1.08820277848075</c:v>
                </c:pt>
                <c:pt idx="30">
                  <c:v>1.26888153540701</c:v>
                </c:pt>
                <c:pt idx="31">
                  <c:v>1.00381813223205</c:v>
                </c:pt>
                <c:pt idx="32">
                  <c:v>1.03980680844434</c:v>
                </c:pt>
                <c:pt idx="33">
                  <c:v>1.09298170660659</c:v>
                </c:pt>
                <c:pt idx="34">
                  <c:v>1.07418267870463</c:v>
                </c:pt>
                <c:pt idx="35">
                  <c:v>1.07773200624312</c:v>
                </c:pt>
                <c:pt idx="36">
                  <c:v>1.0584223918575</c:v>
                </c:pt>
                <c:pt idx="37">
                  <c:v>1.0759172917089</c:v>
                </c:pt>
                <c:pt idx="38">
                  <c:v>1.10161802510207</c:v>
                </c:pt>
                <c:pt idx="39">
                  <c:v>1.03573037081519</c:v>
                </c:pt>
                <c:pt idx="40">
                  <c:v>1.02183787561146</c:v>
                </c:pt>
                <c:pt idx="41">
                  <c:v>1.02180386489079</c:v>
                </c:pt>
                <c:pt idx="42">
                  <c:v>1.02629811161147</c:v>
                </c:pt>
                <c:pt idx="43">
                  <c:v>1.02659647118715</c:v>
                </c:pt>
                <c:pt idx="44">
                  <c:v>1.01388028256289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915592"/>
        <c:axId val="-2063384728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R0!$T$4:$T$48</c:f>
              <c:numCache>
                <c:formatCode>0.0</c:formatCode>
                <c:ptCount val="45"/>
                <c:pt idx="0">
                  <c:v>3.42756797800637</c:v>
                </c:pt>
                <c:pt idx="1">
                  <c:v>7.03110419906687</c:v>
                </c:pt>
                <c:pt idx="2">
                  <c:v>8.39565217391304</c:v>
                </c:pt>
                <c:pt idx="3">
                  <c:v>7.66145092460882</c:v>
                </c:pt>
                <c:pt idx="4">
                  <c:v>6.41108433734939</c:v>
                </c:pt>
                <c:pt idx="5">
                  <c:v>13.8077858880778</c:v>
                </c:pt>
                <c:pt idx="6">
                  <c:v>2.46886912325286</c:v>
                </c:pt>
                <c:pt idx="7">
                  <c:v>5.72416625595531</c:v>
                </c:pt>
                <c:pt idx="8">
                  <c:v>3.85640584694755</c:v>
                </c:pt>
                <c:pt idx="9">
                  <c:v>3.98367680065293</c:v>
                </c:pt>
                <c:pt idx="10">
                  <c:v>6.57951391808931</c:v>
                </c:pt>
                <c:pt idx="11">
                  <c:v>3.59795550210462</c:v>
                </c:pt>
                <c:pt idx="12">
                  <c:v>3.83394197606005</c:v>
                </c:pt>
                <c:pt idx="13">
                  <c:v>3.20449656219681</c:v>
                </c:pt>
                <c:pt idx="14">
                  <c:v>2.60561224489796</c:v>
                </c:pt>
                <c:pt idx="15">
                  <c:v>2.61251512080295</c:v>
                </c:pt>
                <c:pt idx="16">
                  <c:v>2.10982116681325</c:v>
                </c:pt>
                <c:pt idx="17">
                  <c:v>2.14657467267886</c:v>
                </c:pt>
                <c:pt idx="18">
                  <c:v>1.88754425167591</c:v>
                </c:pt>
                <c:pt idx="19">
                  <c:v>1.67167209708646</c:v>
                </c:pt>
                <c:pt idx="20">
                  <c:v>1.11764970936782</c:v>
                </c:pt>
                <c:pt idx="21">
                  <c:v>5.73433275989186</c:v>
                </c:pt>
                <c:pt idx="22">
                  <c:v>2.51067701811503</c:v>
                </c:pt>
                <c:pt idx="23">
                  <c:v>1.43355737062599</c:v>
                </c:pt>
                <c:pt idx="24">
                  <c:v>1.42974288512417</c:v>
                </c:pt>
                <c:pt idx="25">
                  <c:v>1.38140484733311</c:v>
                </c:pt>
                <c:pt idx="26">
                  <c:v>1.34345749233785</c:v>
                </c:pt>
                <c:pt idx="27">
                  <c:v>1.07696972146986</c:v>
                </c:pt>
                <c:pt idx="28">
                  <c:v>1.08592985700692</c:v>
                </c:pt>
                <c:pt idx="29">
                  <c:v>1.08820277848075</c:v>
                </c:pt>
                <c:pt idx="30">
                  <c:v>1.26888153540701</c:v>
                </c:pt>
                <c:pt idx="31">
                  <c:v>1.00381813223205</c:v>
                </c:pt>
                <c:pt idx="32">
                  <c:v>1.03980680844434</c:v>
                </c:pt>
                <c:pt idx="33">
                  <c:v>1.09298170660659</c:v>
                </c:pt>
                <c:pt idx="34">
                  <c:v>1.07418267870463</c:v>
                </c:pt>
                <c:pt idx="35">
                  <c:v>1.07773200624312</c:v>
                </c:pt>
                <c:pt idx="36">
                  <c:v>1.0584223918575</c:v>
                </c:pt>
                <c:pt idx="37">
                  <c:v>1.0759172917089</c:v>
                </c:pt>
                <c:pt idx="38">
                  <c:v>1.10161802510207</c:v>
                </c:pt>
                <c:pt idx="39">
                  <c:v>1.03573037081519</c:v>
                </c:pt>
                <c:pt idx="40">
                  <c:v>1.02183787561146</c:v>
                </c:pt>
                <c:pt idx="41">
                  <c:v>1.02180386489079</c:v>
                </c:pt>
                <c:pt idx="42">
                  <c:v>1.02629811161147</c:v>
                </c:pt>
                <c:pt idx="43">
                  <c:v>1.02659647118715</c:v>
                </c:pt>
                <c:pt idx="44">
                  <c:v>1.01388028256289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127608"/>
        <c:axId val="-2125267048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44"/>
              <c:layout>
                <c:manualLayout>
                  <c:x val="-0.0669438716926696"/>
                  <c:y val="-0.06355379374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R0!$AK$4:$AK$48</c:f>
              <c:numCache>
                <c:formatCode>General</c:formatCode>
                <c:ptCount val="45"/>
                <c:pt idx="4" formatCode="0.00">
                  <c:v>6.5853719225889</c:v>
                </c:pt>
                <c:pt idx="5" formatCode="0.00">
                  <c:v>8.661415504603183</c:v>
                </c:pt>
                <c:pt idx="6" formatCode="0.00">
                  <c:v>7.748968489440382</c:v>
                </c:pt>
                <c:pt idx="7" formatCode="0.00">
                  <c:v>7.214671305848836</c:v>
                </c:pt>
                <c:pt idx="8" formatCode="0.00">
                  <c:v>6.453662290316581</c:v>
                </c:pt>
                <c:pt idx="9" formatCode="0.00">
                  <c:v>5.96818078297729</c:v>
                </c:pt>
                <c:pt idx="10" formatCode="0.00">
                  <c:v>4.522526388979591</c:v>
                </c:pt>
                <c:pt idx="11" formatCode="0.00">
                  <c:v>4.748343664749943</c:v>
                </c:pt>
                <c:pt idx="12" formatCode="0.00">
                  <c:v>4.370298808770892</c:v>
                </c:pt>
                <c:pt idx="13" formatCode="0.00">
                  <c:v>4.239916951820744</c:v>
                </c:pt>
                <c:pt idx="14" formatCode="0.00">
                  <c:v>3.96430404066975</c:v>
                </c:pt>
                <c:pt idx="15" formatCode="0.00">
                  <c:v>3.170904281212478</c:v>
                </c:pt>
                <c:pt idx="16" formatCode="0.00">
                  <c:v>2.873277414154204</c:v>
                </c:pt>
                <c:pt idx="17" formatCode="0.00">
                  <c:v>2.535803953477965</c:v>
                </c:pt>
                <c:pt idx="18" formatCode="0.00">
                  <c:v>2.272413491373786</c:v>
                </c:pt>
                <c:pt idx="19" formatCode="0.00">
                  <c:v>2.085625461811486</c:v>
                </c:pt>
                <c:pt idx="20" formatCode="0.00">
                  <c:v>1.78665237952446</c:v>
                </c:pt>
                <c:pt idx="21" formatCode="0.00">
                  <c:v>2.511554698140182</c:v>
                </c:pt>
                <c:pt idx="22" formatCode="0.00">
                  <c:v>2.584375167227416</c:v>
                </c:pt>
                <c:pt idx="23" formatCode="0.00">
                  <c:v>2.493577791017432</c:v>
                </c:pt>
                <c:pt idx="24" formatCode="0.00">
                  <c:v>2.445191948624974</c:v>
                </c:pt>
                <c:pt idx="25" formatCode="0.00">
                  <c:v>2.497942976218032</c:v>
                </c:pt>
                <c:pt idx="26" formatCode="0.00">
                  <c:v>1.61976792270723</c:v>
                </c:pt>
                <c:pt idx="27" formatCode="0.00">
                  <c:v>1.333026463378196</c:v>
                </c:pt>
                <c:pt idx="28" formatCode="0.00">
                  <c:v>1.263500960654382</c:v>
                </c:pt>
                <c:pt idx="29" formatCode="0.00">
                  <c:v>1.195192939325698</c:v>
                </c:pt>
                <c:pt idx="30" formatCode="0.00">
                  <c:v>1.172688276940478</c:v>
                </c:pt>
                <c:pt idx="31" formatCode="0.00">
                  <c:v>1.104760404919318</c:v>
                </c:pt>
                <c:pt idx="32" formatCode="0.00">
                  <c:v>1.097327822314214</c:v>
                </c:pt>
                <c:pt idx="33" formatCode="0.00">
                  <c:v>1.098738192234148</c:v>
                </c:pt>
                <c:pt idx="34" formatCode="0.00">
                  <c:v>1.095934172278924</c:v>
                </c:pt>
                <c:pt idx="35" formatCode="0.00">
                  <c:v>1.057704266446146</c:v>
                </c:pt>
                <c:pt idx="36" formatCode="0.00">
                  <c:v>1.068625118371236</c:v>
                </c:pt>
                <c:pt idx="37" formatCode="0.00">
                  <c:v>1.075847215024148</c:v>
                </c:pt>
                <c:pt idx="38" formatCode="0.00">
                  <c:v>1.077574478723244</c:v>
                </c:pt>
                <c:pt idx="39" formatCode="0.00">
                  <c:v>1.069884017145356</c:v>
                </c:pt>
                <c:pt idx="40" formatCode="0.00">
                  <c:v>1.058705191019024</c:v>
                </c:pt>
                <c:pt idx="41" formatCode="0.00">
                  <c:v>1.051381485625682</c:v>
                </c:pt>
                <c:pt idx="42" formatCode="0.00">
                  <c:v>1.041457649606196</c:v>
                </c:pt>
                <c:pt idx="43" formatCode="0.00">
                  <c:v>1.026453338823212</c:v>
                </c:pt>
                <c:pt idx="44" formatCode="0.00">
                  <c:v>1.022083321172752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27608"/>
        <c:axId val="-2125267048"/>
      </c:lineChart>
      <c:catAx>
        <c:axId val="-2077915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384728"/>
        <c:crosses val="autoZero"/>
        <c:auto val="1"/>
        <c:lblAlgn val="ctr"/>
        <c:lblOffset val="100"/>
        <c:noMultiLvlLbl val="0"/>
      </c:catAx>
      <c:valAx>
        <c:axId val="-20633847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77915592"/>
        <c:crosses val="autoZero"/>
        <c:crossBetween val="between"/>
      </c:valAx>
      <c:valAx>
        <c:axId val="-212526704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2146127608"/>
        <c:crosses val="max"/>
        <c:crossBetween val="between"/>
      </c:valAx>
      <c:catAx>
        <c:axId val="2146127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526704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Suecia</a:t>
            </a:r>
          </a:p>
        </c:rich>
      </c:tx>
      <c:layout>
        <c:manualLayout>
          <c:xMode val="edge"/>
          <c:yMode val="edge"/>
          <c:x val="0.414596675415573"/>
          <c:y val="0.023148148148148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R0!$U$3</c:f>
              <c:strCache>
                <c:ptCount val="1"/>
                <c:pt idx="0">
                  <c:v>r0_swe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R0!$U$4:$U$48</c:f>
              <c:numCache>
                <c:formatCode>0.0</c:formatCode>
                <c:ptCount val="45"/>
                <c:pt idx="0">
                  <c:v>10.9999999864385</c:v>
                </c:pt>
                <c:pt idx="1">
                  <c:v>3.33333333333333</c:v>
                </c:pt>
                <c:pt idx="2">
                  <c:v>2.0</c:v>
                </c:pt>
                <c:pt idx="3">
                  <c:v>6.6</c:v>
                </c:pt>
                <c:pt idx="4">
                  <c:v>10.3333333333333</c:v>
                </c:pt>
                <c:pt idx="5">
                  <c:v>24.6</c:v>
                </c:pt>
                <c:pt idx="6">
                  <c:v>2.04255319148936</c:v>
                </c:pt>
                <c:pt idx="7">
                  <c:v>9.31683168316831</c:v>
                </c:pt>
                <c:pt idx="8">
                  <c:v>4.65217391304347</c:v>
                </c:pt>
                <c:pt idx="9">
                  <c:v>4.10344827586207</c:v>
                </c:pt>
                <c:pt idx="10">
                  <c:v>7.04032258064515</c:v>
                </c:pt>
                <c:pt idx="11">
                  <c:v>6.71830985915493</c:v>
                </c:pt>
                <c:pt idx="12">
                  <c:v>3.772</c:v>
                </c:pt>
                <c:pt idx="13">
                  <c:v>6.02504173622704</c:v>
                </c:pt>
                <c:pt idx="14">
                  <c:v>3.52825552825553</c:v>
                </c:pt>
                <c:pt idx="15">
                  <c:v>1.88865764828303</c:v>
                </c:pt>
                <c:pt idx="16">
                  <c:v>2.10958904109588</c:v>
                </c:pt>
                <c:pt idx="17">
                  <c:v>2.10426110607434</c:v>
                </c:pt>
                <c:pt idx="18">
                  <c:v>2.04705882352941</c:v>
                </c:pt>
                <c:pt idx="19">
                  <c:v>2.75136825645035</c:v>
                </c:pt>
                <c:pt idx="20">
                  <c:v>2.9457956914524</c:v>
                </c:pt>
                <c:pt idx="21">
                  <c:v>2.05918242830994</c:v>
                </c:pt>
                <c:pt idx="22">
                  <c:v>2.35791264889392</c:v>
                </c:pt>
                <c:pt idx="23">
                  <c:v>1.81075491209927</c:v>
                </c:pt>
                <c:pt idx="24">
                  <c:v>2.64222873900293</c:v>
                </c:pt>
                <c:pt idx="25">
                  <c:v>2.46981627296587</c:v>
                </c:pt>
                <c:pt idx="26">
                  <c:v>2.7403008709422</c:v>
                </c:pt>
                <c:pt idx="27">
                  <c:v>2.12887323943661</c:v>
                </c:pt>
                <c:pt idx="28">
                  <c:v>2.72434017595308</c:v>
                </c:pt>
                <c:pt idx="29">
                  <c:v>2.02756019727298</c:v>
                </c:pt>
                <c:pt idx="30">
                  <c:v>2.24108108108108</c:v>
                </c:pt>
                <c:pt idx="31">
                  <c:v>2.41459781529294</c:v>
                </c:pt>
                <c:pt idx="32">
                  <c:v>2.6162344983089</c:v>
                </c:pt>
                <c:pt idx="33">
                  <c:v>2.75742874469375</c:v>
                </c:pt>
                <c:pt idx="34">
                  <c:v>2.41558908045977</c:v>
                </c:pt>
                <c:pt idx="35">
                  <c:v>1.71244495188386</c:v>
                </c:pt>
                <c:pt idx="36">
                  <c:v>1.84091261834549</c:v>
                </c:pt>
                <c:pt idx="37">
                  <c:v>1.77071742313323</c:v>
                </c:pt>
                <c:pt idx="38">
                  <c:v>1.94615598112684</c:v>
                </c:pt>
                <c:pt idx="39">
                  <c:v>2.32120109190172</c:v>
                </c:pt>
                <c:pt idx="40">
                  <c:v>2.20061765055232</c:v>
                </c:pt>
                <c:pt idx="41">
                  <c:v>1.83316923750136</c:v>
                </c:pt>
                <c:pt idx="42">
                  <c:v>1.67361899845121</c:v>
                </c:pt>
                <c:pt idx="43">
                  <c:v>1.4578859225692</c:v>
                </c:pt>
                <c:pt idx="44">
                  <c:v>1.62100543737479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06568"/>
        <c:axId val="2128609704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R0!$U$4:$U$48</c:f>
              <c:numCache>
                <c:formatCode>0.0</c:formatCode>
                <c:ptCount val="45"/>
                <c:pt idx="0">
                  <c:v>10.9999999864385</c:v>
                </c:pt>
                <c:pt idx="1">
                  <c:v>3.33333333333333</c:v>
                </c:pt>
                <c:pt idx="2">
                  <c:v>2.0</c:v>
                </c:pt>
                <c:pt idx="3">
                  <c:v>6.6</c:v>
                </c:pt>
                <c:pt idx="4">
                  <c:v>10.3333333333333</c:v>
                </c:pt>
                <c:pt idx="5">
                  <c:v>24.6</c:v>
                </c:pt>
                <c:pt idx="6">
                  <c:v>2.04255319148936</c:v>
                </c:pt>
                <c:pt idx="7">
                  <c:v>9.31683168316831</c:v>
                </c:pt>
                <c:pt idx="8">
                  <c:v>4.65217391304347</c:v>
                </c:pt>
                <c:pt idx="9">
                  <c:v>4.10344827586207</c:v>
                </c:pt>
                <c:pt idx="10">
                  <c:v>7.04032258064515</c:v>
                </c:pt>
                <c:pt idx="11">
                  <c:v>6.71830985915493</c:v>
                </c:pt>
                <c:pt idx="12">
                  <c:v>3.772</c:v>
                </c:pt>
                <c:pt idx="13">
                  <c:v>6.02504173622704</c:v>
                </c:pt>
                <c:pt idx="14">
                  <c:v>3.52825552825553</c:v>
                </c:pt>
                <c:pt idx="15">
                  <c:v>1.88865764828303</c:v>
                </c:pt>
                <c:pt idx="16">
                  <c:v>2.10958904109588</c:v>
                </c:pt>
                <c:pt idx="17">
                  <c:v>2.10426110607434</c:v>
                </c:pt>
                <c:pt idx="18">
                  <c:v>2.04705882352941</c:v>
                </c:pt>
                <c:pt idx="19">
                  <c:v>2.75136825645035</c:v>
                </c:pt>
                <c:pt idx="20">
                  <c:v>2.9457956914524</c:v>
                </c:pt>
                <c:pt idx="21">
                  <c:v>2.05918242830994</c:v>
                </c:pt>
                <c:pt idx="22">
                  <c:v>2.35791264889392</c:v>
                </c:pt>
                <c:pt idx="23">
                  <c:v>1.81075491209927</c:v>
                </c:pt>
                <c:pt idx="24">
                  <c:v>2.64222873900293</c:v>
                </c:pt>
                <c:pt idx="25">
                  <c:v>2.46981627296587</c:v>
                </c:pt>
                <c:pt idx="26">
                  <c:v>2.7403008709422</c:v>
                </c:pt>
                <c:pt idx="27">
                  <c:v>2.12887323943661</c:v>
                </c:pt>
                <c:pt idx="28">
                  <c:v>2.72434017595308</c:v>
                </c:pt>
                <c:pt idx="29">
                  <c:v>2.02756019727298</c:v>
                </c:pt>
                <c:pt idx="30">
                  <c:v>2.24108108108108</c:v>
                </c:pt>
                <c:pt idx="31">
                  <c:v>2.41459781529294</c:v>
                </c:pt>
                <c:pt idx="32">
                  <c:v>2.6162344983089</c:v>
                </c:pt>
                <c:pt idx="33">
                  <c:v>2.75742874469375</c:v>
                </c:pt>
                <c:pt idx="34">
                  <c:v>2.41558908045977</c:v>
                </c:pt>
                <c:pt idx="35">
                  <c:v>1.71244495188386</c:v>
                </c:pt>
                <c:pt idx="36">
                  <c:v>1.84091261834549</c:v>
                </c:pt>
                <c:pt idx="37">
                  <c:v>1.77071742313323</c:v>
                </c:pt>
                <c:pt idx="38">
                  <c:v>1.94615598112684</c:v>
                </c:pt>
                <c:pt idx="39">
                  <c:v>2.32120109190172</c:v>
                </c:pt>
                <c:pt idx="40">
                  <c:v>2.20061765055232</c:v>
                </c:pt>
                <c:pt idx="41">
                  <c:v>1.83316923750136</c:v>
                </c:pt>
                <c:pt idx="42">
                  <c:v>1.67361899845121</c:v>
                </c:pt>
                <c:pt idx="43">
                  <c:v>1.4578859225692</c:v>
                </c:pt>
                <c:pt idx="44">
                  <c:v>1.62100543737479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166024"/>
        <c:axId val="2129093048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44"/>
              <c:layout>
                <c:manualLayout>
                  <c:x val="-0.0669438716926696"/>
                  <c:y val="-0.06355379374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R0!$AL$4:$AL$48</c:f>
              <c:numCache>
                <c:formatCode>General</c:formatCode>
                <c:ptCount val="45"/>
                <c:pt idx="4" formatCode="0.00">
                  <c:v>6.653333330621026</c:v>
                </c:pt>
                <c:pt idx="5" formatCode="0.00">
                  <c:v>9.373333333333325</c:v>
                </c:pt>
                <c:pt idx="6" formatCode="0.00">
                  <c:v>9.115177304964533</c:v>
                </c:pt>
                <c:pt idx="7" formatCode="0.00">
                  <c:v>10.57854364159819</c:v>
                </c:pt>
                <c:pt idx="8" formatCode="0.00">
                  <c:v>10.18897842420689</c:v>
                </c:pt>
                <c:pt idx="9" formatCode="0.00">
                  <c:v>8.943001412712643</c:v>
                </c:pt>
                <c:pt idx="10" formatCode="0.00">
                  <c:v>5.431065928841672</c:v>
                </c:pt>
                <c:pt idx="11" formatCode="0.00">
                  <c:v>6.366217262374787</c:v>
                </c:pt>
                <c:pt idx="12" formatCode="0.00">
                  <c:v>5.257250925741123</c:v>
                </c:pt>
                <c:pt idx="13" formatCode="0.00">
                  <c:v>5.531824490377838</c:v>
                </c:pt>
                <c:pt idx="14" formatCode="0.00">
                  <c:v>5.41678594085653</c:v>
                </c:pt>
                <c:pt idx="15" formatCode="0.00">
                  <c:v>4.386452954384106</c:v>
                </c:pt>
                <c:pt idx="16" formatCode="0.00">
                  <c:v>3.464708790772296</c:v>
                </c:pt>
                <c:pt idx="17" formatCode="0.00">
                  <c:v>3.131161011987164</c:v>
                </c:pt>
                <c:pt idx="18" formatCode="0.00">
                  <c:v>2.335564429447638</c:v>
                </c:pt>
                <c:pt idx="19" formatCode="0.00">
                  <c:v>2.180186975086602</c:v>
                </c:pt>
                <c:pt idx="20" formatCode="0.00">
                  <c:v>2.391614583720476</c:v>
                </c:pt>
                <c:pt idx="21" formatCode="0.00">
                  <c:v>2.381533261163288</c:v>
                </c:pt>
                <c:pt idx="22" formatCode="0.00">
                  <c:v>2.432263569727204</c:v>
                </c:pt>
                <c:pt idx="23" formatCode="0.00">
                  <c:v>2.385002787441176</c:v>
                </c:pt>
                <c:pt idx="24" formatCode="0.00">
                  <c:v>2.363174883951692</c:v>
                </c:pt>
                <c:pt idx="25" formatCode="0.00">
                  <c:v>2.267979000254386</c:v>
                </c:pt>
                <c:pt idx="26" formatCode="0.00">
                  <c:v>2.404202688780838</c:v>
                </c:pt>
                <c:pt idx="27" formatCode="0.00">
                  <c:v>2.358394806889376</c:v>
                </c:pt>
                <c:pt idx="28" formatCode="0.00">
                  <c:v>2.541111859660138</c:v>
                </c:pt>
                <c:pt idx="29" formatCode="0.00">
                  <c:v>2.418178151314148</c:v>
                </c:pt>
                <c:pt idx="30" formatCode="0.00">
                  <c:v>2.37243111293719</c:v>
                </c:pt>
                <c:pt idx="31" formatCode="0.00">
                  <c:v>2.307290501807337</c:v>
                </c:pt>
                <c:pt idx="32" formatCode="0.00">
                  <c:v>2.404762753581796</c:v>
                </c:pt>
                <c:pt idx="33" formatCode="0.00">
                  <c:v>2.41138046732993</c:v>
                </c:pt>
                <c:pt idx="34" formatCode="0.00">
                  <c:v>2.488986243967288</c:v>
                </c:pt>
                <c:pt idx="35" formatCode="0.00">
                  <c:v>2.383259018127844</c:v>
                </c:pt>
                <c:pt idx="36" formatCode="0.00">
                  <c:v>2.268521978738353</c:v>
                </c:pt>
                <c:pt idx="37" formatCode="0.00">
                  <c:v>2.09941856370322</c:v>
                </c:pt>
                <c:pt idx="38" formatCode="0.00">
                  <c:v>1.937164010989838</c:v>
                </c:pt>
                <c:pt idx="39" formatCode="0.00">
                  <c:v>1.918286413278228</c:v>
                </c:pt>
                <c:pt idx="40" formatCode="0.00">
                  <c:v>2.01592095301192</c:v>
                </c:pt>
                <c:pt idx="41" formatCode="0.00">
                  <c:v>2.014372276843094</c:v>
                </c:pt>
                <c:pt idx="42" formatCode="0.00">
                  <c:v>1.99495259190669</c:v>
                </c:pt>
                <c:pt idx="43" formatCode="0.00">
                  <c:v>1.897298580195162</c:v>
                </c:pt>
                <c:pt idx="44" formatCode="0.00">
                  <c:v>1.757259449289776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66024"/>
        <c:axId val="2129093048"/>
      </c:lineChart>
      <c:catAx>
        <c:axId val="2142606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8609704"/>
        <c:crosses val="autoZero"/>
        <c:auto val="1"/>
        <c:lblAlgn val="ctr"/>
        <c:lblOffset val="100"/>
        <c:noMultiLvlLbl val="0"/>
      </c:catAx>
      <c:valAx>
        <c:axId val="2128609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2606568"/>
        <c:crosses val="autoZero"/>
        <c:crossBetween val="between"/>
      </c:valAx>
      <c:valAx>
        <c:axId val="212909304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2129166024"/>
        <c:crosses val="max"/>
        <c:crossBetween val="between"/>
      </c:valAx>
      <c:catAx>
        <c:axId val="2129166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909304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"</a:t>
            </a:r>
            <a:r>
              <a:rPr lang="es-ES_tradnl" sz="1200" b="1" i="0" u="none" strike="noStrike" baseline="0">
                <a:effectLst/>
              </a:rPr>
              <a:t>3er Toque de queda (5 de abril - 30 de abril)</a:t>
            </a:r>
            <a:r>
              <a:rPr lang="es-ES_tradnl" sz="1200" b="1" i="0" u="none" strike="noStrike" baseline="0"/>
              <a:t> 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"Medidas 21 marzo al 03 de abril"</c:v>
          </c:tx>
          <c:spPr>
            <a:ln w="31750">
              <a:noFill/>
            </a:ln>
          </c:spPr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8"/>
            <c:marker>
              <c:spPr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10"/>
            <c:marker>
              <c:spPr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3"/>
            <c:marker>
              <c:symbol val="diamond"/>
              <c:size val="8"/>
              <c:spPr>
                <a:solidFill>
                  <a:srgbClr val="660066"/>
                </a:solidFill>
                <a:ln>
                  <a:solidFill>
                    <a:srgbClr val="660066"/>
                  </a:solidFill>
                </a:ln>
              </c:spPr>
            </c:marker>
            <c:bubble3D val="0"/>
          </c:dPt>
          <c:xVal>
            <c:numRef>
              <c:f>R0!$W$33:$AJ$33</c:f>
              <c:numCache>
                <c:formatCode>0.00</c:formatCode>
                <c:ptCount val="14"/>
                <c:pt idx="0">
                  <c:v>1.666191422840156</c:v>
                </c:pt>
                <c:pt idx="1">
                  <c:v>1.877411205969179</c:v>
                </c:pt>
                <c:pt idx="2">
                  <c:v>2.287399463165682</c:v>
                </c:pt>
                <c:pt idx="3">
                  <c:v>2.028102171140771</c:v>
                </c:pt>
                <c:pt idx="4">
                  <c:v>1.576373598868611</c:v>
                </c:pt>
                <c:pt idx="5">
                  <c:v>1.71000581128845</c:v>
                </c:pt>
                <c:pt idx="6">
                  <c:v>1.972468590821177</c:v>
                </c:pt>
                <c:pt idx="7">
                  <c:v>1.985874549299896</c:v>
                </c:pt>
                <c:pt idx="8">
                  <c:v>2.072906451242033</c:v>
                </c:pt>
                <c:pt idx="9">
                  <c:v>1.673339715584185</c:v>
                </c:pt>
                <c:pt idx="10">
                  <c:v>2.304097405826964</c:v>
                </c:pt>
                <c:pt idx="11">
                  <c:v>1.787264973609257</c:v>
                </c:pt>
                <c:pt idx="12">
                  <c:v>1.920677509376397</c:v>
                </c:pt>
                <c:pt idx="13">
                  <c:v>1.85937247547497</c:v>
                </c:pt>
              </c:numCache>
            </c:numRef>
          </c:xVal>
          <c:yVal>
            <c:numRef>
              <c:f>R0!$W$44:$AJ$44</c:f>
              <c:numCache>
                <c:formatCode>0.00</c:formatCode>
                <c:ptCount val="14"/>
                <c:pt idx="0">
                  <c:v>1.442686004119422</c:v>
                </c:pt>
                <c:pt idx="1">
                  <c:v>1.207011621178157</c:v>
                </c:pt>
                <c:pt idx="2">
                  <c:v>1.634301222379481</c:v>
                </c:pt>
                <c:pt idx="3">
                  <c:v>1.463456398711381</c:v>
                </c:pt>
                <c:pt idx="4">
                  <c:v>1.316153699704398</c:v>
                </c:pt>
                <c:pt idx="5">
                  <c:v>1.993488566572086</c:v>
                </c:pt>
                <c:pt idx="6">
                  <c:v>1.458215447721047</c:v>
                </c:pt>
                <c:pt idx="7">
                  <c:v>1.317485365283171</c:v>
                </c:pt>
                <c:pt idx="8">
                  <c:v>1.448600371513226</c:v>
                </c:pt>
                <c:pt idx="9">
                  <c:v>1.861432453074313</c:v>
                </c:pt>
                <c:pt idx="10">
                  <c:v>1.053349069202456</c:v>
                </c:pt>
                <c:pt idx="11">
                  <c:v>1.345488834410233</c:v>
                </c:pt>
                <c:pt idx="12">
                  <c:v>1.62101415012245</c:v>
                </c:pt>
                <c:pt idx="13">
                  <c:v>1.474285243452881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441416"/>
        <c:axId val="-2079075400"/>
      </c:scatterChart>
      <c:valAx>
        <c:axId val="-207844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R0 (5 de</a:t>
                </a:r>
                <a:r>
                  <a:rPr lang="en-US" baseline="0"/>
                  <a:t> abril 2020)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9075400"/>
        <c:crosses val="autoZero"/>
        <c:crossBetween val="midCat"/>
      </c:valAx>
      <c:valAx>
        <c:axId val="-2079075400"/>
        <c:scaling>
          <c:orientation val="minMax"/>
          <c:max val="2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R0 (30 de</a:t>
                </a:r>
                <a:r>
                  <a:rPr lang="en-US" baseline="0"/>
                  <a:t> abril 2020)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84414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"Totalidad Toque de queda (21 marzo - 4 de mayo)"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"Medidas 21 marzo al 03 de abril"</c:v>
          </c:tx>
          <c:spPr>
            <a:ln w="31750">
              <a:noFill/>
            </a:ln>
          </c:spPr>
          <c:dPt>
            <c:idx val="5"/>
            <c:marker>
              <c:symbol val="diamond"/>
              <c:size val="8"/>
              <c:spPr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3"/>
            <c:marker>
              <c:spPr>
                <a:solidFill>
                  <a:srgbClr val="660066"/>
                </a:solidFill>
                <a:ln>
                  <a:solidFill>
                    <a:srgbClr val="660066"/>
                  </a:solidFill>
                </a:ln>
              </c:spPr>
            </c:marker>
            <c:bubble3D val="0"/>
          </c:dPt>
          <c:xVal>
            <c:numRef>
              <c:f>R0!$W$8:$AJ$8</c:f>
              <c:numCache>
                <c:formatCode>0.00</c:formatCode>
                <c:ptCount val="14"/>
                <c:pt idx="0">
                  <c:v>4.604737211813969</c:v>
                </c:pt>
                <c:pt idx="1">
                  <c:v>5.898797487878291</c:v>
                </c:pt>
                <c:pt idx="2">
                  <c:v>4.8483322871877</c:v>
                </c:pt>
                <c:pt idx="3">
                  <c:v>3.999702720870486</c:v>
                </c:pt>
                <c:pt idx="4">
                  <c:v>2.065503179087156</c:v>
                </c:pt>
                <c:pt idx="5">
                  <c:v>2.688518188948433</c:v>
                </c:pt>
                <c:pt idx="6">
                  <c:v>2.394950819137453</c:v>
                </c:pt>
                <c:pt idx="7">
                  <c:v>2.628477692567594</c:v>
                </c:pt>
                <c:pt idx="8">
                  <c:v>2.56772942062244</c:v>
                </c:pt>
                <c:pt idx="9">
                  <c:v>5.316840093894502</c:v>
                </c:pt>
                <c:pt idx="10">
                  <c:v>5.066466396957859</c:v>
                </c:pt>
                <c:pt idx="11">
                  <c:v>2.366962597141994</c:v>
                </c:pt>
                <c:pt idx="12">
                  <c:v>3.6001894805845</c:v>
                </c:pt>
                <c:pt idx="13">
                  <c:v>4.461026347886957</c:v>
                </c:pt>
              </c:numCache>
            </c:numRef>
          </c:xVal>
          <c:yVal>
            <c:numRef>
              <c:f>R0!$W$48:$AJ$48</c:f>
              <c:numCache>
                <c:formatCode>0.00</c:formatCode>
                <c:ptCount val="14"/>
                <c:pt idx="0">
                  <c:v>1.460144659893176</c:v>
                </c:pt>
                <c:pt idx="1">
                  <c:v>1.089630020712897</c:v>
                </c:pt>
                <c:pt idx="2">
                  <c:v>2.048659219491534</c:v>
                </c:pt>
                <c:pt idx="3">
                  <c:v>1.682644689901142</c:v>
                </c:pt>
                <c:pt idx="4">
                  <c:v>1.32142654680549</c:v>
                </c:pt>
                <c:pt idx="5">
                  <c:v>1.826566715167307</c:v>
                </c:pt>
                <c:pt idx="6">
                  <c:v>1.355278192786871</c:v>
                </c:pt>
                <c:pt idx="7">
                  <c:v>1.424957558272011</c:v>
                </c:pt>
                <c:pt idx="8">
                  <c:v>1.406347229910018</c:v>
                </c:pt>
                <c:pt idx="9">
                  <c:v>2.126120280741606</c:v>
                </c:pt>
                <c:pt idx="10">
                  <c:v>1.490870851788615</c:v>
                </c:pt>
                <c:pt idx="11">
                  <c:v>1.407196334407415</c:v>
                </c:pt>
                <c:pt idx="12">
                  <c:v>1.67595272406246</c:v>
                </c:pt>
                <c:pt idx="13">
                  <c:v>1.538643330273981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381224"/>
        <c:axId val="-2142210584"/>
      </c:scatterChart>
      <c:valAx>
        <c:axId val="-2144381224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R0 (21</a:t>
                </a:r>
                <a:r>
                  <a:rPr lang="en-US" baseline="0"/>
                  <a:t> de </a:t>
                </a:r>
                <a:r>
                  <a:rPr lang="en-US"/>
                  <a:t>marzo 2020)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42210584"/>
        <c:crosses val="autoZero"/>
        <c:crossBetween val="midCat"/>
        <c:majorUnit val="1.0"/>
      </c:valAx>
      <c:valAx>
        <c:axId val="-2142210584"/>
        <c:scaling>
          <c:orientation val="minMax"/>
          <c:max val="6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R0 (4 de</a:t>
                </a:r>
                <a:r>
                  <a:rPr lang="en-US" baseline="0"/>
                  <a:t> abril 2020)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4438122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"</a:t>
            </a:r>
            <a:r>
              <a:rPr lang="es-ES_tradnl" sz="1200" b="1" i="0" u="none" strike="noStrike" baseline="0">
                <a:effectLst/>
              </a:rPr>
              <a:t>4to Toque de queda (1 de mayo - 17 de mayo)</a:t>
            </a:r>
            <a:r>
              <a:rPr lang="es-ES_tradnl" sz="1200" b="1" i="0" u="none" strike="noStrike" baseline="0"/>
              <a:t> 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"Medidas 21 marzo al 03 de abril"</c:v>
          </c:tx>
          <c:spPr>
            <a:ln w="31750">
              <a:noFill/>
            </a:ln>
          </c:spPr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5"/>
            <c:marker>
              <c:spPr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8"/>
            <c:marker>
              <c:spPr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1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13"/>
            <c:marker>
              <c:symbol val="diamond"/>
              <c:size val="8"/>
              <c:spPr>
                <a:solidFill>
                  <a:srgbClr val="660066"/>
                </a:solidFill>
                <a:ln>
                  <a:solidFill>
                    <a:srgbClr val="660066"/>
                  </a:solidFill>
                </a:ln>
              </c:spPr>
            </c:marker>
            <c:bubble3D val="0"/>
          </c:dPt>
          <c:xVal>
            <c:numRef>
              <c:f>R0!$W$45:$AJ$45</c:f>
              <c:numCache>
                <c:formatCode>0.00</c:formatCode>
                <c:ptCount val="14"/>
                <c:pt idx="0">
                  <c:v>1.480360809427375</c:v>
                </c:pt>
                <c:pt idx="1">
                  <c:v>1.200391043194235</c:v>
                </c:pt>
                <c:pt idx="2">
                  <c:v>1.670023486219679</c:v>
                </c:pt>
                <c:pt idx="3">
                  <c:v>1.46279631405566</c:v>
                </c:pt>
                <c:pt idx="4">
                  <c:v>1.318442514502618</c:v>
                </c:pt>
                <c:pt idx="5">
                  <c:v>2.060145069265293</c:v>
                </c:pt>
                <c:pt idx="6">
                  <c:v>1.441915788087059</c:v>
                </c:pt>
                <c:pt idx="7">
                  <c:v>1.340778286705425</c:v>
                </c:pt>
                <c:pt idx="8">
                  <c:v>1.464735201348388</c:v>
                </c:pt>
                <c:pt idx="9">
                  <c:v>2.042668495567672</c:v>
                </c:pt>
                <c:pt idx="10">
                  <c:v>1.276497737146524</c:v>
                </c:pt>
                <c:pt idx="11">
                  <c:v>1.360029662007002</c:v>
                </c:pt>
                <c:pt idx="12">
                  <c:v>1.718627512744848</c:v>
                </c:pt>
                <c:pt idx="13">
                  <c:v>1.511204918314991</c:v>
                </c:pt>
              </c:numCache>
            </c:numRef>
          </c:xVal>
          <c:yVal>
            <c:numRef>
              <c:f>R0!$W$48:$AJ$48</c:f>
              <c:numCache>
                <c:formatCode>0.00</c:formatCode>
                <c:ptCount val="14"/>
                <c:pt idx="0">
                  <c:v>1.460144659893176</c:v>
                </c:pt>
                <c:pt idx="1">
                  <c:v>1.089630020712897</c:v>
                </c:pt>
                <c:pt idx="2">
                  <c:v>2.048659219491534</c:v>
                </c:pt>
                <c:pt idx="3">
                  <c:v>1.682644689901142</c:v>
                </c:pt>
                <c:pt idx="4">
                  <c:v>1.32142654680549</c:v>
                </c:pt>
                <c:pt idx="5">
                  <c:v>1.826566715167307</c:v>
                </c:pt>
                <c:pt idx="6">
                  <c:v>1.355278192786871</c:v>
                </c:pt>
                <c:pt idx="7">
                  <c:v>1.424957558272011</c:v>
                </c:pt>
                <c:pt idx="8">
                  <c:v>1.406347229910018</c:v>
                </c:pt>
                <c:pt idx="9">
                  <c:v>2.126120280741606</c:v>
                </c:pt>
                <c:pt idx="10">
                  <c:v>1.490870851788615</c:v>
                </c:pt>
                <c:pt idx="11">
                  <c:v>1.407196334407415</c:v>
                </c:pt>
                <c:pt idx="12">
                  <c:v>1.67595272406246</c:v>
                </c:pt>
                <c:pt idx="13">
                  <c:v>1.538643330273981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34616"/>
        <c:axId val="-2042820120"/>
      </c:scatterChart>
      <c:valAx>
        <c:axId val="214053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R0 (1 de</a:t>
                </a:r>
                <a:r>
                  <a:rPr lang="en-US" baseline="0"/>
                  <a:t> mayo 2020)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42820120"/>
        <c:crosses val="autoZero"/>
        <c:crossBetween val="midCat"/>
      </c:valAx>
      <c:valAx>
        <c:axId val="-2042820120"/>
        <c:scaling>
          <c:orientation val="minMax"/>
          <c:max val="2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R0 (4 de</a:t>
                </a:r>
                <a:r>
                  <a:rPr lang="en-US" baseline="0"/>
                  <a:t> mayo 2020)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05346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Distrito Nacional</a:t>
            </a:r>
          </a:p>
        </c:rich>
      </c:tx>
      <c:layout>
        <c:manualLayout>
          <c:xMode val="edge"/>
          <c:yMode val="edge"/>
          <c:x val="0.353485564304462"/>
          <c:y val="0.0277777777777778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R0!$E$3</c:f>
              <c:strCache>
                <c:ptCount val="1"/>
                <c:pt idx="0">
                  <c:v>r0_dn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R0!$E$4:$E$48</c:f>
              <c:numCache>
                <c:formatCode>0.0</c:formatCode>
                <c:ptCount val="45"/>
                <c:pt idx="0">
                  <c:v>6.767852555936942</c:v>
                </c:pt>
                <c:pt idx="1">
                  <c:v>3.679379065266172</c:v>
                </c:pt>
                <c:pt idx="2">
                  <c:v>3.963693499719873</c:v>
                </c:pt>
                <c:pt idx="3">
                  <c:v>4.224581044231391</c:v>
                </c:pt>
                <c:pt idx="4">
                  <c:v>4.388179893915467</c:v>
                </c:pt>
                <c:pt idx="5">
                  <c:v>2.955849359964207</c:v>
                </c:pt>
                <c:pt idx="6">
                  <c:v>3.093945456804959</c:v>
                </c:pt>
                <c:pt idx="7">
                  <c:v>3.045246426733655</c:v>
                </c:pt>
                <c:pt idx="8">
                  <c:v>1.192661223300687</c:v>
                </c:pt>
                <c:pt idx="9">
                  <c:v>3.451790399130824</c:v>
                </c:pt>
                <c:pt idx="10">
                  <c:v>2.562612045558201</c:v>
                </c:pt>
                <c:pt idx="11">
                  <c:v>1.395420507980646</c:v>
                </c:pt>
                <c:pt idx="12">
                  <c:v>2.262142436649663</c:v>
                </c:pt>
                <c:pt idx="13">
                  <c:v>1.809252005846784</c:v>
                </c:pt>
                <c:pt idx="14">
                  <c:v>1.864243546440033</c:v>
                </c:pt>
                <c:pt idx="15">
                  <c:v>1.624820661264946</c:v>
                </c:pt>
                <c:pt idx="16">
                  <c:v>1.524131737999125</c:v>
                </c:pt>
                <c:pt idx="17">
                  <c:v>1.717765739579275</c:v>
                </c:pt>
                <c:pt idx="18">
                  <c:v>1.666543918572032</c:v>
                </c:pt>
                <c:pt idx="19">
                  <c:v>1.962993766385477</c:v>
                </c:pt>
                <c:pt idx="20">
                  <c:v>1.428191523909497</c:v>
                </c:pt>
                <c:pt idx="21">
                  <c:v>1.533409756678398</c:v>
                </c:pt>
                <c:pt idx="22">
                  <c:v>1.400074675050497</c:v>
                </c:pt>
                <c:pt idx="23">
                  <c:v>1.161963496119723</c:v>
                </c:pt>
                <c:pt idx="24">
                  <c:v>1.615568539333341</c:v>
                </c:pt>
                <c:pt idx="25">
                  <c:v>1.167064359893423</c:v>
                </c:pt>
                <c:pt idx="26">
                  <c:v>1.819930664610656</c:v>
                </c:pt>
                <c:pt idx="27">
                  <c:v>1.368607184542232</c:v>
                </c:pt>
                <c:pt idx="28">
                  <c:v>2.065825738105334</c:v>
                </c:pt>
                <c:pt idx="29">
                  <c:v>1.909529167049133</c:v>
                </c:pt>
                <c:pt idx="30">
                  <c:v>1.153085076713345</c:v>
                </c:pt>
                <c:pt idx="31">
                  <c:v>1.44177323784908</c:v>
                </c:pt>
                <c:pt idx="32">
                  <c:v>1.641880846029233</c:v>
                </c:pt>
                <c:pt idx="33">
                  <c:v>1.540499496405046</c:v>
                </c:pt>
                <c:pt idx="34">
                  <c:v>2.018990270783957</c:v>
                </c:pt>
                <c:pt idx="35">
                  <c:v>0.765843064737768</c:v>
                </c:pt>
                <c:pt idx="36">
                  <c:v>1.233659022608869</c:v>
                </c:pt>
                <c:pt idx="37">
                  <c:v>1.298716096828875</c:v>
                </c:pt>
                <c:pt idx="38">
                  <c:v>1.216850350487292</c:v>
                </c:pt>
                <c:pt idx="39">
                  <c:v>1.766434483168403</c:v>
                </c:pt>
                <c:pt idx="40">
                  <c:v>1.697770067503673</c:v>
                </c:pt>
                <c:pt idx="41">
                  <c:v>1.422033049148634</c:v>
                </c:pt>
                <c:pt idx="42">
                  <c:v>1.452184525622423</c:v>
                </c:pt>
                <c:pt idx="43">
                  <c:v>1.50609642605433</c:v>
                </c:pt>
                <c:pt idx="44">
                  <c:v>1.22263923113682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452776"/>
        <c:axId val="2132775528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R0!$E$4:$E$48</c:f>
              <c:numCache>
                <c:formatCode>0.0</c:formatCode>
                <c:ptCount val="45"/>
                <c:pt idx="0">
                  <c:v>6.767852555936942</c:v>
                </c:pt>
                <c:pt idx="1">
                  <c:v>3.679379065266172</c:v>
                </c:pt>
                <c:pt idx="2">
                  <c:v>3.963693499719873</c:v>
                </c:pt>
                <c:pt idx="3">
                  <c:v>4.224581044231391</c:v>
                </c:pt>
                <c:pt idx="4">
                  <c:v>4.388179893915467</c:v>
                </c:pt>
                <c:pt idx="5">
                  <c:v>2.955849359964207</c:v>
                </c:pt>
                <c:pt idx="6">
                  <c:v>3.093945456804959</c:v>
                </c:pt>
                <c:pt idx="7">
                  <c:v>3.045246426733655</c:v>
                </c:pt>
                <c:pt idx="8">
                  <c:v>1.192661223300687</c:v>
                </c:pt>
                <c:pt idx="9">
                  <c:v>3.451790399130824</c:v>
                </c:pt>
                <c:pt idx="10">
                  <c:v>2.562612045558201</c:v>
                </c:pt>
                <c:pt idx="11">
                  <c:v>1.395420507980646</c:v>
                </c:pt>
                <c:pt idx="12">
                  <c:v>2.262142436649663</c:v>
                </c:pt>
                <c:pt idx="13">
                  <c:v>1.809252005846784</c:v>
                </c:pt>
                <c:pt idx="14">
                  <c:v>1.864243546440033</c:v>
                </c:pt>
                <c:pt idx="15">
                  <c:v>1.624820661264946</c:v>
                </c:pt>
                <c:pt idx="16">
                  <c:v>1.524131737999125</c:v>
                </c:pt>
                <c:pt idx="17">
                  <c:v>1.717765739579275</c:v>
                </c:pt>
                <c:pt idx="18">
                  <c:v>1.666543918572032</c:v>
                </c:pt>
                <c:pt idx="19">
                  <c:v>1.962993766385477</c:v>
                </c:pt>
                <c:pt idx="20">
                  <c:v>1.428191523909497</c:v>
                </c:pt>
                <c:pt idx="21">
                  <c:v>1.533409756678398</c:v>
                </c:pt>
                <c:pt idx="22">
                  <c:v>1.400074675050497</c:v>
                </c:pt>
                <c:pt idx="23">
                  <c:v>1.161963496119723</c:v>
                </c:pt>
                <c:pt idx="24">
                  <c:v>1.615568539333341</c:v>
                </c:pt>
                <c:pt idx="25">
                  <c:v>1.167064359893423</c:v>
                </c:pt>
                <c:pt idx="26">
                  <c:v>1.819930664610656</c:v>
                </c:pt>
                <c:pt idx="27">
                  <c:v>1.368607184542232</c:v>
                </c:pt>
                <c:pt idx="28">
                  <c:v>2.065825738105334</c:v>
                </c:pt>
                <c:pt idx="29">
                  <c:v>1.909529167049133</c:v>
                </c:pt>
                <c:pt idx="30">
                  <c:v>1.153085076713345</c:v>
                </c:pt>
                <c:pt idx="31">
                  <c:v>1.44177323784908</c:v>
                </c:pt>
                <c:pt idx="32">
                  <c:v>1.641880846029233</c:v>
                </c:pt>
                <c:pt idx="33">
                  <c:v>1.540499496405046</c:v>
                </c:pt>
                <c:pt idx="34">
                  <c:v>2.018990270783957</c:v>
                </c:pt>
                <c:pt idx="35">
                  <c:v>0.765843064737768</c:v>
                </c:pt>
                <c:pt idx="36">
                  <c:v>1.233659022608869</c:v>
                </c:pt>
                <c:pt idx="37">
                  <c:v>1.298716096828875</c:v>
                </c:pt>
                <c:pt idx="38">
                  <c:v>1.216850350487292</c:v>
                </c:pt>
                <c:pt idx="39">
                  <c:v>1.766434483168403</c:v>
                </c:pt>
                <c:pt idx="40">
                  <c:v>1.697770067503673</c:v>
                </c:pt>
                <c:pt idx="41">
                  <c:v>1.422033049148634</c:v>
                </c:pt>
                <c:pt idx="42">
                  <c:v>1.452184525622423</c:v>
                </c:pt>
                <c:pt idx="43">
                  <c:v>1.50609642605433</c:v>
                </c:pt>
                <c:pt idx="44">
                  <c:v>1.22263923113682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490584"/>
        <c:axId val="2132778840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38"/>
              <c:delete val="1"/>
            </c:dLbl>
            <c:dLbl>
              <c:idx val="43"/>
              <c:delete val="1"/>
            </c:dLbl>
            <c:dLbl>
              <c:idx val="44"/>
              <c:layout>
                <c:manualLayout>
                  <c:x val="-0.0696378830083566"/>
                  <c:y val="-0.0726329590638927"/>
                </c:manualLayout>
              </c:layout>
              <c:spPr/>
              <c:txPr>
                <a:bodyPr/>
                <a:lstStyle/>
                <a:p>
                  <a:pPr>
                    <a:defRPr sz="18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R0!$W$4:$W$48</c:f>
              <c:numCache>
                <c:formatCode>General</c:formatCode>
                <c:ptCount val="45"/>
                <c:pt idx="4" formatCode="0.00">
                  <c:v>4.604737211813969</c:v>
                </c:pt>
                <c:pt idx="5" formatCode="0.00">
                  <c:v>3.842336572619422</c:v>
                </c:pt>
                <c:pt idx="6" formatCode="0.00">
                  <c:v>3.72524985092718</c:v>
                </c:pt>
                <c:pt idx="7" formatCode="0.00">
                  <c:v>3.541560436329936</c:v>
                </c:pt>
                <c:pt idx="8" formatCode="0.00">
                  <c:v>2.935176472143795</c:v>
                </c:pt>
                <c:pt idx="9" formatCode="0.00">
                  <c:v>2.747898573186867</c:v>
                </c:pt>
                <c:pt idx="10" formatCode="0.00">
                  <c:v>2.669251110305665</c:v>
                </c:pt>
                <c:pt idx="11" formatCode="0.00">
                  <c:v>2.329546120540802</c:v>
                </c:pt>
                <c:pt idx="12" formatCode="0.00">
                  <c:v>2.172925322524004</c:v>
                </c:pt>
                <c:pt idx="13" formatCode="0.00">
                  <c:v>2.296243479033223</c:v>
                </c:pt>
                <c:pt idx="14" formatCode="0.00">
                  <c:v>1.978734108495065</c:v>
                </c:pt>
                <c:pt idx="15" formatCode="0.00">
                  <c:v>1.791175831636414</c:v>
                </c:pt>
                <c:pt idx="16" formatCode="0.00">
                  <c:v>1.81691807764011</c:v>
                </c:pt>
                <c:pt idx="17" formatCode="0.00">
                  <c:v>1.708042738226033</c:v>
                </c:pt>
                <c:pt idx="18" formatCode="0.00">
                  <c:v>1.679501120771082</c:v>
                </c:pt>
                <c:pt idx="19" formatCode="0.00">
                  <c:v>1.699251164760171</c:v>
                </c:pt>
                <c:pt idx="20" formatCode="0.00">
                  <c:v>1.659925337289081</c:v>
                </c:pt>
                <c:pt idx="21" formatCode="0.00">
                  <c:v>1.661780941024936</c:v>
                </c:pt>
                <c:pt idx="22" formatCode="0.00">
                  <c:v>1.59824272811918</c:v>
                </c:pt>
                <c:pt idx="23" formatCode="0.00">
                  <c:v>1.497326643628718</c:v>
                </c:pt>
                <c:pt idx="24" formatCode="0.00">
                  <c:v>1.427841598218291</c:v>
                </c:pt>
                <c:pt idx="25" formatCode="0.00">
                  <c:v>1.375616165415076</c:v>
                </c:pt>
                <c:pt idx="26" formatCode="0.00">
                  <c:v>1.432920347001528</c:v>
                </c:pt>
                <c:pt idx="27" formatCode="0.00">
                  <c:v>1.426626848899875</c:v>
                </c:pt>
                <c:pt idx="28" formatCode="0.00">
                  <c:v>1.607399297296997</c:v>
                </c:pt>
                <c:pt idx="29" formatCode="0.00">
                  <c:v>1.666191422840156</c:v>
                </c:pt>
                <c:pt idx="30" formatCode="0.00">
                  <c:v>1.66339556620414</c:v>
                </c:pt>
                <c:pt idx="31" formatCode="0.00">
                  <c:v>1.587764080851825</c:v>
                </c:pt>
                <c:pt idx="32" formatCode="0.00">
                  <c:v>1.642418813149225</c:v>
                </c:pt>
                <c:pt idx="33" formatCode="0.00">
                  <c:v>1.537353564809167</c:v>
                </c:pt>
                <c:pt idx="34" formatCode="0.00">
                  <c:v>1.559245785556132</c:v>
                </c:pt>
                <c:pt idx="35" formatCode="0.00">
                  <c:v>1.481797383161017</c:v>
                </c:pt>
                <c:pt idx="36" formatCode="0.00">
                  <c:v>1.440174540112975</c:v>
                </c:pt>
                <c:pt idx="37" formatCode="0.00">
                  <c:v>1.371541590272903</c:v>
                </c:pt>
                <c:pt idx="38" formatCode="0.00">
                  <c:v>1.306811761089352</c:v>
                </c:pt>
                <c:pt idx="39" formatCode="0.00">
                  <c:v>1.256300603566241</c:v>
                </c:pt>
                <c:pt idx="40" formatCode="0.00">
                  <c:v>1.442686004119422</c:v>
                </c:pt>
                <c:pt idx="41" formatCode="0.00">
                  <c:v>1.480360809427375</c:v>
                </c:pt>
                <c:pt idx="42" formatCode="0.00">
                  <c:v>1.511054495186085</c:v>
                </c:pt>
                <c:pt idx="43" formatCode="0.00">
                  <c:v>1.568903710299492</c:v>
                </c:pt>
                <c:pt idx="44" formatCode="0.00">
                  <c:v>1.460144659893176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90584"/>
        <c:axId val="2132778840"/>
      </c:lineChart>
      <c:catAx>
        <c:axId val="-2058452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775528"/>
        <c:crosses val="autoZero"/>
        <c:auto val="1"/>
        <c:lblAlgn val="ctr"/>
        <c:lblOffset val="100"/>
        <c:noMultiLvlLbl val="0"/>
      </c:catAx>
      <c:valAx>
        <c:axId val="2132775528"/>
        <c:scaling>
          <c:orientation val="minMax"/>
        </c:scaling>
        <c:delete val="0"/>
        <c:axPos val="l"/>
        <c:majorGridlines>
          <c:spPr>
            <a:ln>
              <a:solidFill>
                <a:srgbClr val="4472C4"/>
              </a:solidFill>
            </a:ln>
          </c:spPr>
        </c:majorGridlines>
        <c:numFmt formatCode="0.0" sourceLinked="1"/>
        <c:majorTickMark val="out"/>
        <c:minorTickMark val="none"/>
        <c:tickLblPos val="nextTo"/>
        <c:crossAx val="-2058452776"/>
        <c:crosses val="autoZero"/>
        <c:crossBetween val="between"/>
        <c:majorUnit val="0.5"/>
      </c:valAx>
      <c:valAx>
        <c:axId val="21327788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2132490584"/>
        <c:crosses val="max"/>
        <c:crossBetween val="between"/>
        <c:majorUnit val="0.5"/>
      </c:valAx>
      <c:catAx>
        <c:axId val="21324905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27788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Duarte</a:t>
            </a:r>
          </a:p>
        </c:rich>
      </c:tx>
      <c:layout>
        <c:manualLayout>
          <c:xMode val="edge"/>
          <c:yMode val="edge"/>
          <c:x val="0.467646281149737"/>
          <c:y val="0.0277778174939627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R0!$F$3</c:f>
              <c:strCache>
                <c:ptCount val="1"/>
                <c:pt idx="0">
                  <c:v>r0_du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R0!$F$4:$F$48</c:f>
              <c:numCache>
                <c:formatCode>0.0</c:formatCode>
                <c:ptCount val="45"/>
                <c:pt idx="0">
                  <c:v>7.887314680126507</c:v>
                </c:pt>
                <c:pt idx="1">
                  <c:v>7.827957658121712</c:v>
                </c:pt>
                <c:pt idx="2">
                  <c:v>6.381583918524312</c:v>
                </c:pt>
                <c:pt idx="3">
                  <c:v>2.088028493779673</c:v>
                </c:pt>
                <c:pt idx="4">
                  <c:v>5.309102688839247</c:v>
                </c:pt>
                <c:pt idx="5">
                  <c:v>4.736092601220387</c:v>
                </c:pt>
                <c:pt idx="6">
                  <c:v>2.405298199681879</c:v>
                </c:pt>
                <c:pt idx="7">
                  <c:v>3.9765217599581</c:v>
                </c:pt>
                <c:pt idx="8">
                  <c:v>2.110058369007563</c:v>
                </c:pt>
                <c:pt idx="9">
                  <c:v>1.608152011452426</c:v>
                </c:pt>
                <c:pt idx="10">
                  <c:v>1.968674285286085</c:v>
                </c:pt>
                <c:pt idx="11">
                  <c:v>2.135738103023601</c:v>
                </c:pt>
                <c:pt idx="12">
                  <c:v>1.256748475840229</c:v>
                </c:pt>
                <c:pt idx="13">
                  <c:v>1.022828949317262</c:v>
                </c:pt>
                <c:pt idx="14">
                  <c:v>3.099698747709375</c:v>
                </c:pt>
                <c:pt idx="15">
                  <c:v>1.896499502460746</c:v>
                </c:pt>
                <c:pt idx="16">
                  <c:v>1.013091718009701</c:v>
                </c:pt>
                <c:pt idx="17">
                  <c:v>2.186242663831765</c:v>
                </c:pt>
                <c:pt idx="18">
                  <c:v>3.994529334482486</c:v>
                </c:pt>
                <c:pt idx="19">
                  <c:v>3.22488300863043</c:v>
                </c:pt>
                <c:pt idx="20">
                  <c:v>2.059621036441988</c:v>
                </c:pt>
                <c:pt idx="21">
                  <c:v>2.079149086087342</c:v>
                </c:pt>
                <c:pt idx="22">
                  <c:v>2.261295639433892</c:v>
                </c:pt>
                <c:pt idx="23">
                  <c:v>1.670107115915715</c:v>
                </c:pt>
                <c:pt idx="24">
                  <c:v>2.400981545630845</c:v>
                </c:pt>
                <c:pt idx="25">
                  <c:v>1.201608606900759</c:v>
                </c:pt>
                <c:pt idx="26">
                  <c:v>3.055039313924206</c:v>
                </c:pt>
                <c:pt idx="27">
                  <c:v>1.736910441500161</c:v>
                </c:pt>
                <c:pt idx="28">
                  <c:v>1.670840398552725</c:v>
                </c:pt>
                <c:pt idx="29">
                  <c:v>1.722657268968045</c:v>
                </c:pt>
                <c:pt idx="30">
                  <c:v>1.002514075265587</c:v>
                </c:pt>
                <c:pt idx="31">
                  <c:v>1.893084701055061</c:v>
                </c:pt>
                <c:pt idx="32">
                  <c:v>1.719765674180745</c:v>
                </c:pt>
                <c:pt idx="33">
                  <c:v>1.254186158872542</c:v>
                </c:pt>
                <c:pt idx="34">
                  <c:v>1.875326390528848</c:v>
                </c:pt>
                <c:pt idx="35">
                  <c:v>0.835228235321155</c:v>
                </c:pt>
                <c:pt idx="36">
                  <c:v>1.167230041395346</c:v>
                </c:pt>
                <c:pt idx="37">
                  <c:v>1.072727118901017</c:v>
                </c:pt>
                <c:pt idx="38">
                  <c:v>1.456736695419623</c:v>
                </c:pt>
                <c:pt idx="39">
                  <c:v>1.291674502369104</c:v>
                </c:pt>
                <c:pt idx="40">
                  <c:v>1.046689747805693</c:v>
                </c:pt>
                <c:pt idx="41">
                  <c:v>1.13412715147574</c:v>
                </c:pt>
                <c:pt idx="42">
                  <c:v>1.111326171030943</c:v>
                </c:pt>
                <c:pt idx="43">
                  <c:v>1.067415766519665</c:v>
                </c:pt>
                <c:pt idx="44">
                  <c:v>1.088591266732443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498232"/>
        <c:axId val="-2078956104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R0!$F$4:$F$48</c:f>
              <c:numCache>
                <c:formatCode>0.0</c:formatCode>
                <c:ptCount val="45"/>
                <c:pt idx="0">
                  <c:v>7.887314680126507</c:v>
                </c:pt>
                <c:pt idx="1">
                  <c:v>7.827957658121712</c:v>
                </c:pt>
                <c:pt idx="2">
                  <c:v>6.381583918524312</c:v>
                </c:pt>
                <c:pt idx="3">
                  <c:v>2.088028493779673</c:v>
                </c:pt>
                <c:pt idx="4">
                  <c:v>5.309102688839247</c:v>
                </c:pt>
                <c:pt idx="5">
                  <c:v>4.736092601220387</c:v>
                </c:pt>
                <c:pt idx="6">
                  <c:v>2.405298199681879</c:v>
                </c:pt>
                <c:pt idx="7">
                  <c:v>3.9765217599581</c:v>
                </c:pt>
                <c:pt idx="8">
                  <c:v>2.110058369007563</c:v>
                </c:pt>
                <c:pt idx="9">
                  <c:v>1.608152011452426</c:v>
                </c:pt>
                <c:pt idx="10">
                  <c:v>1.968674285286085</c:v>
                </c:pt>
                <c:pt idx="11">
                  <c:v>2.135738103023601</c:v>
                </c:pt>
                <c:pt idx="12">
                  <c:v>1.256748475840229</c:v>
                </c:pt>
                <c:pt idx="13">
                  <c:v>1.022828949317262</c:v>
                </c:pt>
                <c:pt idx="14">
                  <c:v>3.099698747709375</c:v>
                </c:pt>
                <c:pt idx="15">
                  <c:v>1.896499502460746</c:v>
                </c:pt>
                <c:pt idx="16">
                  <c:v>1.013091718009701</c:v>
                </c:pt>
                <c:pt idx="17">
                  <c:v>2.186242663831765</c:v>
                </c:pt>
                <c:pt idx="18">
                  <c:v>3.994529334482486</c:v>
                </c:pt>
                <c:pt idx="19">
                  <c:v>3.22488300863043</c:v>
                </c:pt>
                <c:pt idx="20">
                  <c:v>2.059621036441988</c:v>
                </c:pt>
                <c:pt idx="21">
                  <c:v>2.079149086087342</c:v>
                </c:pt>
                <c:pt idx="22">
                  <c:v>2.261295639433892</c:v>
                </c:pt>
                <c:pt idx="23">
                  <c:v>1.670107115915715</c:v>
                </c:pt>
                <c:pt idx="24">
                  <c:v>2.400981545630845</c:v>
                </c:pt>
                <c:pt idx="25">
                  <c:v>1.201608606900759</c:v>
                </c:pt>
                <c:pt idx="26">
                  <c:v>3.055039313924206</c:v>
                </c:pt>
                <c:pt idx="27">
                  <c:v>1.736910441500161</c:v>
                </c:pt>
                <c:pt idx="28">
                  <c:v>1.670840398552725</c:v>
                </c:pt>
                <c:pt idx="29">
                  <c:v>1.722657268968045</c:v>
                </c:pt>
                <c:pt idx="30">
                  <c:v>1.002514075265587</c:v>
                </c:pt>
                <c:pt idx="31">
                  <c:v>1.893084701055061</c:v>
                </c:pt>
                <c:pt idx="32">
                  <c:v>1.719765674180745</c:v>
                </c:pt>
                <c:pt idx="33">
                  <c:v>1.254186158872542</c:v>
                </c:pt>
                <c:pt idx="34">
                  <c:v>1.875326390528848</c:v>
                </c:pt>
                <c:pt idx="35">
                  <c:v>0.835228235321155</c:v>
                </c:pt>
                <c:pt idx="36">
                  <c:v>1.167230041395346</c:v>
                </c:pt>
                <c:pt idx="37">
                  <c:v>1.072727118901017</c:v>
                </c:pt>
                <c:pt idx="38">
                  <c:v>1.456736695419623</c:v>
                </c:pt>
                <c:pt idx="39">
                  <c:v>1.291674502369104</c:v>
                </c:pt>
                <c:pt idx="40">
                  <c:v>1.046689747805693</c:v>
                </c:pt>
                <c:pt idx="41">
                  <c:v>1.13412715147574</c:v>
                </c:pt>
                <c:pt idx="42">
                  <c:v>1.111326171030943</c:v>
                </c:pt>
                <c:pt idx="43">
                  <c:v>1.067415766519665</c:v>
                </c:pt>
                <c:pt idx="44">
                  <c:v>1.088591266732443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697256"/>
        <c:axId val="2142145400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44"/>
              <c:layout>
                <c:manualLayout>
                  <c:x val="-0.0751792215673627"/>
                  <c:y val="-0.0590142792394127"/>
                </c:manualLayout>
              </c:layout>
              <c:spPr/>
              <c:txPr>
                <a:bodyPr/>
                <a:lstStyle/>
                <a:p>
                  <a:pPr>
                    <a:defRPr sz="18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R0!$X$4:$X$48</c:f>
              <c:numCache>
                <c:formatCode>General</c:formatCode>
                <c:ptCount val="45"/>
                <c:pt idx="4" formatCode="0.00">
                  <c:v>5.898797487878291</c:v>
                </c:pt>
                <c:pt idx="5" formatCode="0.00">
                  <c:v>5.268553072097067</c:v>
                </c:pt>
                <c:pt idx="6" formatCode="0.00">
                  <c:v>4.1840211804091</c:v>
                </c:pt>
                <c:pt idx="7" formatCode="0.00">
                  <c:v>3.703008748695857</c:v>
                </c:pt>
                <c:pt idx="8" formatCode="0.00">
                  <c:v>3.707414723741435</c:v>
                </c:pt>
                <c:pt idx="9" formatCode="0.00">
                  <c:v>2.967224588264071</c:v>
                </c:pt>
                <c:pt idx="10" formatCode="0.00">
                  <c:v>2.413740925077211</c:v>
                </c:pt>
                <c:pt idx="11" formatCode="0.00">
                  <c:v>2.359828905745555</c:v>
                </c:pt>
                <c:pt idx="12" formatCode="0.00">
                  <c:v>1.815874248921981</c:v>
                </c:pt>
                <c:pt idx="13" formatCode="0.00">
                  <c:v>1.598428364983921</c:v>
                </c:pt>
                <c:pt idx="14" formatCode="0.00">
                  <c:v>1.896737712235311</c:v>
                </c:pt>
                <c:pt idx="15" formatCode="0.00">
                  <c:v>1.882302755670242</c:v>
                </c:pt>
                <c:pt idx="16" formatCode="0.00">
                  <c:v>1.657773478667463</c:v>
                </c:pt>
                <c:pt idx="17" formatCode="0.00">
                  <c:v>1.84367231626577</c:v>
                </c:pt>
                <c:pt idx="18" formatCode="0.00">
                  <c:v>2.438012393298815</c:v>
                </c:pt>
                <c:pt idx="19" formatCode="0.00">
                  <c:v>2.463049245483026</c:v>
                </c:pt>
                <c:pt idx="20" formatCode="0.00">
                  <c:v>2.495673552279274</c:v>
                </c:pt>
                <c:pt idx="21" formatCode="0.00">
                  <c:v>2.708885025894802</c:v>
                </c:pt>
                <c:pt idx="22" formatCode="0.00">
                  <c:v>2.723895621015227</c:v>
                </c:pt>
                <c:pt idx="23" formatCode="0.00">
                  <c:v>2.259011177301873</c:v>
                </c:pt>
                <c:pt idx="24" formatCode="0.00">
                  <c:v>2.094230884701956</c:v>
                </c:pt>
                <c:pt idx="25" formatCode="0.00">
                  <c:v>1.92262839879371</c:v>
                </c:pt>
                <c:pt idx="26" formatCode="0.00">
                  <c:v>2.117806444361084</c:v>
                </c:pt>
                <c:pt idx="27" formatCode="0.00">
                  <c:v>2.012929404774337</c:v>
                </c:pt>
                <c:pt idx="28" formatCode="0.00">
                  <c:v>2.01307606130174</c:v>
                </c:pt>
                <c:pt idx="29" formatCode="0.00">
                  <c:v>1.877411205969179</c:v>
                </c:pt>
                <c:pt idx="30" formatCode="0.00">
                  <c:v>1.837592299642145</c:v>
                </c:pt>
                <c:pt idx="31" formatCode="0.00">
                  <c:v>1.605201377068316</c:v>
                </c:pt>
                <c:pt idx="32" formatCode="0.00">
                  <c:v>1.601772423604433</c:v>
                </c:pt>
                <c:pt idx="33" formatCode="0.00">
                  <c:v>1.518441575668396</c:v>
                </c:pt>
                <c:pt idx="34" formatCode="0.00">
                  <c:v>1.548975399980556</c:v>
                </c:pt>
                <c:pt idx="35" formatCode="0.00">
                  <c:v>1.51551823199167</c:v>
                </c:pt>
                <c:pt idx="36" formatCode="0.00">
                  <c:v>1.370347300059727</c:v>
                </c:pt>
                <c:pt idx="37" formatCode="0.00">
                  <c:v>1.240939589003781</c:v>
                </c:pt>
                <c:pt idx="38" formatCode="0.00">
                  <c:v>1.281449696313198</c:v>
                </c:pt>
                <c:pt idx="39" formatCode="0.00">
                  <c:v>1.164719318681249</c:v>
                </c:pt>
                <c:pt idx="40" formatCode="0.00">
                  <c:v>1.207011621178157</c:v>
                </c:pt>
                <c:pt idx="41" formatCode="0.00">
                  <c:v>1.200391043194235</c:v>
                </c:pt>
                <c:pt idx="42" formatCode="0.00">
                  <c:v>1.208110853620221</c:v>
                </c:pt>
                <c:pt idx="43" formatCode="0.00">
                  <c:v>1.130246667840229</c:v>
                </c:pt>
                <c:pt idx="44" formatCode="0.00">
                  <c:v>1.089630020712897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97256"/>
        <c:axId val="2142145400"/>
      </c:lineChart>
      <c:catAx>
        <c:axId val="-2078498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8956104"/>
        <c:crosses val="autoZero"/>
        <c:auto val="1"/>
        <c:lblAlgn val="ctr"/>
        <c:lblOffset val="100"/>
        <c:noMultiLvlLbl val="0"/>
      </c:catAx>
      <c:valAx>
        <c:axId val="-20789561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78498232"/>
        <c:crosses val="autoZero"/>
        <c:crossBetween val="between"/>
        <c:majorUnit val="0.5"/>
      </c:valAx>
      <c:valAx>
        <c:axId val="214214540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-2079697256"/>
        <c:crosses val="max"/>
        <c:crossBetween val="between"/>
        <c:majorUnit val="0.5"/>
      </c:valAx>
      <c:catAx>
        <c:axId val="-2079697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214540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Espaillat</a:t>
            </a:r>
          </a:p>
        </c:rich>
      </c:tx>
      <c:layout>
        <c:manualLayout>
          <c:xMode val="edge"/>
          <c:yMode val="edge"/>
          <c:x val="0.414596675415573"/>
          <c:y val="0.023148148148148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R0!$G$3</c:f>
              <c:strCache>
                <c:ptCount val="1"/>
                <c:pt idx="0">
                  <c:v>r0_et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R0!$G$4:$G$48</c:f>
              <c:numCache>
                <c:formatCode>0.0</c:formatCode>
                <c:ptCount val="45"/>
                <c:pt idx="0">
                  <c:v>4.877141694234992</c:v>
                </c:pt>
                <c:pt idx="1">
                  <c:v>4.883491030598837</c:v>
                </c:pt>
                <c:pt idx="2">
                  <c:v>4.896200093518384</c:v>
                </c:pt>
                <c:pt idx="3">
                  <c:v>4.888577337982221</c:v>
                </c:pt>
                <c:pt idx="4">
                  <c:v>4.696251279604069</c:v>
                </c:pt>
                <c:pt idx="5">
                  <c:v>3.962877898247257</c:v>
                </c:pt>
                <c:pt idx="6">
                  <c:v>3.714670494093737</c:v>
                </c:pt>
                <c:pt idx="7">
                  <c:v>3.75214334283291</c:v>
                </c:pt>
                <c:pt idx="8">
                  <c:v>3.42801047619327</c:v>
                </c:pt>
                <c:pt idx="9">
                  <c:v>3.998388605537367</c:v>
                </c:pt>
                <c:pt idx="10">
                  <c:v>3.414394760390895</c:v>
                </c:pt>
                <c:pt idx="11">
                  <c:v>2.078094926336869</c:v>
                </c:pt>
                <c:pt idx="12">
                  <c:v>2.125488636805881</c:v>
                </c:pt>
                <c:pt idx="13">
                  <c:v>2.455654905417726</c:v>
                </c:pt>
                <c:pt idx="14">
                  <c:v>3.758848439342625</c:v>
                </c:pt>
                <c:pt idx="15">
                  <c:v>1.70181813635037</c:v>
                </c:pt>
                <c:pt idx="16">
                  <c:v>1.868446230547618</c:v>
                </c:pt>
                <c:pt idx="17">
                  <c:v>2.933715637990284</c:v>
                </c:pt>
                <c:pt idx="18">
                  <c:v>2.226464633155838</c:v>
                </c:pt>
                <c:pt idx="19">
                  <c:v>1.86826840246169</c:v>
                </c:pt>
                <c:pt idx="20">
                  <c:v>1.461473334164922</c:v>
                </c:pt>
                <c:pt idx="21">
                  <c:v>1.31722694656721</c:v>
                </c:pt>
                <c:pt idx="22">
                  <c:v>1.965902745173245</c:v>
                </c:pt>
                <c:pt idx="23">
                  <c:v>2.555766273669994</c:v>
                </c:pt>
                <c:pt idx="24">
                  <c:v>1.467465906704208</c:v>
                </c:pt>
                <c:pt idx="25">
                  <c:v>3.742925113551387</c:v>
                </c:pt>
                <c:pt idx="26">
                  <c:v>2.551529162946127</c:v>
                </c:pt>
                <c:pt idx="27">
                  <c:v>1.539228851630817</c:v>
                </c:pt>
                <c:pt idx="28">
                  <c:v>2.461333692082128</c:v>
                </c:pt>
                <c:pt idx="29">
                  <c:v>1.141980495617947</c:v>
                </c:pt>
                <c:pt idx="30">
                  <c:v>1.064758656174501</c:v>
                </c:pt>
                <c:pt idx="31">
                  <c:v>2.986240302814355</c:v>
                </c:pt>
                <c:pt idx="32">
                  <c:v>1.045821679518772</c:v>
                </c:pt>
                <c:pt idx="33">
                  <c:v>1.041998250021708</c:v>
                </c:pt>
                <c:pt idx="34">
                  <c:v>2.810674548834102</c:v>
                </c:pt>
                <c:pt idx="35">
                  <c:v>0.960180066334428</c:v>
                </c:pt>
                <c:pt idx="36">
                  <c:v>1.072877990279546</c:v>
                </c:pt>
                <c:pt idx="37">
                  <c:v>1.022306464710123</c:v>
                </c:pt>
                <c:pt idx="38">
                  <c:v>2.200963496437701</c:v>
                </c:pt>
                <c:pt idx="39">
                  <c:v>1.299582187393506</c:v>
                </c:pt>
                <c:pt idx="40">
                  <c:v>2.575775973076528</c:v>
                </c:pt>
                <c:pt idx="41">
                  <c:v>1.251489309480535</c:v>
                </c:pt>
                <c:pt idx="42">
                  <c:v>1.516028070404496</c:v>
                </c:pt>
                <c:pt idx="43">
                  <c:v>2.630160254575971</c:v>
                </c:pt>
                <c:pt idx="44">
                  <c:v>2.269842489920141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049560"/>
        <c:axId val="2146740968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R0!$G$4:$G$48</c:f>
              <c:numCache>
                <c:formatCode>0.0</c:formatCode>
                <c:ptCount val="45"/>
                <c:pt idx="0">
                  <c:v>4.877141694234992</c:v>
                </c:pt>
                <c:pt idx="1">
                  <c:v>4.883491030598837</c:v>
                </c:pt>
                <c:pt idx="2">
                  <c:v>4.896200093518384</c:v>
                </c:pt>
                <c:pt idx="3">
                  <c:v>4.888577337982221</c:v>
                </c:pt>
                <c:pt idx="4">
                  <c:v>4.696251279604069</c:v>
                </c:pt>
                <c:pt idx="5">
                  <c:v>3.962877898247257</c:v>
                </c:pt>
                <c:pt idx="6">
                  <c:v>3.714670494093737</c:v>
                </c:pt>
                <c:pt idx="7">
                  <c:v>3.75214334283291</c:v>
                </c:pt>
                <c:pt idx="8">
                  <c:v>3.42801047619327</c:v>
                </c:pt>
                <c:pt idx="9">
                  <c:v>3.998388605537367</c:v>
                </c:pt>
                <c:pt idx="10">
                  <c:v>3.414394760390895</c:v>
                </c:pt>
                <c:pt idx="11">
                  <c:v>2.078094926336869</c:v>
                </c:pt>
                <c:pt idx="12">
                  <c:v>2.125488636805881</c:v>
                </c:pt>
                <c:pt idx="13">
                  <c:v>2.455654905417726</c:v>
                </c:pt>
                <c:pt idx="14">
                  <c:v>3.758848439342625</c:v>
                </c:pt>
                <c:pt idx="15">
                  <c:v>1.70181813635037</c:v>
                </c:pt>
                <c:pt idx="16">
                  <c:v>1.868446230547618</c:v>
                </c:pt>
                <c:pt idx="17">
                  <c:v>2.933715637990284</c:v>
                </c:pt>
                <c:pt idx="18">
                  <c:v>2.226464633155838</c:v>
                </c:pt>
                <c:pt idx="19">
                  <c:v>1.86826840246169</c:v>
                </c:pt>
                <c:pt idx="20">
                  <c:v>1.461473334164922</c:v>
                </c:pt>
                <c:pt idx="21">
                  <c:v>1.31722694656721</c:v>
                </c:pt>
                <c:pt idx="22">
                  <c:v>1.965902745173245</c:v>
                </c:pt>
                <c:pt idx="23">
                  <c:v>2.555766273669994</c:v>
                </c:pt>
                <c:pt idx="24">
                  <c:v>1.467465906704208</c:v>
                </c:pt>
                <c:pt idx="25">
                  <c:v>3.742925113551387</c:v>
                </c:pt>
                <c:pt idx="26">
                  <c:v>2.551529162946127</c:v>
                </c:pt>
                <c:pt idx="27">
                  <c:v>1.539228851630817</c:v>
                </c:pt>
                <c:pt idx="28">
                  <c:v>2.461333692082128</c:v>
                </c:pt>
                <c:pt idx="29">
                  <c:v>1.141980495617947</c:v>
                </c:pt>
                <c:pt idx="30">
                  <c:v>1.064758656174501</c:v>
                </c:pt>
                <c:pt idx="31">
                  <c:v>2.986240302814355</c:v>
                </c:pt>
                <c:pt idx="32">
                  <c:v>1.045821679518772</c:v>
                </c:pt>
                <c:pt idx="33">
                  <c:v>1.041998250021708</c:v>
                </c:pt>
                <c:pt idx="34">
                  <c:v>2.810674548834102</c:v>
                </c:pt>
                <c:pt idx="35">
                  <c:v>0.960180066334428</c:v>
                </c:pt>
                <c:pt idx="36">
                  <c:v>1.072877990279546</c:v>
                </c:pt>
                <c:pt idx="37">
                  <c:v>1.022306464710123</c:v>
                </c:pt>
                <c:pt idx="38">
                  <c:v>2.200963496437701</c:v>
                </c:pt>
                <c:pt idx="39">
                  <c:v>1.299582187393506</c:v>
                </c:pt>
                <c:pt idx="40">
                  <c:v>2.575775973076528</c:v>
                </c:pt>
                <c:pt idx="41">
                  <c:v>1.251489309480535</c:v>
                </c:pt>
                <c:pt idx="42">
                  <c:v>1.516028070404496</c:v>
                </c:pt>
                <c:pt idx="43">
                  <c:v>2.630160254575971</c:v>
                </c:pt>
                <c:pt idx="44">
                  <c:v>2.269842489920141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793656"/>
        <c:axId val="-2079274648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38"/>
              <c:delete val="1"/>
            </c:dLbl>
            <c:dLbl>
              <c:idx val="44"/>
              <c:layout>
                <c:manualLayout>
                  <c:x val="-0.0696101873358131"/>
                  <c:y val="-0.1180285584788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R0!$Y$4:$Y$48</c:f>
              <c:numCache>
                <c:formatCode>General</c:formatCode>
                <c:ptCount val="45"/>
                <c:pt idx="4" formatCode="0.00">
                  <c:v>4.8483322871877</c:v>
                </c:pt>
                <c:pt idx="5" formatCode="0.00">
                  <c:v>4.665479527990153</c:v>
                </c:pt>
                <c:pt idx="6" formatCode="0.00">
                  <c:v>4.431715420689133</c:v>
                </c:pt>
                <c:pt idx="7" formatCode="0.00">
                  <c:v>4.202904070552039</c:v>
                </c:pt>
                <c:pt idx="8" formatCode="0.00">
                  <c:v>3.910790698194249</c:v>
                </c:pt>
                <c:pt idx="9" formatCode="0.00">
                  <c:v>3.771218163380908</c:v>
                </c:pt>
                <c:pt idx="10" formatCode="0.00">
                  <c:v>3.661521535809636</c:v>
                </c:pt>
                <c:pt idx="11" formatCode="0.00">
                  <c:v>3.334206422258262</c:v>
                </c:pt>
                <c:pt idx="12" formatCode="0.00">
                  <c:v>3.008875481052856</c:v>
                </c:pt>
                <c:pt idx="13" formatCode="0.00">
                  <c:v>2.814404366897747</c:v>
                </c:pt>
                <c:pt idx="14" formatCode="0.00">
                  <c:v>2.766496333658799</c:v>
                </c:pt>
                <c:pt idx="15" formatCode="0.00">
                  <c:v>2.423981008850694</c:v>
                </c:pt>
                <c:pt idx="16" formatCode="0.00">
                  <c:v>2.382051269692844</c:v>
                </c:pt>
                <c:pt idx="17" formatCode="0.00">
                  <c:v>2.543696669929725</c:v>
                </c:pt>
                <c:pt idx="18" formatCode="0.00">
                  <c:v>2.497858615477347</c:v>
                </c:pt>
                <c:pt idx="19" formatCode="0.00">
                  <c:v>2.11974260810116</c:v>
                </c:pt>
                <c:pt idx="20" formatCode="0.00">
                  <c:v>2.07167364766407</c:v>
                </c:pt>
                <c:pt idx="21" formatCode="0.00">
                  <c:v>1.961429790867988</c:v>
                </c:pt>
                <c:pt idx="22" formatCode="0.00">
                  <c:v>1.767867212304581</c:v>
                </c:pt>
                <c:pt idx="23" formatCode="0.00">
                  <c:v>1.833727540407412</c:v>
                </c:pt>
                <c:pt idx="24" formatCode="0.00">
                  <c:v>1.753567041255916</c:v>
                </c:pt>
                <c:pt idx="25" formatCode="0.00">
                  <c:v>2.209857397133208</c:v>
                </c:pt>
                <c:pt idx="26" formatCode="0.00">
                  <c:v>2.456717840408992</c:v>
                </c:pt>
                <c:pt idx="27" formatCode="0.00">
                  <c:v>2.371383061700507</c:v>
                </c:pt>
                <c:pt idx="28" formatCode="0.00">
                  <c:v>2.352496545382933</c:v>
                </c:pt>
                <c:pt idx="29" formatCode="0.00">
                  <c:v>2.287399463165682</c:v>
                </c:pt>
                <c:pt idx="30" formatCode="0.00">
                  <c:v>1.751766171690304</c:v>
                </c:pt>
                <c:pt idx="31" formatCode="0.00">
                  <c:v>1.83870839966395</c:v>
                </c:pt>
                <c:pt idx="32" formatCode="0.00">
                  <c:v>1.740026965241541</c:v>
                </c:pt>
                <c:pt idx="33" formatCode="0.00">
                  <c:v>1.456159876829457</c:v>
                </c:pt>
                <c:pt idx="34" formatCode="0.00">
                  <c:v>1.789898687472687</c:v>
                </c:pt>
                <c:pt idx="35" formatCode="0.00">
                  <c:v>1.768982969504673</c:v>
                </c:pt>
                <c:pt idx="36" formatCode="0.00">
                  <c:v>1.386310506997711</c:v>
                </c:pt>
                <c:pt idx="37" formatCode="0.00">
                  <c:v>1.381607464035981</c:v>
                </c:pt>
                <c:pt idx="38" formatCode="0.00">
                  <c:v>1.61340051331918</c:v>
                </c:pt>
                <c:pt idx="39" formatCode="0.00">
                  <c:v>1.311182041031061</c:v>
                </c:pt>
                <c:pt idx="40" formatCode="0.00">
                  <c:v>1.634301222379481</c:v>
                </c:pt>
                <c:pt idx="41" formatCode="0.00">
                  <c:v>1.670023486219679</c:v>
                </c:pt>
                <c:pt idx="42" formatCode="0.00">
                  <c:v>1.768767807358553</c:v>
                </c:pt>
                <c:pt idx="43" formatCode="0.00">
                  <c:v>1.854607158986207</c:v>
                </c:pt>
                <c:pt idx="44" formatCode="0.00">
                  <c:v>2.048659219491534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93656"/>
        <c:axId val="-2079274648"/>
      </c:lineChart>
      <c:catAx>
        <c:axId val="2147049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6740968"/>
        <c:crosses val="autoZero"/>
        <c:auto val="1"/>
        <c:lblAlgn val="ctr"/>
        <c:lblOffset val="100"/>
        <c:noMultiLvlLbl val="0"/>
      </c:catAx>
      <c:valAx>
        <c:axId val="21467409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7049560"/>
        <c:crosses val="autoZero"/>
        <c:crossBetween val="between"/>
        <c:majorUnit val="0.5"/>
      </c:valAx>
      <c:valAx>
        <c:axId val="-207927464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-2078793656"/>
        <c:crosses val="max"/>
        <c:crossBetween val="between"/>
        <c:majorUnit val="0.5"/>
      </c:valAx>
      <c:catAx>
        <c:axId val="-2078793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927464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Hermanas Mirabal</a:t>
            </a:r>
          </a:p>
        </c:rich>
      </c:tx>
      <c:layout>
        <c:manualLayout>
          <c:xMode val="edge"/>
          <c:yMode val="edge"/>
          <c:x val="0.414596675415573"/>
          <c:y val="0.023148148148148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R0!$H$3</c:f>
              <c:strCache>
                <c:ptCount val="1"/>
                <c:pt idx="0">
                  <c:v>r0_hm</c:v>
                </c:pt>
              </c:strCache>
            </c:strRef>
          </c:tx>
          <c:invertIfNegative val="0"/>
          <c:cat>
            <c:multiLvlStrRef>
              <c:f>R0!$B$4:$C$48</c:f>
              <c:multiLvlStrCache>
                <c:ptCount val="45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</c:lvl>
                <c:lvl>
                  <c:pt idx="0">
                    <c:v>Marzo</c:v>
                  </c:pt>
                  <c:pt idx="11">
                    <c:v>Abril</c:v>
                  </c:pt>
                  <c:pt idx="41">
                    <c:v>Mayo</c:v>
                  </c:pt>
                </c:lvl>
              </c:multiLvlStrCache>
            </c:multiLvlStrRef>
          </c:cat>
          <c:val>
            <c:numRef>
              <c:f>R0!$H$4:$H$48</c:f>
              <c:numCache>
                <c:formatCode>0.0</c:formatCode>
                <c:ptCount val="45"/>
                <c:pt idx="0">
                  <c:v>3.901287182750177</c:v>
                </c:pt>
                <c:pt idx="1">
                  <c:v>3.945430286386352</c:v>
                </c:pt>
                <c:pt idx="2">
                  <c:v>3.930643532816692</c:v>
                </c:pt>
                <c:pt idx="3">
                  <c:v>4.016181170400174</c:v>
                </c:pt>
                <c:pt idx="4">
                  <c:v>4.20497143199904</c:v>
                </c:pt>
                <c:pt idx="5">
                  <c:v>4.50347722521399</c:v>
                </c:pt>
                <c:pt idx="6">
                  <c:v>4.802182752229854</c:v>
                </c:pt>
                <c:pt idx="7">
                  <c:v>3.351895938716169</c:v>
                </c:pt>
                <c:pt idx="8">
                  <c:v>2.796021840663943</c:v>
                </c:pt>
                <c:pt idx="9">
                  <c:v>2.923154933469418</c:v>
                </c:pt>
                <c:pt idx="10">
                  <c:v>3.349468829140307</c:v>
                </c:pt>
                <c:pt idx="11">
                  <c:v>2.59107689093851</c:v>
                </c:pt>
                <c:pt idx="12">
                  <c:v>1.770627983961776</c:v>
                </c:pt>
                <c:pt idx="13">
                  <c:v>1.796846020365088</c:v>
                </c:pt>
                <c:pt idx="14">
                  <c:v>1.846128360497723</c:v>
                </c:pt>
                <c:pt idx="15">
                  <c:v>2.044931897197684</c:v>
                </c:pt>
                <c:pt idx="16">
                  <c:v>2.767787368725992</c:v>
                </c:pt>
                <c:pt idx="17">
                  <c:v>3.371967508040615</c:v>
                </c:pt>
                <c:pt idx="18">
                  <c:v>3.591380079788201</c:v>
                </c:pt>
                <c:pt idx="19">
                  <c:v>2.832677136084103</c:v>
                </c:pt>
                <c:pt idx="20">
                  <c:v>2.569477625834852</c:v>
                </c:pt>
                <c:pt idx="21">
                  <c:v>2.403811085064715</c:v>
                </c:pt>
                <c:pt idx="22">
                  <c:v>2.26197664363699</c:v>
                </c:pt>
                <c:pt idx="23">
                  <c:v>1.980990636828086</c:v>
                </c:pt>
                <c:pt idx="24">
                  <c:v>4.968806342701663</c:v>
                </c:pt>
                <c:pt idx="25">
                  <c:v>1.344820645410073</c:v>
                </c:pt>
                <c:pt idx="26">
                  <c:v>2.465384838339193</c:v>
                </c:pt>
                <c:pt idx="27">
                  <c:v>2.696465109978551</c:v>
                </c:pt>
                <c:pt idx="28">
                  <c:v>2.596982284496741</c:v>
                </c:pt>
                <c:pt idx="29">
                  <c:v>1.0368579774793</c:v>
                </c:pt>
                <c:pt idx="30">
                  <c:v>1.451100431935328</c:v>
                </c:pt>
                <c:pt idx="31">
                  <c:v>1.932590636361128</c:v>
                </c:pt>
                <c:pt idx="32">
                  <c:v>1.696786792371392</c:v>
                </c:pt>
                <c:pt idx="33">
                  <c:v>1.397272070211207</c:v>
                </c:pt>
                <c:pt idx="34">
                  <c:v>1.805851065246938</c:v>
                </c:pt>
                <c:pt idx="35">
                  <c:v>0.832199723901637</c:v>
                </c:pt>
                <c:pt idx="36">
                  <c:v>1.178020554852703</c:v>
                </c:pt>
                <c:pt idx="37">
                  <c:v>1.004588210621517</c:v>
                </c:pt>
                <c:pt idx="38">
                  <c:v>1.093253455769141</c:v>
                </c:pt>
                <c:pt idx="39">
                  <c:v>1.281624855565717</c:v>
                </c:pt>
                <c:pt idx="40">
                  <c:v>2.759794916747826</c:v>
                </c:pt>
                <c:pt idx="41">
                  <c:v>1.174720131574098</c:v>
                </c:pt>
                <c:pt idx="42">
                  <c:v>2.053935518638724</c:v>
                </c:pt>
                <c:pt idx="43">
                  <c:v>1.284086075684644</c:v>
                </c:pt>
                <c:pt idx="44">
                  <c:v>1.140686806860417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321496"/>
        <c:axId val="2140925336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R0!$H$4:$H$48</c:f>
              <c:numCache>
                <c:formatCode>0.0</c:formatCode>
                <c:ptCount val="45"/>
                <c:pt idx="0">
                  <c:v>3.901287182750177</c:v>
                </c:pt>
                <c:pt idx="1">
                  <c:v>3.945430286386352</c:v>
                </c:pt>
                <c:pt idx="2">
                  <c:v>3.930643532816692</c:v>
                </c:pt>
                <c:pt idx="3">
                  <c:v>4.016181170400174</c:v>
                </c:pt>
                <c:pt idx="4">
                  <c:v>4.20497143199904</c:v>
                </c:pt>
                <c:pt idx="5">
                  <c:v>4.50347722521399</c:v>
                </c:pt>
                <c:pt idx="6">
                  <c:v>4.802182752229854</c:v>
                </c:pt>
                <c:pt idx="7">
                  <c:v>3.351895938716169</c:v>
                </c:pt>
                <c:pt idx="8">
                  <c:v>2.796021840663943</c:v>
                </c:pt>
                <c:pt idx="9">
                  <c:v>2.923154933469418</c:v>
                </c:pt>
                <c:pt idx="10">
                  <c:v>3.349468829140307</c:v>
                </c:pt>
                <c:pt idx="11">
                  <c:v>2.59107689093851</c:v>
                </c:pt>
                <c:pt idx="12">
                  <c:v>1.770627983961776</c:v>
                </c:pt>
                <c:pt idx="13">
                  <c:v>1.796846020365088</c:v>
                </c:pt>
                <c:pt idx="14">
                  <c:v>1.846128360497723</c:v>
                </c:pt>
                <c:pt idx="15">
                  <c:v>2.044931897197684</c:v>
                </c:pt>
                <c:pt idx="16">
                  <c:v>2.767787368725992</c:v>
                </c:pt>
                <c:pt idx="17">
                  <c:v>3.371967508040615</c:v>
                </c:pt>
                <c:pt idx="18">
                  <c:v>3.591380079788201</c:v>
                </c:pt>
                <c:pt idx="19">
                  <c:v>2.832677136084103</c:v>
                </c:pt>
                <c:pt idx="20">
                  <c:v>2.569477625834852</c:v>
                </c:pt>
                <c:pt idx="21">
                  <c:v>2.403811085064715</c:v>
                </c:pt>
                <c:pt idx="22">
                  <c:v>2.26197664363699</c:v>
                </c:pt>
                <c:pt idx="23">
                  <c:v>1.980990636828086</c:v>
                </c:pt>
                <c:pt idx="24">
                  <c:v>4.968806342701663</c:v>
                </c:pt>
                <c:pt idx="25">
                  <c:v>1.344820645410073</c:v>
                </c:pt>
                <c:pt idx="26">
                  <c:v>2.465384838339193</c:v>
                </c:pt>
                <c:pt idx="27">
                  <c:v>2.696465109978551</c:v>
                </c:pt>
                <c:pt idx="28">
                  <c:v>2.596982284496741</c:v>
                </c:pt>
                <c:pt idx="29">
                  <c:v>1.0368579774793</c:v>
                </c:pt>
                <c:pt idx="30">
                  <c:v>1.451100431935328</c:v>
                </c:pt>
                <c:pt idx="31">
                  <c:v>1.932590636361128</c:v>
                </c:pt>
                <c:pt idx="32">
                  <c:v>1.696786792371392</c:v>
                </c:pt>
                <c:pt idx="33">
                  <c:v>1.397272070211207</c:v>
                </c:pt>
                <c:pt idx="34">
                  <c:v>1.805851065246938</c:v>
                </c:pt>
                <c:pt idx="35">
                  <c:v>0.832199723901637</c:v>
                </c:pt>
                <c:pt idx="36">
                  <c:v>1.178020554852703</c:v>
                </c:pt>
                <c:pt idx="37">
                  <c:v>1.004588210621517</c:v>
                </c:pt>
                <c:pt idx="38">
                  <c:v>1.093253455769141</c:v>
                </c:pt>
                <c:pt idx="39">
                  <c:v>1.281624855565717</c:v>
                </c:pt>
                <c:pt idx="40">
                  <c:v>2.759794916747826</c:v>
                </c:pt>
                <c:pt idx="41">
                  <c:v>1.174720131574098</c:v>
                </c:pt>
                <c:pt idx="42">
                  <c:v>2.053935518638724</c:v>
                </c:pt>
                <c:pt idx="43">
                  <c:v>1.284086075684644</c:v>
                </c:pt>
                <c:pt idx="44">
                  <c:v>1.140686806860417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318904"/>
        <c:axId val="2147028056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R0!$S$4:$S$48</c:f>
              <c:numCache>
                <c:formatCode>0.0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Lbls>
            <c:dLbl>
              <c:idx val="38"/>
              <c:delete val="1"/>
            </c:dLbl>
            <c:dLbl>
              <c:idx val="44"/>
              <c:layout>
                <c:manualLayout>
                  <c:x val="-0.0557102107642633"/>
                  <c:y val="-0.08566916336588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R0!$Z$4:$Z$48</c:f>
              <c:numCache>
                <c:formatCode>General</c:formatCode>
                <c:ptCount val="45"/>
                <c:pt idx="4" formatCode="0.00">
                  <c:v>3.999702720870486</c:v>
                </c:pt>
                <c:pt idx="5" formatCode="0.00">
                  <c:v>4.12014072936325</c:v>
                </c:pt>
                <c:pt idx="6" formatCode="0.00">
                  <c:v>4.29149122253195</c:v>
                </c:pt>
                <c:pt idx="7" formatCode="0.00">
                  <c:v>4.175741703711845</c:v>
                </c:pt>
                <c:pt idx="8" formatCode="0.00">
                  <c:v>3.931709837764599</c:v>
                </c:pt>
                <c:pt idx="9" formatCode="0.00">
                  <c:v>3.675346538058675</c:v>
                </c:pt>
                <c:pt idx="10" formatCode="0.00">
                  <c:v>3.444544858843938</c:v>
                </c:pt>
                <c:pt idx="11" formatCode="0.00">
                  <c:v>3.00232368658567</c:v>
                </c:pt>
                <c:pt idx="12" formatCode="0.00">
                  <c:v>2.686070095634791</c:v>
                </c:pt>
                <c:pt idx="13" formatCode="0.00">
                  <c:v>2.48623493157502</c:v>
                </c:pt>
                <c:pt idx="14" formatCode="0.00">
                  <c:v>2.270829616980681</c:v>
                </c:pt>
                <c:pt idx="15" formatCode="0.00">
                  <c:v>2.009922230592156</c:v>
                </c:pt>
                <c:pt idx="16" formatCode="0.00">
                  <c:v>2.045264326149653</c:v>
                </c:pt>
                <c:pt idx="17" formatCode="0.00">
                  <c:v>2.365532230965421</c:v>
                </c:pt>
                <c:pt idx="18" formatCode="0.00">
                  <c:v>2.724439042850042</c:v>
                </c:pt>
                <c:pt idx="19" formatCode="0.00">
                  <c:v>2.921748797967319</c:v>
                </c:pt>
                <c:pt idx="20" formatCode="0.00">
                  <c:v>3.026657943694753</c:v>
                </c:pt>
                <c:pt idx="21" formatCode="0.00">
                  <c:v>2.953862686962498</c:v>
                </c:pt>
                <c:pt idx="22" formatCode="0.00">
                  <c:v>2.731864514081772</c:v>
                </c:pt>
                <c:pt idx="23" formatCode="0.00">
                  <c:v>2.40978662548975</c:v>
                </c:pt>
                <c:pt idx="24" formatCode="0.00">
                  <c:v>2.837012466813261</c:v>
                </c:pt>
                <c:pt idx="25" formatCode="0.00">
                  <c:v>2.592081070728305</c:v>
                </c:pt>
                <c:pt idx="26" formatCode="0.00">
                  <c:v>2.604395821383201</c:v>
                </c:pt>
                <c:pt idx="27" formatCode="0.00">
                  <c:v>2.691293514651513</c:v>
                </c:pt>
                <c:pt idx="28" formatCode="0.00">
                  <c:v>2.814491844185244</c:v>
                </c:pt>
                <c:pt idx="29" formatCode="0.00">
                  <c:v>2.028102171140771</c:v>
                </c:pt>
                <c:pt idx="30" formatCode="0.00">
                  <c:v>2.049358128445822</c:v>
                </c:pt>
                <c:pt idx="31" formatCode="0.00">
                  <c:v>1.942799288050209</c:v>
                </c:pt>
                <c:pt idx="32" formatCode="0.00">
                  <c:v>1.742863624528778</c:v>
                </c:pt>
                <c:pt idx="33" formatCode="0.00">
                  <c:v>1.502921581671671</c:v>
                </c:pt>
                <c:pt idx="34" formatCode="0.00">
                  <c:v>1.656720199225198</c:v>
                </c:pt>
                <c:pt idx="35" formatCode="0.00">
                  <c:v>1.532940057618461</c:v>
                </c:pt>
                <c:pt idx="36" formatCode="0.00">
                  <c:v>1.382026041316775</c:v>
                </c:pt>
                <c:pt idx="37" formatCode="0.00">
                  <c:v>1.2435863249668</c:v>
                </c:pt>
                <c:pt idx="38" formatCode="0.00">
                  <c:v>1.182782602078387</c:v>
                </c:pt>
                <c:pt idx="39" formatCode="0.00">
                  <c:v>1.077937360142143</c:v>
                </c:pt>
                <c:pt idx="40" formatCode="0.00">
                  <c:v>1.463456398711381</c:v>
                </c:pt>
                <c:pt idx="41" formatCode="0.00">
                  <c:v>1.46279631405566</c:v>
                </c:pt>
                <c:pt idx="42" formatCode="0.00">
                  <c:v>1.672665775659101</c:v>
                </c:pt>
                <c:pt idx="43" formatCode="0.00">
                  <c:v>1.710832299642202</c:v>
                </c:pt>
                <c:pt idx="44" formatCode="0.00">
                  <c:v>1.682644689901142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18904"/>
        <c:axId val="2147028056"/>
      </c:lineChart>
      <c:catAx>
        <c:axId val="-2080321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0925336"/>
        <c:crosses val="autoZero"/>
        <c:auto val="1"/>
        <c:lblAlgn val="ctr"/>
        <c:lblOffset val="100"/>
        <c:noMultiLvlLbl val="0"/>
      </c:catAx>
      <c:valAx>
        <c:axId val="21409253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0321496"/>
        <c:crosses val="autoZero"/>
        <c:crossBetween val="between"/>
        <c:majorUnit val="0.5"/>
      </c:valAx>
      <c:valAx>
        <c:axId val="21470280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-2079318904"/>
        <c:crosses val="max"/>
        <c:crossBetween val="between"/>
        <c:majorUnit val="0.5"/>
      </c:valAx>
      <c:catAx>
        <c:axId val="-2079318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4702805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6.xml"/><Relationship Id="rId12" Type="http://schemas.openxmlformats.org/officeDocument/2006/relationships/chart" Target="../charts/chart17.xml"/><Relationship Id="rId13" Type="http://schemas.openxmlformats.org/officeDocument/2006/relationships/chart" Target="../charts/chart18.xml"/><Relationship Id="rId14" Type="http://schemas.openxmlformats.org/officeDocument/2006/relationships/chart" Target="../charts/chart19.xml"/><Relationship Id="rId15" Type="http://schemas.openxmlformats.org/officeDocument/2006/relationships/chart" Target="../charts/chart20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9" Type="http://schemas.openxmlformats.org/officeDocument/2006/relationships/chart" Target="../charts/chart14.xml"/><Relationship Id="rId10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38100</xdr:rowOff>
    </xdr:from>
    <xdr:to>
      <xdr:col>6</xdr:col>
      <xdr:colOff>508000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</xdr:colOff>
      <xdr:row>20</xdr:row>
      <xdr:rowOff>102307</xdr:rowOff>
    </xdr:from>
    <xdr:to>
      <xdr:col>6</xdr:col>
      <xdr:colOff>483306</xdr:colOff>
      <xdr:row>35</xdr:row>
      <xdr:rowOff>178507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98777</xdr:colOff>
      <xdr:row>38</xdr:row>
      <xdr:rowOff>141113</xdr:rowOff>
    </xdr:from>
    <xdr:to>
      <xdr:col>6</xdr:col>
      <xdr:colOff>550333</xdr:colOff>
      <xdr:row>54</xdr:row>
      <xdr:rowOff>33869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6</xdr:col>
      <xdr:colOff>444500</xdr:colOff>
      <xdr:row>71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290286</xdr:colOff>
      <xdr:row>38</xdr:row>
      <xdr:rowOff>54429</xdr:rowOff>
    </xdr:from>
    <xdr:to>
      <xdr:col>13</xdr:col>
      <xdr:colOff>741842</xdr:colOff>
      <xdr:row>53</xdr:row>
      <xdr:rowOff>128614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</xdr:row>
      <xdr:rowOff>88900</xdr:rowOff>
    </xdr:from>
    <xdr:to>
      <xdr:col>7</xdr:col>
      <xdr:colOff>495300</xdr:colOff>
      <xdr:row>17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88900</xdr:rowOff>
    </xdr:from>
    <xdr:to>
      <xdr:col>14</xdr:col>
      <xdr:colOff>533400</xdr:colOff>
      <xdr:row>17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127000</xdr:colOff>
      <xdr:row>2</xdr:row>
      <xdr:rowOff>88900</xdr:rowOff>
    </xdr:from>
    <xdr:to>
      <xdr:col>21</xdr:col>
      <xdr:colOff>660400</xdr:colOff>
      <xdr:row>17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203200</xdr:colOff>
      <xdr:row>2</xdr:row>
      <xdr:rowOff>88900</xdr:rowOff>
    </xdr:from>
    <xdr:to>
      <xdr:col>29</xdr:col>
      <xdr:colOff>63500</xdr:colOff>
      <xdr:row>17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596713</xdr:colOff>
      <xdr:row>19</xdr:row>
      <xdr:rowOff>119530</xdr:rowOff>
    </xdr:from>
    <xdr:to>
      <xdr:col>7</xdr:col>
      <xdr:colOff>457013</xdr:colOff>
      <xdr:row>35</xdr:row>
      <xdr:rowOff>16437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596713</xdr:colOff>
      <xdr:row>19</xdr:row>
      <xdr:rowOff>134471</xdr:rowOff>
    </xdr:from>
    <xdr:to>
      <xdr:col>14</xdr:col>
      <xdr:colOff>457760</xdr:colOff>
      <xdr:row>35</xdr:row>
      <xdr:rowOff>31378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51360</xdr:colOff>
      <xdr:row>19</xdr:row>
      <xdr:rowOff>134471</xdr:rowOff>
    </xdr:from>
    <xdr:to>
      <xdr:col>21</xdr:col>
      <xdr:colOff>584760</xdr:colOff>
      <xdr:row>35</xdr:row>
      <xdr:rowOff>31378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127560</xdr:colOff>
      <xdr:row>19</xdr:row>
      <xdr:rowOff>134471</xdr:rowOff>
    </xdr:from>
    <xdr:to>
      <xdr:col>28</xdr:col>
      <xdr:colOff>654610</xdr:colOff>
      <xdr:row>35</xdr:row>
      <xdr:rowOff>31378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540900</xdr:colOff>
      <xdr:row>36</xdr:row>
      <xdr:rowOff>31677</xdr:rowOff>
    </xdr:from>
    <xdr:to>
      <xdr:col>7</xdr:col>
      <xdr:colOff>406803</xdr:colOff>
      <xdr:row>51</xdr:row>
      <xdr:rowOff>107878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540900</xdr:colOff>
      <xdr:row>36</xdr:row>
      <xdr:rowOff>46618</xdr:rowOff>
    </xdr:from>
    <xdr:to>
      <xdr:col>14</xdr:col>
      <xdr:colOff>407550</xdr:colOff>
      <xdr:row>51</xdr:row>
      <xdr:rowOff>122819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509150</xdr:colOff>
      <xdr:row>52</xdr:row>
      <xdr:rowOff>104826</xdr:rowOff>
    </xdr:from>
    <xdr:to>
      <xdr:col>14</xdr:col>
      <xdr:colOff>367754</xdr:colOff>
      <xdr:row>68</xdr:row>
      <xdr:rowOff>6402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127000</xdr:colOff>
      <xdr:row>36</xdr:row>
      <xdr:rowOff>3176</xdr:rowOff>
    </xdr:from>
    <xdr:to>
      <xdr:col>28</xdr:col>
      <xdr:colOff>649069</xdr:colOff>
      <xdr:row>51</xdr:row>
      <xdr:rowOff>79377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492125</xdr:colOff>
      <xdr:row>52</xdr:row>
      <xdr:rowOff>126066</xdr:rowOff>
    </xdr:from>
    <xdr:to>
      <xdr:col>7</xdr:col>
      <xdr:colOff>358775</xdr:colOff>
      <xdr:row>68</xdr:row>
      <xdr:rowOff>27642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36</xdr:row>
      <xdr:rowOff>68916</xdr:rowOff>
    </xdr:from>
    <xdr:to>
      <xdr:col>21</xdr:col>
      <xdr:colOff>525354</xdr:colOff>
      <xdr:row>51</xdr:row>
      <xdr:rowOff>133475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639535</xdr:colOff>
      <xdr:row>52</xdr:row>
      <xdr:rowOff>86178</xdr:rowOff>
    </xdr:from>
    <xdr:to>
      <xdr:col>21</xdr:col>
      <xdr:colOff>493603</xdr:colOff>
      <xdr:row>67</xdr:row>
      <xdr:rowOff>155576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105834</xdr:colOff>
      <xdr:row>52</xdr:row>
      <xdr:rowOff>119692</xdr:rowOff>
    </xdr:from>
    <xdr:to>
      <xdr:col>28</xdr:col>
      <xdr:colOff>620604</xdr:colOff>
      <xdr:row>68</xdr:row>
      <xdr:rowOff>14465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B40" sqref="B40"/>
    </sheetView>
  </sheetViews>
  <sheetFormatPr baseColWidth="10" defaultColWidth="8.83203125" defaultRowHeight="14" x14ac:dyDescent="0"/>
  <sheetData>
    <row r="1" spans="1:11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 s="1">
        <v>43911</v>
      </c>
      <c r="B2">
        <v>88</v>
      </c>
      <c r="C2">
        <v>8</v>
      </c>
      <c r="D2">
        <v>1</v>
      </c>
      <c r="E2">
        <v>2</v>
      </c>
      <c r="F2">
        <v>7</v>
      </c>
      <c r="G2">
        <v>7</v>
      </c>
      <c r="H2">
        <v>2</v>
      </c>
      <c r="I2">
        <v>3</v>
      </c>
      <c r="J2">
        <v>1</v>
      </c>
      <c r="K2">
        <v>29</v>
      </c>
    </row>
    <row r="3" spans="1:11">
      <c r="A3" s="1">
        <v>43912</v>
      </c>
      <c r="B3">
        <v>108</v>
      </c>
      <c r="C3">
        <v>17</v>
      </c>
      <c r="D3">
        <v>1</v>
      </c>
      <c r="E3">
        <v>3</v>
      </c>
      <c r="F3">
        <v>7</v>
      </c>
      <c r="G3">
        <v>7</v>
      </c>
      <c r="H3">
        <v>3</v>
      </c>
      <c r="I3">
        <v>3</v>
      </c>
      <c r="J3">
        <v>1</v>
      </c>
      <c r="K3">
        <v>30</v>
      </c>
    </row>
    <row r="4" spans="1:11">
      <c r="A4" s="1">
        <v>43913</v>
      </c>
      <c r="B4">
        <v>137</v>
      </c>
      <c r="C4">
        <v>29</v>
      </c>
      <c r="D4">
        <v>2</v>
      </c>
      <c r="E4">
        <v>3</v>
      </c>
      <c r="F4">
        <v>11</v>
      </c>
      <c r="G4">
        <v>8</v>
      </c>
      <c r="H4">
        <v>3</v>
      </c>
      <c r="I4">
        <v>5</v>
      </c>
      <c r="J4">
        <v>1</v>
      </c>
      <c r="K4">
        <v>44</v>
      </c>
    </row>
    <row r="5" spans="1:11">
      <c r="A5" s="1">
        <v>43914</v>
      </c>
      <c r="B5">
        <v>178</v>
      </c>
      <c r="C5">
        <v>29</v>
      </c>
      <c r="D5">
        <v>5</v>
      </c>
      <c r="E5">
        <v>3</v>
      </c>
      <c r="F5">
        <v>12</v>
      </c>
      <c r="G5">
        <v>8</v>
      </c>
      <c r="H5">
        <v>3</v>
      </c>
      <c r="I5">
        <v>5</v>
      </c>
      <c r="J5">
        <v>4</v>
      </c>
      <c r="K5">
        <v>53</v>
      </c>
    </row>
    <row r="6" spans="1:11">
      <c r="A6" s="1">
        <v>43915</v>
      </c>
      <c r="B6">
        <v>235</v>
      </c>
      <c r="C6">
        <v>43</v>
      </c>
      <c r="D6">
        <v>10</v>
      </c>
      <c r="E6">
        <v>3</v>
      </c>
      <c r="F6">
        <v>11</v>
      </c>
      <c r="G6">
        <v>11</v>
      </c>
      <c r="H6">
        <v>3</v>
      </c>
      <c r="I6">
        <v>7</v>
      </c>
      <c r="J6">
        <v>5</v>
      </c>
      <c r="K6">
        <v>57</v>
      </c>
    </row>
    <row r="7" spans="1:11">
      <c r="A7" s="1">
        <v>43916</v>
      </c>
      <c r="B7">
        <v>273</v>
      </c>
      <c r="C7">
        <v>59</v>
      </c>
      <c r="D7">
        <v>10</v>
      </c>
      <c r="E7">
        <v>4</v>
      </c>
      <c r="F7">
        <v>11</v>
      </c>
      <c r="G7">
        <v>16</v>
      </c>
      <c r="H7">
        <v>4</v>
      </c>
      <c r="I7">
        <v>11</v>
      </c>
      <c r="J7">
        <v>6</v>
      </c>
      <c r="K7">
        <v>66</v>
      </c>
    </row>
    <row r="8" spans="1:11">
      <c r="A8" s="1">
        <v>43917</v>
      </c>
      <c r="B8">
        <v>321</v>
      </c>
      <c r="C8">
        <v>65</v>
      </c>
      <c r="D8">
        <v>11</v>
      </c>
      <c r="E8">
        <v>10</v>
      </c>
      <c r="F8">
        <v>17</v>
      </c>
      <c r="G8">
        <v>33</v>
      </c>
      <c r="H8">
        <v>6</v>
      </c>
      <c r="I8">
        <v>13</v>
      </c>
      <c r="J8">
        <v>8</v>
      </c>
      <c r="K8">
        <v>90</v>
      </c>
    </row>
    <row r="9" spans="1:11">
      <c r="A9" s="1">
        <v>43918</v>
      </c>
      <c r="B9">
        <v>376</v>
      </c>
      <c r="C9">
        <v>83</v>
      </c>
      <c r="D9">
        <v>15</v>
      </c>
      <c r="E9">
        <v>10</v>
      </c>
      <c r="F9">
        <v>21</v>
      </c>
      <c r="G9">
        <v>48</v>
      </c>
      <c r="H9">
        <v>11</v>
      </c>
      <c r="I9">
        <v>16</v>
      </c>
      <c r="J9">
        <v>9</v>
      </c>
      <c r="K9">
        <v>97</v>
      </c>
    </row>
    <row r="10" spans="1:11">
      <c r="A10" s="1">
        <v>43919</v>
      </c>
      <c r="B10">
        <v>381</v>
      </c>
      <c r="C10">
        <v>90</v>
      </c>
      <c r="D10">
        <v>15</v>
      </c>
      <c r="E10">
        <v>10</v>
      </c>
      <c r="F10">
        <v>29</v>
      </c>
      <c r="G10">
        <v>48</v>
      </c>
      <c r="H10">
        <v>11</v>
      </c>
      <c r="I10">
        <v>16</v>
      </c>
      <c r="J10">
        <v>9</v>
      </c>
      <c r="K10">
        <v>97</v>
      </c>
    </row>
    <row r="11" spans="1:11">
      <c r="A11" s="1">
        <v>43920</v>
      </c>
      <c r="B11">
        <v>462</v>
      </c>
      <c r="C11">
        <v>94</v>
      </c>
      <c r="D11">
        <v>22</v>
      </c>
      <c r="E11">
        <v>11</v>
      </c>
      <c r="F11">
        <v>29</v>
      </c>
      <c r="G11">
        <v>65</v>
      </c>
      <c r="H11">
        <v>19</v>
      </c>
      <c r="I11">
        <v>28</v>
      </c>
      <c r="J11">
        <v>13</v>
      </c>
      <c r="K11">
        <v>122</v>
      </c>
    </row>
    <row r="12" spans="1:11">
      <c r="A12" s="1">
        <v>43921</v>
      </c>
      <c r="B12">
        <v>520</v>
      </c>
      <c r="C12">
        <v>101</v>
      </c>
      <c r="D12">
        <v>28</v>
      </c>
      <c r="E12">
        <v>15</v>
      </c>
      <c r="F12">
        <v>32</v>
      </c>
      <c r="G12">
        <v>84</v>
      </c>
      <c r="H12">
        <v>27</v>
      </c>
      <c r="I12">
        <v>28</v>
      </c>
      <c r="J12">
        <v>21</v>
      </c>
      <c r="K12">
        <v>138</v>
      </c>
    </row>
    <row r="13" spans="1:11">
      <c r="A13" s="1">
        <v>43922</v>
      </c>
      <c r="B13">
        <v>535</v>
      </c>
      <c r="C13">
        <v>110</v>
      </c>
      <c r="D13">
        <v>28</v>
      </c>
      <c r="E13">
        <v>17</v>
      </c>
      <c r="F13">
        <v>35</v>
      </c>
      <c r="G13">
        <v>88</v>
      </c>
      <c r="H13">
        <v>28</v>
      </c>
      <c r="I13">
        <v>30</v>
      </c>
      <c r="J13">
        <v>21</v>
      </c>
      <c r="K13">
        <v>159</v>
      </c>
    </row>
    <row r="14" spans="1:11">
      <c r="A14" s="1">
        <v>43923</v>
      </c>
      <c r="B14">
        <v>588</v>
      </c>
      <c r="C14">
        <v>112</v>
      </c>
      <c r="D14">
        <v>30</v>
      </c>
      <c r="E14">
        <v>17</v>
      </c>
      <c r="F14">
        <v>35</v>
      </c>
      <c r="G14">
        <v>93</v>
      </c>
      <c r="H14">
        <v>28</v>
      </c>
      <c r="I14">
        <v>33</v>
      </c>
      <c r="J14">
        <v>22</v>
      </c>
      <c r="K14">
        <v>176</v>
      </c>
    </row>
    <row r="15" spans="1:11">
      <c r="A15" s="1">
        <v>43924</v>
      </c>
      <c r="B15">
        <v>624</v>
      </c>
      <c r="C15">
        <v>112</v>
      </c>
      <c r="D15">
        <v>32</v>
      </c>
      <c r="E15">
        <v>18</v>
      </c>
      <c r="F15">
        <v>35</v>
      </c>
      <c r="G15">
        <v>96</v>
      </c>
      <c r="H15">
        <v>28</v>
      </c>
      <c r="I15">
        <v>34</v>
      </c>
      <c r="J15">
        <v>24</v>
      </c>
      <c r="K15">
        <v>193</v>
      </c>
    </row>
    <row r="16" spans="1:11">
      <c r="A16" s="1">
        <v>43925</v>
      </c>
      <c r="B16">
        <v>665</v>
      </c>
      <c r="C16">
        <v>132</v>
      </c>
      <c r="D16">
        <v>44</v>
      </c>
      <c r="E16">
        <v>19</v>
      </c>
      <c r="F16">
        <v>40</v>
      </c>
      <c r="G16">
        <v>109</v>
      </c>
      <c r="H16">
        <v>30</v>
      </c>
      <c r="I16">
        <v>34</v>
      </c>
      <c r="J16">
        <v>32</v>
      </c>
      <c r="K16">
        <v>194</v>
      </c>
    </row>
    <row r="17" spans="1:11">
      <c r="A17" s="1">
        <v>43926</v>
      </c>
      <c r="B17">
        <v>696</v>
      </c>
      <c r="C17">
        <v>141</v>
      </c>
      <c r="D17">
        <v>44</v>
      </c>
      <c r="E17">
        <v>20</v>
      </c>
      <c r="F17">
        <v>44</v>
      </c>
      <c r="G17">
        <v>109</v>
      </c>
      <c r="H17">
        <v>31</v>
      </c>
      <c r="I17">
        <v>38</v>
      </c>
      <c r="J17">
        <v>32</v>
      </c>
      <c r="K17">
        <v>204</v>
      </c>
    </row>
    <row r="18" spans="1:11">
      <c r="A18" s="1">
        <v>43927</v>
      </c>
      <c r="B18">
        <v>723</v>
      </c>
      <c r="C18">
        <v>141</v>
      </c>
      <c r="D18">
        <v>46</v>
      </c>
      <c r="E18">
        <v>23</v>
      </c>
      <c r="F18">
        <v>44</v>
      </c>
      <c r="G18">
        <v>109</v>
      </c>
      <c r="H18">
        <v>39</v>
      </c>
      <c r="I18">
        <v>38</v>
      </c>
      <c r="J18">
        <v>34</v>
      </c>
      <c r="K18">
        <v>245</v>
      </c>
    </row>
    <row r="19" spans="1:11">
      <c r="A19" s="1">
        <v>43928</v>
      </c>
      <c r="B19">
        <v>762</v>
      </c>
      <c r="C19">
        <v>154</v>
      </c>
      <c r="D19">
        <v>55</v>
      </c>
      <c r="E19">
        <v>28</v>
      </c>
      <c r="F19">
        <v>44</v>
      </c>
      <c r="G19">
        <v>109</v>
      </c>
      <c r="H19">
        <v>45</v>
      </c>
      <c r="I19">
        <v>42</v>
      </c>
      <c r="J19">
        <v>40</v>
      </c>
      <c r="K19">
        <v>274</v>
      </c>
    </row>
    <row r="20" spans="1:11">
      <c r="A20" s="1">
        <v>43929</v>
      </c>
      <c r="B20">
        <v>800</v>
      </c>
      <c r="C20">
        <v>196</v>
      </c>
      <c r="D20">
        <v>60</v>
      </c>
      <c r="E20">
        <v>35</v>
      </c>
      <c r="F20">
        <v>48</v>
      </c>
      <c r="G20">
        <v>126</v>
      </c>
      <c r="H20">
        <v>56</v>
      </c>
      <c r="I20">
        <v>52</v>
      </c>
      <c r="J20">
        <v>45</v>
      </c>
      <c r="K20">
        <v>309</v>
      </c>
    </row>
    <row r="21" spans="1:11">
      <c r="A21" s="1">
        <v>43930</v>
      </c>
      <c r="B21">
        <v>859</v>
      </c>
      <c r="C21">
        <v>233</v>
      </c>
      <c r="D21">
        <v>64</v>
      </c>
      <c r="E21">
        <v>40</v>
      </c>
      <c r="F21">
        <v>54</v>
      </c>
      <c r="G21">
        <v>147</v>
      </c>
      <c r="H21">
        <v>72</v>
      </c>
      <c r="I21">
        <v>54</v>
      </c>
      <c r="J21">
        <v>47</v>
      </c>
      <c r="K21">
        <v>339</v>
      </c>
    </row>
    <row r="22" spans="1:11">
      <c r="A22" s="1">
        <v>43931</v>
      </c>
      <c r="B22">
        <v>886</v>
      </c>
      <c r="C22">
        <v>252</v>
      </c>
      <c r="D22">
        <v>66</v>
      </c>
      <c r="E22">
        <v>45</v>
      </c>
      <c r="F22">
        <v>64</v>
      </c>
      <c r="G22">
        <v>162</v>
      </c>
      <c r="H22">
        <v>73</v>
      </c>
      <c r="I22">
        <v>56</v>
      </c>
      <c r="J22">
        <v>50</v>
      </c>
      <c r="K22">
        <v>350</v>
      </c>
    </row>
    <row r="23" spans="1:11">
      <c r="A23" s="1">
        <v>43932</v>
      </c>
      <c r="B23">
        <v>921</v>
      </c>
      <c r="C23">
        <v>273</v>
      </c>
      <c r="D23">
        <v>67</v>
      </c>
      <c r="E23">
        <v>50</v>
      </c>
      <c r="F23">
        <v>64</v>
      </c>
      <c r="G23">
        <v>192</v>
      </c>
      <c r="H23">
        <v>78</v>
      </c>
      <c r="I23">
        <v>73</v>
      </c>
      <c r="J23">
        <v>61</v>
      </c>
      <c r="K23">
        <v>363</v>
      </c>
    </row>
    <row r="24" spans="1:11">
      <c r="A24" s="1">
        <v>43933</v>
      </c>
      <c r="B24">
        <v>948</v>
      </c>
      <c r="C24">
        <v>300</v>
      </c>
      <c r="D24">
        <v>72</v>
      </c>
      <c r="E24">
        <v>55</v>
      </c>
      <c r="F24">
        <v>69</v>
      </c>
      <c r="G24">
        <v>200</v>
      </c>
      <c r="H24">
        <v>79</v>
      </c>
      <c r="I24">
        <v>87</v>
      </c>
      <c r="J24">
        <v>66</v>
      </c>
      <c r="K24">
        <v>403</v>
      </c>
    </row>
    <row r="25" spans="1:11">
      <c r="A25" s="1">
        <v>43934</v>
      </c>
      <c r="B25">
        <v>959</v>
      </c>
      <c r="C25">
        <v>315</v>
      </c>
      <c r="D25">
        <v>82</v>
      </c>
      <c r="E25">
        <v>58</v>
      </c>
      <c r="F25">
        <v>70</v>
      </c>
      <c r="G25">
        <v>209</v>
      </c>
      <c r="H25">
        <v>86</v>
      </c>
      <c r="I25">
        <v>93</v>
      </c>
      <c r="J25">
        <v>66</v>
      </c>
      <c r="K25">
        <v>439</v>
      </c>
    </row>
    <row r="26" spans="1:11">
      <c r="A26" s="1">
        <v>43935</v>
      </c>
      <c r="B26">
        <v>1003</v>
      </c>
      <c r="C26">
        <v>350</v>
      </c>
      <c r="D26">
        <v>83</v>
      </c>
      <c r="E26">
        <v>83</v>
      </c>
      <c r="F26">
        <v>82</v>
      </c>
      <c r="G26">
        <v>222</v>
      </c>
      <c r="H26">
        <v>97</v>
      </c>
      <c r="I26">
        <v>102</v>
      </c>
      <c r="J26">
        <v>90</v>
      </c>
      <c r="K26">
        <v>463</v>
      </c>
    </row>
    <row r="27" spans="1:11">
      <c r="A27" s="1">
        <v>43936</v>
      </c>
      <c r="B27">
        <v>1015</v>
      </c>
      <c r="C27">
        <v>355</v>
      </c>
      <c r="D27">
        <v>105</v>
      </c>
      <c r="E27">
        <v>84</v>
      </c>
      <c r="F27">
        <v>86</v>
      </c>
      <c r="G27">
        <v>261</v>
      </c>
      <c r="H27">
        <v>99</v>
      </c>
      <c r="I27">
        <v>118</v>
      </c>
      <c r="J27">
        <v>94</v>
      </c>
      <c r="K27">
        <v>476</v>
      </c>
    </row>
    <row r="28" spans="1:11">
      <c r="A28" s="1">
        <v>43937</v>
      </c>
      <c r="B28">
        <v>1078</v>
      </c>
      <c r="C28">
        <v>416</v>
      </c>
      <c r="D28">
        <v>118</v>
      </c>
      <c r="E28">
        <v>94</v>
      </c>
      <c r="F28">
        <v>86</v>
      </c>
      <c r="G28">
        <v>280</v>
      </c>
      <c r="H28">
        <v>121</v>
      </c>
      <c r="I28">
        <v>125</v>
      </c>
      <c r="J28">
        <v>100</v>
      </c>
      <c r="K28">
        <v>528</v>
      </c>
    </row>
    <row r="29" spans="1:11">
      <c r="A29" s="1">
        <v>43938</v>
      </c>
      <c r="B29">
        <v>1107</v>
      </c>
      <c r="C29">
        <v>439</v>
      </c>
      <c r="D29">
        <v>122</v>
      </c>
      <c r="E29">
        <v>107</v>
      </c>
      <c r="F29">
        <v>88</v>
      </c>
      <c r="G29">
        <v>308</v>
      </c>
      <c r="H29">
        <v>127</v>
      </c>
      <c r="I29">
        <v>128</v>
      </c>
      <c r="J29">
        <v>108</v>
      </c>
      <c r="K29">
        <v>553</v>
      </c>
    </row>
    <row r="30" spans="1:11">
      <c r="A30" s="1">
        <v>43939</v>
      </c>
      <c r="B30">
        <v>1198</v>
      </c>
      <c r="C30">
        <v>461</v>
      </c>
      <c r="D30">
        <v>137</v>
      </c>
      <c r="E30">
        <v>121</v>
      </c>
      <c r="F30">
        <v>90</v>
      </c>
      <c r="G30">
        <v>330</v>
      </c>
      <c r="H30">
        <v>133</v>
      </c>
      <c r="I30">
        <v>143</v>
      </c>
      <c r="J30">
        <v>114</v>
      </c>
      <c r="K30">
        <v>594</v>
      </c>
    </row>
    <row r="31" spans="1:11">
      <c r="A31" s="1">
        <v>43940</v>
      </c>
      <c r="B31">
        <v>1281</v>
      </c>
      <c r="C31">
        <v>486</v>
      </c>
      <c r="D31">
        <v>138</v>
      </c>
      <c r="E31">
        <v>121</v>
      </c>
      <c r="F31">
        <v>93</v>
      </c>
      <c r="G31">
        <v>351</v>
      </c>
      <c r="H31">
        <v>142</v>
      </c>
      <c r="I31">
        <v>157</v>
      </c>
      <c r="J31">
        <v>115</v>
      </c>
      <c r="K31">
        <v>635</v>
      </c>
    </row>
    <row r="32" spans="1:11">
      <c r="A32" s="1">
        <v>43941</v>
      </c>
      <c r="B32">
        <v>1295</v>
      </c>
      <c r="C32">
        <v>486</v>
      </c>
      <c r="D32">
        <v>138</v>
      </c>
      <c r="E32">
        <v>125</v>
      </c>
      <c r="F32">
        <v>93</v>
      </c>
      <c r="G32">
        <v>361</v>
      </c>
      <c r="H32">
        <v>153</v>
      </c>
      <c r="I32">
        <v>166</v>
      </c>
      <c r="J32">
        <v>117</v>
      </c>
      <c r="K32">
        <v>638</v>
      </c>
    </row>
    <row r="33" spans="1:11">
      <c r="A33" s="1">
        <v>43942</v>
      </c>
      <c r="B33">
        <v>1337</v>
      </c>
      <c r="C33">
        <v>519</v>
      </c>
      <c r="D33">
        <v>162</v>
      </c>
      <c r="E33">
        <v>134</v>
      </c>
      <c r="F33">
        <v>100</v>
      </c>
      <c r="G33">
        <v>387</v>
      </c>
      <c r="H33">
        <v>159</v>
      </c>
      <c r="I33">
        <v>174</v>
      </c>
      <c r="J33">
        <v>126</v>
      </c>
      <c r="K33">
        <v>670</v>
      </c>
    </row>
    <row r="34" spans="1:11">
      <c r="A34" s="1">
        <v>43943</v>
      </c>
      <c r="B34">
        <v>1401</v>
      </c>
      <c r="C34">
        <v>547</v>
      </c>
      <c r="D34">
        <v>162</v>
      </c>
      <c r="E34">
        <v>141</v>
      </c>
      <c r="F34">
        <v>109</v>
      </c>
      <c r="G34">
        <v>388</v>
      </c>
      <c r="H34">
        <v>160</v>
      </c>
      <c r="I34">
        <v>175</v>
      </c>
      <c r="J34">
        <v>132</v>
      </c>
      <c r="K34">
        <v>694</v>
      </c>
    </row>
    <row r="35" spans="1:11">
      <c r="A35" s="1">
        <v>43944</v>
      </c>
      <c r="B35">
        <v>1457</v>
      </c>
      <c r="C35">
        <v>557</v>
      </c>
      <c r="D35">
        <v>162</v>
      </c>
      <c r="E35">
        <v>145</v>
      </c>
      <c r="F35">
        <v>109</v>
      </c>
      <c r="G35">
        <v>414</v>
      </c>
      <c r="H35">
        <v>162</v>
      </c>
      <c r="I35">
        <v>185</v>
      </c>
      <c r="J35">
        <v>138</v>
      </c>
      <c r="K35">
        <v>719</v>
      </c>
    </row>
    <row r="36" spans="1:11">
      <c r="A36" s="1">
        <v>43945</v>
      </c>
      <c r="B36">
        <v>1571</v>
      </c>
      <c r="C36">
        <v>594</v>
      </c>
      <c r="D36">
        <v>187</v>
      </c>
      <c r="E36">
        <v>154</v>
      </c>
      <c r="F36">
        <v>114</v>
      </c>
      <c r="G36">
        <v>435</v>
      </c>
      <c r="H36">
        <v>175</v>
      </c>
      <c r="I36">
        <v>198</v>
      </c>
      <c r="J36">
        <v>165</v>
      </c>
      <c r="K36">
        <v>785</v>
      </c>
    </row>
    <row r="37" spans="1:11">
      <c r="A37" s="1">
        <v>43946</v>
      </c>
      <c r="B37">
        <v>1545</v>
      </c>
      <c r="C37">
        <v>587</v>
      </c>
      <c r="D37">
        <v>186</v>
      </c>
      <c r="E37">
        <v>152</v>
      </c>
      <c r="F37">
        <v>110</v>
      </c>
      <c r="G37">
        <v>427</v>
      </c>
      <c r="H37">
        <v>173</v>
      </c>
      <c r="I37">
        <v>193</v>
      </c>
      <c r="J37">
        <v>156</v>
      </c>
      <c r="K37">
        <v>765</v>
      </c>
    </row>
    <row r="38" spans="1:11">
      <c r="A38" s="1">
        <v>43947</v>
      </c>
      <c r="B38">
        <v>1571</v>
      </c>
      <c r="C38">
        <v>594</v>
      </c>
      <c r="D38">
        <v>187</v>
      </c>
      <c r="E38">
        <v>154</v>
      </c>
      <c r="F38">
        <v>114</v>
      </c>
      <c r="G38">
        <v>435</v>
      </c>
      <c r="H38">
        <v>175</v>
      </c>
      <c r="I38">
        <v>198</v>
      </c>
      <c r="J38">
        <v>165</v>
      </c>
      <c r="K38">
        <v>785</v>
      </c>
    </row>
    <row r="39" spans="1:11">
      <c r="A39" s="1">
        <v>43948</v>
      </c>
      <c r="B39">
        <v>1605</v>
      </c>
      <c r="C39">
        <v>597</v>
      </c>
      <c r="D39">
        <v>187</v>
      </c>
      <c r="E39">
        <v>154</v>
      </c>
      <c r="F39">
        <v>114</v>
      </c>
      <c r="G39">
        <v>473</v>
      </c>
      <c r="H39">
        <v>176</v>
      </c>
      <c r="I39">
        <v>198</v>
      </c>
      <c r="J39">
        <v>167</v>
      </c>
      <c r="K39">
        <v>789</v>
      </c>
    </row>
    <row r="40" spans="1:11">
      <c r="A40" s="1">
        <v>43949</v>
      </c>
      <c r="B40">
        <v>1630</v>
      </c>
      <c r="C40">
        <v>617</v>
      </c>
      <c r="D40">
        <v>205</v>
      </c>
      <c r="E40">
        <v>155</v>
      </c>
      <c r="F40">
        <v>116</v>
      </c>
      <c r="G40">
        <v>488</v>
      </c>
      <c r="H40">
        <v>182</v>
      </c>
      <c r="I40">
        <v>213</v>
      </c>
      <c r="J40">
        <v>185</v>
      </c>
      <c r="K40">
        <v>816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4" x14ac:dyDescent="0"/>
  <sheetData>
    <row r="1" spans="1:1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>
      <c r="A2" s="1">
        <v>43911</v>
      </c>
      <c r="B2">
        <v>0.48423820236054882</v>
      </c>
      <c r="C2">
        <v>0.31784674229232684</v>
      </c>
      <c r="D2">
        <v>0.36952393569363323</v>
      </c>
      <c r="E2">
        <v>0.27787137717522514</v>
      </c>
      <c r="F2">
        <v>0.15593792216108204</v>
      </c>
      <c r="G2">
        <v>0.31587479819020853</v>
      </c>
      <c r="H2">
        <v>0.19840098173889725</v>
      </c>
      <c r="I2">
        <v>0.22700091635387679</v>
      </c>
      <c r="J2">
        <v>0.39611878532852529</v>
      </c>
      <c r="K2">
        <v>0.61340298642640345</v>
      </c>
      <c r="L2">
        <v>0.51536799245439591</v>
      </c>
    </row>
    <row r="3" spans="1:12">
      <c r="A3" s="1">
        <v>43912</v>
      </c>
      <c r="B3">
        <v>0.26222845046325916</v>
      </c>
      <c r="C3">
        <v>0.31673382274652639</v>
      </c>
      <c r="D3">
        <v>0.37024393509995218</v>
      </c>
      <c r="E3">
        <v>0.28145230052191983</v>
      </c>
      <c r="F3">
        <v>0.15597863160973233</v>
      </c>
      <c r="G3">
        <v>0.31519287175953781</v>
      </c>
      <c r="H3">
        <v>0.19837772226365114</v>
      </c>
      <c r="I3">
        <v>0.22715466244595531</v>
      </c>
      <c r="J3">
        <v>0.40079688591066975</v>
      </c>
      <c r="K3">
        <v>0.16545525694436075</v>
      </c>
      <c r="L3">
        <v>0.24819953353416652</v>
      </c>
    </row>
    <row r="4" spans="1:12">
      <c r="A4" s="1">
        <v>43913</v>
      </c>
      <c r="B4">
        <v>0.2831155864449259</v>
      </c>
      <c r="C4">
        <v>0.30999040579440046</v>
      </c>
      <c r="D4">
        <v>0.37168567207512004</v>
      </c>
      <c r="E4">
        <v>0.28022023589035544</v>
      </c>
      <c r="F4">
        <v>0.15606007372358238</v>
      </c>
      <c r="G4">
        <v>0.31541370420660253</v>
      </c>
      <c r="H4">
        <v>0.19832550804186255</v>
      </c>
      <c r="I4">
        <v>0.22746230692335809</v>
      </c>
      <c r="J4">
        <v>0.41022048280566542</v>
      </c>
      <c r="K4">
        <v>0.3749460558170884</v>
      </c>
      <c r="L4">
        <v>0.28605890463820799</v>
      </c>
    </row>
    <row r="5" spans="1:12">
      <c r="A5" s="1">
        <v>43914</v>
      </c>
      <c r="B5">
        <v>0.30176284085727828</v>
      </c>
      <c r="C5">
        <v>0.29314037933127846</v>
      </c>
      <c r="D5">
        <v>0.37119759643517197</v>
      </c>
      <c r="E5">
        <v>0.28713671157516418</v>
      </c>
      <c r="F5">
        <v>0.15580959486796156</v>
      </c>
      <c r="G5">
        <v>0.31621006338007374</v>
      </c>
      <c r="H5">
        <v>0.19829109606367618</v>
      </c>
      <c r="I5">
        <v>0.22710020724894098</v>
      </c>
      <c r="J5">
        <v>0.42452535006776093</v>
      </c>
      <c r="K5">
        <v>0.24231831905830145</v>
      </c>
      <c r="L5">
        <v>0.27552668138214309</v>
      </c>
    </row>
    <row r="6" spans="1:12">
      <c r="A6" s="1">
        <v>43915</v>
      </c>
      <c r="B6">
        <v>0.31350360444956332</v>
      </c>
      <c r="C6">
        <v>0.28907380823533169</v>
      </c>
      <c r="D6">
        <v>0.35258033521938537</v>
      </c>
      <c r="E6">
        <v>0.30247166080639548</v>
      </c>
      <c r="F6">
        <v>0.1555605895980402</v>
      </c>
      <c r="G6">
        <v>0.31819045431619675</v>
      </c>
      <c r="H6">
        <v>0.1982744815014211</v>
      </c>
      <c r="I6">
        <v>0.22716544654246618</v>
      </c>
      <c r="J6">
        <v>0.3473333271341017</v>
      </c>
      <c r="K6">
        <v>0.14570187159434256</v>
      </c>
      <c r="L6">
        <v>0.2681334923928444</v>
      </c>
    </row>
    <row r="7" spans="1:12">
      <c r="A7" s="1">
        <v>43916</v>
      </c>
      <c r="B7">
        <v>0.21108674091012053</v>
      </c>
      <c r="C7">
        <v>0.27131808653624617</v>
      </c>
      <c r="D7">
        <v>0.28110211133394658</v>
      </c>
      <c r="E7">
        <v>0.326823569368901</v>
      </c>
      <c r="F7">
        <v>0.1555198116224531</v>
      </c>
      <c r="G7">
        <v>0.31993330261102132</v>
      </c>
      <c r="H7">
        <v>0.19827566202423316</v>
      </c>
      <c r="I7">
        <v>0.22653130998813087</v>
      </c>
      <c r="J7">
        <v>0.2974807222274799</v>
      </c>
      <c r="K7">
        <v>0.20900022244694988</v>
      </c>
      <c r="L7">
        <v>0.23156165239568616</v>
      </c>
    </row>
    <row r="8" spans="1:12">
      <c r="A8" s="1">
        <v>43917</v>
      </c>
      <c r="B8">
        <v>0.22099998864678244</v>
      </c>
      <c r="C8">
        <v>0.23653343415734246</v>
      </c>
      <c r="D8">
        <v>0.26026233406494514</v>
      </c>
      <c r="E8">
        <v>0.35154881979573971</v>
      </c>
      <c r="F8">
        <v>0.1555790639437393</v>
      </c>
      <c r="G8">
        <v>0.32043768709357678</v>
      </c>
      <c r="H8">
        <v>0.19824612600137748</v>
      </c>
      <c r="I8">
        <v>0.22312639150516447</v>
      </c>
      <c r="J8">
        <v>0.2784285516964401</v>
      </c>
      <c r="K8">
        <v>0.33488412713152538</v>
      </c>
      <c r="L8">
        <v>0.26335285485491133</v>
      </c>
    </row>
    <row r="9" spans="1:12">
      <c r="A9" s="1">
        <v>43918</v>
      </c>
      <c r="B9">
        <v>0.21754520056996485</v>
      </c>
      <c r="C9">
        <v>0.22282008011767615</v>
      </c>
      <c r="D9">
        <v>0.26803683054878197</v>
      </c>
      <c r="E9">
        <v>0.23755101005632429</v>
      </c>
      <c r="F9">
        <v>0.15487457557844644</v>
      </c>
      <c r="G9">
        <v>0.29903550268553647</v>
      </c>
      <c r="H9">
        <v>0.19810069719066303</v>
      </c>
      <c r="I9">
        <v>0.21968143892705486</v>
      </c>
      <c r="J9">
        <v>0.21972269923909843</v>
      </c>
      <c r="K9">
        <v>0.14466238685615104</v>
      </c>
      <c r="L9">
        <v>0.23440088817589705</v>
      </c>
    </row>
    <row r="10" spans="1:12">
      <c r="A10" s="1">
        <v>43919</v>
      </c>
      <c r="B10">
        <v>8.5128681840694553E-2</v>
      </c>
      <c r="C10">
        <v>0.17815382026851906</v>
      </c>
      <c r="D10">
        <v>0.23773082083512151</v>
      </c>
      <c r="E10">
        <v>0.19557617809621197</v>
      </c>
      <c r="F10">
        <v>0.15370599418499592</v>
      </c>
      <c r="G10">
        <v>0.26284519513382287</v>
      </c>
      <c r="H10">
        <v>0.19733685152612418</v>
      </c>
      <c r="I10">
        <v>0.21513294955866064</v>
      </c>
      <c r="J10">
        <v>0.20440625923248062</v>
      </c>
      <c r="K10">
        <v>7.3835789989319695E-2</v>
      </c>
      <c r="L10">
        <v>0.11813289413281212</v>
      </c>
    </row>
    <row r="11" spans="1:12">
      <c r="A11" s="1">
        <v>43920</v>
      </c>
      <c r="B11">
        <v>0.24658845948751346</v>
      </c>
      <c r="C11">
        <v>0.14953085589850687</v>
      </c>
      <c r="D11">
        <v>0.2977882974193119</v>
      </c>
      <c r="E11">
        <v>0.20742513642415122</v>
      </c>
      <c r="F11">
        <v>0.15093673964274279</v>
      </c>
      <c r="G11">
        <v>0.25997923256203664</v>
      </c>
      <c r="H11">
        <v>0.19681045288529292</v>
      </c>
      <c r="I11">
        <v>0.21462366254995821</v>
      </c>
      <c r="J11">
        <v>0.34427416541487388</v>
      </c>
      <c r="K11">
        <v>0.27477442986991518</v>
      </c>
      <c r="L11">
        <v>0.25897678397064994</v>
      </c>
    </row>
    <row r="12" spans="1:12">
      <c r="A12" s="1">
        <v>43921</v>
      </c>
      <c r="B12">
        <v>0.18304597129516617</v>
      </c>
      <c r="C12">
        <v>0.14241164487624244</v>
      </c>
      <c r="D12">
        <v>0.25048008826391654</v>
      </c>
      <c r="E12">
        <v>0.24291740352206145</v>
      </c>
      <c r="F12">
        <v>0.14882471812385059</v>
      </c>
      <c r="G12">
        <v>0.23379558820462099</v>
      </c>
      <c r="H12">
        <v>0.19462025790504345</v>
      </c>
      <c r="I12">
        <v>0.18954668986359582</v>
      </c>
      <c r="J12">
        <v>0.39927523789868208</v>
      </c>
      <c r="K12">
        <v>0.18784452000903751</v>
      </c>
      <c r="L12">
        <v>0.20774732764267129</v>
      </c>
    </row>
    <row r="13" spans="1:12">
      <c r="A13" s="1">
        <v>43922</v>
      </c>
      <c r="B13">
        <v>9.9657437839502691E-2</v>
      </c>
      <c r="C13">
        <v>0.13642980467048105</v>
      </c>
      <c r="D13">
        <v>0.13640191417324071</v>
      </c>
      <c r="E13">
        <v>0.18551619125766988</v>
      </c>
      <c r="F13">
        <v>0.14654788905669291</v>
      </c>
      <c r="G13">
        <v>0.1735546429134486</v>
      </c>
      <c r="H13">
        <v>0.19046287308915505</v>
      </c>
      <c r="I13">
        <v>0.17463626923680534</v>
      </c>
      <c r="J13">
        <v>0.11676708006731973</v>
      </c>
      <c r="K13">
        <v>0.20337072423879884</v>
      </c>
      <c r="L13">
        <v>0.14102343192839001</v>
      </c>
    </row>
    <row r="14" spans="1:12">
      <c r="A14" s="1">
        <v>43923</v>
      </c>
      <c r="B14">
        <v>0.16158989875063293</v>
      </c>
      <c r="C14">
        <v>0.11645633395739788</v>
      </c>
      <c r="D14">
        <v>0.14531360867683327</v>
      </c>
      <c r="E14">
        <v>0.12361189063967508</v>
      </c>
      <c r="F14">
        <v>0.14414324134017653</v>
      </c>
      <c r="G14">
        <v>0.14645436779127469</v>
      </c>
      <c r="H14">
        <v>0.18732320012345305</v>
      </c>
      <c r="I14">
        <v>0.16333519640879224</v>
      </c>
      <c r="J14">
        <v>0.1222971413974264</v>
      </c>
      <c r="K14">
        <v>0.16812129704006704</v>
      </c>
      <c r="L14">
        <v>0.1440298390646034</v>
      </c>
    </row>
    <row r="15" spans="1:12">
      <c r="A15" s="1">
        <v>43924</v>
      </c>
      <c r="B15">
        <v>0.12922945213063547</v>
      </c>
      <c r="C15">
        <v>0.11980731653876386</v>
      </c>
      <c r="D15">
        <v>0.16987384119139412</v>
      </c>
      <c r="E15">
        <v>0.12706833075536478</v>
      </c>
      <c r="F15">
        <v>0.14261405590452808</v>
      </c>
      <c r="G15">
        <v>0.13322783112524889</v>
      </c>
      <c r="H15">
        <v>0.1855992821219023</v>
      </c>
      <c r="I15">
        <v>0.15215139488602508</v>
      </c>
      <c r="J15">
        <v>0.16554718471357405</v>
      </c>
      <c r="K15">
        <v>0.15937886320899708</v>
      </c>
      <c r="L15">
        <v>0.1284896322684565</v>
      </c>
    </row>
    <row r="16" spans="1:12">
      <c r="A16" s="1">
        <v>43925</v>
      </c>
      <c r="B16">
        <v>0.13316170151956586</v>
      </c>
      <c r="C16">
        <v>0.1647178556205397</v>
      </c>
      <c r="D16">
        <v>0.28326804863421057</v>
      </c>
      <c r="E16">
        <v>0.13060820900440023</v>
      </c>
      <c r="F16">
        <v>0.14194191950958046</v>
      </c>
      <c r="G16">
        <v>0.14125334770991865</v>
      </c>
      <c r="H16">
        <v>0.18527005770760821</v>
      </c>
      <c r="I16">
        <v>0.1474782729662534</v>
      </c>
      <c r="J16">
        <v>0.29824228132658004</v>
      </c>
      <c r="K16">
        <v>7.6877418381788257E-2</v>
      </c>
      <c r="L16">
        <v>0.16715424651604396</v>
      </c>
    </row>
    <row r="17" spans="1:12">
      <c r="A17" s="1">
        <v>43926</v>
      </c>
      <c r="B17">
        <v>0.11605799479090828</v>
      </c>
      <c r="C17">
        <v>0.13999942900266221</v>
      </c>
      <c r="D17">
        <v>0.11174620970887406</v>
      </c>
      <c r="E17">
        <v>0.14435509809728975</v>
      </c>
      <c r="F17">
        <v>0.14041243463695649</v>
      </c>
      <c r="G17">
        <v>0.10485763874255533</v>
      </c>
      <c r="H17">
        <v>0.18560208285374893</v>
      </c>
      <c r="I17">
        <v>0.15245587701997332</v>
      </c>
      <c r="J17">
        <v>8.862556030350055E-2</v>
      </c>
      <c r="K17">
        <v>0.12062191787989035</v>
      </c>
      <c r="L17">
        <v>0.11686119800128214</v>
      </c>
    </row>
    <row r="18" spans="1:12">
      <c r="A18" s="1">
        <v>43927</v>
      </c>
      <c r="B18">
        <v>0.10886532592666361</v>
      </c>
      <c r="C18">
        <v>0.12164863178626542</v>
      </c>
      <c r="D18">
        <v>0.12861973265399998</v>
      </c>
      <c r="E18">
        <v>0.19780904115747822</v>
      </c>
      <c r="F18">
        <v>0.13846524208168068</v>
      </c>
      <c r="G18">
        <v>9.8447017118104607E-2</v>
      </c>
      <c r="H18">
        <v>0.18716048596577681</v>
      </c>
      <c r="I18">
        <v>0.15358812590306298</v>
      </c>
      <c r="J18">
        <v>0.13264070252348786</v>
      </c>
      <c r="K18">
        <v>0.23858815733956773</v>
      </c>
      <c r="L18">
        <v>0.13689581651856433</v>
      </c>
    </row>
    <row r="19" spans="1:12">
      <c r="A19" s="1">
        <v>43928</v>
      </c>
      <c r="B19">
        <v>0.12269847079780632</v>
      </c>
      <c r="C19">
        <v>0.17165056048290497</v>
      </c>
      <c r="D19">
        <v>0.21543408578663559</v>
      </c>
      <c r="E19">
        <v>0.2418511101745339</v>
      </c>
      <c r="F19">
        <v>0.13779345596810411</v>
      </c>
      <c r="G19">
        <v>0.116267905731993</v>
      </c>
      <c r="H19">
        <v>0.18659876119598945</v>
      </c>
      <c r="I19">
        <v>0.16774357179096763</v>
      </c>
      <c r="J19">
        <v>0.21630519459662934</v>
      </c>
      <c r="K19">
        <v>0.17739429126737363</v>
      </c>
      <c r="L19">
        <v>0.14488697358132838</v>
      </c>
    </row>
    <row r="20" spans="1:12">
      <c r="A20" s="1">
        <v>43929</v>
      </c>
      <c r="B20">
        <v>0.1190376685668882</v>
      </c>
      <c r="C20">
        <v>0.2471967013020307</v>
      </c>
      <c r="D20">
        <v>0.1584776135564171</v>
      </c>
      <c r="E20">
        <v>0.25794606539420023</v>
      </c>
      <c r="F20">
        <v>0.13838429303292257</v>
      </c>
      <c r="G20">
        <v>0.1743146749774051</v>
      </c>
      <c r="H20">
        <v>0.1854622420222726</v>
      </c>
      <c r="I20">
        <v>0.18210334815284385</v>
      </c>
      <c r="J20">
        <v>0.18152044638858905</v>
      </c>
      <c r="K20">
        <v>0.18472848462752078</v>
      </c>
      <c r="L20">
        <v>0.17279010045773471</v>
      </c>
    </row>
    <row r="21" spans="1:12">
      <c r="A21" s="1">
        <v>43930</v>
      </c>
      <c r="B21">
        <v>0.14021629563833374</v>
      </c>
      <c r="C21">
        <v>0.22090152113435502</v>
      </c>
      <c r="D21">
        <v>0.13346549107638592</v>
      </c>
      <c r="E21">
        <v>0.20192329391712885</v>
      </c>
      <c r="F21">
        <v>0.13860364086865881</v>
      </c>
      <c r="G21">
        <v>0.19386679877067817</v>
      </c>
      <c r="H21">
        <v>0.1802961253497026</v>
      </c>
      <c r="I21">
        <v>0.17221947539255572</v>
      </c>
      <c r="J21">
        <v>0.11658263039790756</v>
      </c>
      <c r="K21">
        <v>0.15995710945149097</v>
      </c>
      <c r="L21">
        <v>0.17491021899591488</v>
      </c>
    </row>
    <row r="22" spans="1:12">
      <c r="A22" s="1">
        <v>43931</v>
      </c>
      <c r="B22">
        <v>0.10201190346909884</v>
      </c>
      <c r="C22">
        <v>0.15925621417669422</v>
      </c>
      <c r="D22">
        <v>0.10350899835608726</v>
      </c>
      <c r="E22">
        <v>0.18340250735842242</v>
      </c>
      <c r="F22">
        <v>0.13756279135273225</v>
      </c>
      <c r="G22">
        <v>0.17996359614729449</v>
      </c>
      <c r="H22">
        <v>0.16596743830427838</v>
      </c>
      <c r="I22">
        <v>0.18273717733851136</v>
      </c>
      <c r="J22">
        <v>0.13411012338786463</v>
      </c>
      <c r="K22">
        <v>0.10293619593265743</v>
      </c>
      <c r="L22">
        <v>0.12184709709908081</v>
      </c>
    </row>
    <row r="23" spans="1:12">
      <c r="A23" s="1">
        <v>43932</v>
      </c>
      <c r="B23">
        <v>0.10952988117737943</v>
      </c>
      <c r="C23">
        <v>0.15109417600700245</v>
      </c>
      <c r="D23">
        <v>9.1937856490890008E-2</v>
      </c>
      <c r="E23">
        <v>0.17166939502550205</v>
      </c>
      <c r="F23">
        <v>0.13289233508421444</v>
      </c>
      <c r="G23">
        <v>0.19752423328454152</v>
      </c>
      <c r="H23">
        <v>0.15834513741408246</v>
      </c>
      <c r="I23">
        <v>0.21927122788467202</v>
      </c>
      <c r="J23">
        <v>0.2477944046012287</v>
      </c>
      <c r="K23">
        <v>0.1073188992292383</v>
      </c>
      <c r="L23">
        <v>0.14157677853509576</v>
      </c>
    </row>
    <row r="24" spans="1:12">
      <c r="A24" s="1">
        <v>43933</v>
      </c>
      <c r="B24">
        <v>0.10000558790398778</v>
      </c>
      <c r="C24">
        <v>0.15620813240378045</v>
      </c>
      <c r="D24">
        <v>0.14060502145444742</v>
      </c>
      <c r="E24">
        <v>0.16153695312374577</v>
      </c>
      <c r="F24">
        <v>0.13069532570161249</v>
      </c>
      <c r="G24">
        <v>0.13083891435104056</v>
      </c>
      <c r="H24">
        <v>0.1528784036794949</v>
      </c>
      <c r="I24">
        <v>0.2060277012975984</v>
      </c>
      <c r="J24">
        <v>0.14766744512628793</v>
      </c>
      <c r="K24">
        <v>0.17071431191377137</v>
      </c>
      <c r="L24">
        <v>0.13462446611153947</v>
      </c>
    </row>
    <row r="25" spans="1:12">
      <c r="A25" s="1">
        <v>43934</v>
      </c>
      <c r="B25">
        <v>8.2995752744835366E-2</v>
      </c>
      <c r="C25">
        <v>0.12813857426768874</v>
      </c>
      <c r="D25">
        <v>0.18537126782491492</v>
      </c>
      <c r="E25">
        <v>0.13964325538810965</v>
      </c>
      <c r="F25">
        <v>0.12787916858900966</v>
      </c>
      <c r="G25">
        <v>0.12260702831178118</v>
      </c>
      <c r="H25">
        <v>0.15409390116739638</v>
      </c>
      <c r="I25">
        <v>0.1708676372835447</v>
      </c>
      <c r="J25">
        <v>7.667058001350141E-2</v>
      </c>
      <c r="K25">
        <v>0.15349748406421596</v>
      </c>
      <c r="L25">
        <v>0.10768213993874555</v>
      </c>
    </row>
    <row r="26" spans="1:12">
      <c r="A26" s="1">
        <v>43935</v>
      </c>
      <c r="B26">
        <v>0.11539970788463172</v>
      </c>
      <c r="C26">
        <v>0.16091218984973316</v>
      </c>
      <c r="D26">
        <v>9.9054423305619171E-2</v>
      </c>
      <c r="E26">
        <v>0.35689115447952591</v>
      </c>
      <c r="F26">
        <v>0.12709229788405599</v>
      </c>
      <c r="G26">
        <v>0.14094264156422243</v>
      </c>
      <c r="H26">
        <v>0.15544649839574734</v>
      </c>
      <c r="I26">
        <v>0.16881883564274222</v>
      </c>
      <c r="J26">
        <v>0.33407178871836751</v>
      </c>
      <c r="K26">
        <v>0.1233258904067825</v>
      </c>
      <c r="L26">
        <v>0.16224677604997548</v>
      </c>
    </row>
    <row r="27" spans="1:12">
      <c r="A27" s="1">
        <v>43936</v>
      </c>
      <c r="B27">
        <v>8.3359408877563129E-2</v>
      </c>
      <c r="C27">
        <v>0.10381883281004567</v>
      </c>
      <c r="D27">
        <v>0.27125758015611429</v>
      </c>
      <c r="E27">
        <v>9.466674150888077E-2</v>
      </c>
      <c r="F27">
        <v>0.12030992010234079</v>
      </c>
      <c r="G27">
        <v>0.19976949073711675</v>
      </c>
      <c r="H27">
        <v>0.15247844292242507</v>
      </c>
      <c r="I27">
        <v>0.17716472626773044</v>
      </c>
      <c r="J27">
        <v>0.1158379356012991</v>
      </c>
      <c r="K27">
        <v>9.8823409582537089E-2</v>
      </c>
      <c r="L27">
        <v>0.10902369710453162</v>
      </c>
    </row>
    <row r="28" spans="1:12">
      <c r="A28" s="1">
        <v>43937</v>
      </c>
      <c r="B28">
        <v>0.12999711968608973</v>
      </c>
      <c r="C28">
        <v>0.20363378561169537</v>
      </c>
      <c r="D28">
        <v>0.18214359357308951</v>
      </c>
      <c r="E28">
        <v>0.17628723599251162</v>
      </c>
      <c r="F28">
        <v>0.11369705650870023</v>
      </c>
      <c r="G28">
        <v>0.14942846445075905</v>
      </c>
      <c r="H28">
        <v>0.15878731261886764</v>
      </c>
      <c r="I28">
        <v>0.13977696526640088</v>
      </c>
      <c r="J28">
        <v>0.1314396872276116</v>
      </c>
      <c r="K28">
        <v>0.1699694827279557</v>
      </c>
      <c r="L28">
        <v>0.1614153134395942</v>
      </c>
    </row>
    <row r="29" spans="1:12">
      <c r="A29" s="1">
        <v>43938</v>
      </c>
      <c r="B29">
        <v>9.7755611611975407E-2</v>
      </c>
      <c r="C29">
        <v>0.12899037287784679</v>
      </c>
      <c r="D29">
        <v>0.10825229138423562</v>
      </c>
      <c r="E29">
        <v>0.19267674233410551</v>
      </c>
      <c r="F29">
        <v>0.11015430503666737</v>
      </c>
      <c r="G29">
        <v>0.15851934144565666</v>
      </c>
      <c r="H29">
        <v>0.14352700588877423</v>
      </c>
      <c r="I29">
        <v>0.12347481971634919</v>
      </c>
      <c r="J29">
        <v>0.14532047944477311</v>
      </c>
      <c r="K29">
        <v>0.11672447161543459</v>
      </c>
      <c r="L29">
        <v>0.11969661694295622</v>
      </c>
    </row>
    <row r="30" spans="1:12">
      <c r="A30" s="1">
        <v>43939</v>
      </c>
      <c r="B30">
        <v>0.14756027908840808</v>
      </c>
      <c r="C30">
        <v>0.11998863429465959</v>
      </c>
      <c r="D30">
        <v>0.17736335168267126</v>
      </c>
      <c r="E30">
        <v>0.18571892551786617</v>
      </c>
      <c r="F30">
        <v>0.10782657706203541</v>
      </c>
      <c r="G30">
        <v>0.13936643380056069</v>
      </c>
      <c r="H30">
        <v>0.13448318583004118</v>
      </c>
      <c r="I30">
        <v>0.15853430760991633</v>
      </c>
      <c r="J30">
        <v>0.12396636568650377</v>
      </c>
      <c r="K30">
        <v>0.14053212641114285</v>
      </c>
      <c r="L30">
        <v>0.14521799966155785</v>
      </c>
    </row>
    <row r="31" spans="1:12">
      <c r="A31" s="1">
        <v>43940</v>
      </c>
      <c r="B31">
        <v>0.1363957389319202</v>
      </c>
      <c r="C31">
        <v>0.12039661189428089</v>
      </c>
      <c r="D31">
        <v>8.0694590934245691E-2</v>
      </c>
      <c r="E31">
        <v>7.3762127658586529E-2</v>
      </c>
      <c r="F31">
        <v>0.10662460617351568</v>
      </c>
      <c r="G31">
        <v>0.12970849850955227</v>
      </c>
      <c r="H31">
        <v>0.13035289259453706</v>
      </c>
      <c r="I31">
        <v>0.15350743579896842</v>
      </c>
      <c r="J31">
        <v>8.0412941914744018E-2</v>
      </c>
      <c r="K31">
        <v>0.13607376368307109</v>
      </c>
      <c r="L31">
        <v>0.12870789100946009</v>
      </c>
    </row>
    <row r="32" spans="1:12">
      <c r="A32" s="1">
        <v>43941</v>
      </c>
      <c r="B32">
        <v>8.2361859314522931E-2</v>
      </c>
      <c r="C32">
        <v>7.7560542871753915E-2</v>
      </c>
      <c r="D32">
        <v>7.466288805651497E-2</v>
      </c>
      <c r="E32">
        <v>0.10363735660096569</v>
      </c>
      <c r="F32">
        <v>0.10566930289967115</v>
      </c>
      <c r="G32">
        <v>0.10456350902874074</v>
      </c>
      <c r="H32">
        <v>0.12478800270698683</v>
      </c>
      <c r="I32">
        <v>0.12908832709306114</v>
      </c>
      <c r="J32">
        <v>8.8771111256074037E-2</v>
      </c>
      <c r="K32">
        <v>7.6202250600606591E-2</v>
      </c>
      <c r="L32">
        <v>8.7336355978231667E-2</v>
      </c>
    </row>
    <row r="33" spans="1:12">
      <c r="A33" s="1">
        <v>43942</v>
      </c>
      <c r="B33">
        <v>0.10298391074740518</v>
      </c>
      <c r="C33">
        <v>0.13177300410098403</v>
      </c>
      <c r="D33">
        <v>0.21527252408410313</v>
      </c>
      <c r="E33">
        <v>0.13813221664758973</v>
      </c>
      <c r="F33">
        <v>0.10762170143063413</v>
      </c>
      <c r="G33">
        <v>0.13195350477022799</v>
      </c>
      <c r="H33">
        <v>0.11242330366196336</v>
      </c>
      <c r="I33">
        <v>0.1148801869249868</v>
      </c>
      <c r="J33">
        <v>0.14254186657592799</v>
      </c>
      <c r="K33">
        <v>0.11926229086999814</v>
      </c>
      <c r="L33">
        <v>0.11979735510063889</v>
      </c>
    </row>
    <row r="34" spans="1:12">
      <c r="A34" s="1">
        <v>43943</v>
      </c>
      <c r="B34">
        <v>0.11727753865593038</v>
      </c>
      <c r="C34">
        <v>0.1219022102928823</v>
      </c>
      <c r="D34">
        <v>7.371172085650915E-2</v>
      </c>
      <c r="E34">
        <v>0.12120647621830413</v>
      </c>
      <c r="F34">
        <v>0.10624752761888545</v>
      </c>
      <c r="G34">
        <v>8.2577884907072324E-2</v>
      </c>
      <c r="H34">
        <v>0.10129906746134615</v>
      </c>
      <c r="I34">
        <v>9.2074151904398313E-2</v>
      </c>
      <c r="J34">
        <v>0.11700546105100051</v>
      </c>
      <c r="K34">
        <v>0.1060894331845829</v>
      </c>
      <c r="L34">
        <v>0.11533530420620305</v>
      </c>
    </row>
    <row r="35" spans="1:12">
      <c r="A35" s="1">
        <v>43944</v>
      </c>
      <c r="B35">
        <v>0.11003508194773419</v>
      </c>
      <c r="C35">
        <v>9.2679743986033819E-2</v>
      </c>
      <c r="D35">
        <v>7.3514022912846796E-2</v>
      </c>
      <c r="E35">
        <v>9.973037751354559E-2</v>
      </c>
      <c r="F35">
        <v>9.9292735317009009E-2</v>
      </c>
      <c r="G35">
        <v>0.12971954823244264</v>
      </c>
      <c r="H35">
        <v>9.955265634311021E-2</v>
      </c>
      <c r="I35">
        <v>0.11928504581875071</v>
      </c>
      <c r="J35">
        <v>0.11537413705140129</v>
      </c>
      <c r="K35">
        <v>0.10628630799982662</v>
      </c>
      <c r="L35">
        <v>0.10732665427581609</v>
      </c>
    </row>
    <row r="36" spans="1:12">
      <c r="A36" s="1">
        <v>43945</v>
      </c>
      <c r="B36">
        <v>0.14421512336921907</v>
      </c>
      <c r="C36">
        <v>0.12969948983482327</v>
      </c>
      <c r="D36">
        <v>0.20216515022361567</v>
      </c>
      <c r="E36">
        <v>0.12911973261941498</v>
      </c>
      <c r="F36">
        <v>9.5586968362710537E-2</v>
      </c>
      <c r="G36">
        <v>0.11672173081650702</v>
      </c>
      <c r="H36">
        <v>0.10421499627646227</v>
      </c>
      <c r="I36">
        <v>0.12295968631800666</v>
      </c>
      <c r="J36">
        <v>0.23426959739585582</v>
      </c>
      <c r="K36">
        <v>0.15561026364164568</v>
      </c>
      <c r="L36">
        <v>0.15797806618413932</v>
      </c>
    </row>
    <row r="37" spans="1:12">
      <c r="A37" s="1">
        <v>43946</v>
      </c>
      <c r="B37">
        <v>5.470150127193571E-2</v>
      </c>
      <c r="C37">
        <v>6.3260903467214372E-2</v>
      </c>
      <c r="D37">
        <v>6.7821766442489217E-2</v>
      </c>
      <c r="E37">
        <v>5.9315014273580394E-2</v>
      </c>
      <c r="F37">
        <v>8.93597774979807E-2</v>
      </c>
      <c r="G37">
        <v>5.9271605404719672E-2</v>
      </c>
      <c r="H37">
        <v>8.9034148393081505E-2</v>
      </c>
      <c r="I37">
        <v>6.5536444204983335E-2</v>
      </c>
      <c r="J37">
        <v>1.468319457602138E-2</v>
      </c>
      <c r="K37">
        <v>4.5343786337487479E-2</v>
      </c>
      <c r="L37">
        <v>4.5705458014217618E-2</v>
      </c>
    </row>
    <row r="38" spans="1:12">
      <c r="A38" s="1">
        <v>43947</v>
      </c>
      <c r="B38">
        <v>8.8118857976568113E-2</v>
      </c>
      <c r="C38">
        <v>8.2400449977865553E-2</v>
      </c>
      <c r="D38">
        <v>7.6684051699151198E-2</v>
      </c>
      <c r="E38">
        <v>8.4192557710738844E-2</v>
      </c>
      <c r="F38">
        <v>8.9585063167745532E-2</v>
      </c>
      <c r="G38">
        <v>9.1496356227057068E-2</v>
      </c>
      <c r="H38">
        <v>8.7402981638190894E-2</v>
      </c>
      <c r="I38">
        <v>8.9768871534407602E-2</v>
      </c>
      <c r="J38">
        <v>0.1256207052622802</v>
      </c>
      <c r="K38">
        <v>9.6975574518338659E-2</v>
      </c>
      <c r="L38">
        <v>9.6599839484356409E-2</v>
      </c>
    </row>
    <row r="39" spans="1:12">
      <c r="A39" s="1">
        <v>43948</v>
      </c>
      <c r="B39">
        <v>9.2765559668966699E-2</v>
      </c>
      <c r="C39">
        <v>7.7836805214867716E-2</v>
      </c>
      <c r="D39">
        <v>7.255468173319464E-2</v>
      </c>
      <c r="E39">
        <v>7.1730352382573068E-2</v>
      </c>
      <c r="F39">
        <v>8.7643044394222991E-2</v>
      </c>
      <c r="G39">
        <v>0.14623675288374666</v>
      </c>
      <c r="H39">
        <v>8.7895526968697388E-2</v>
      </c>
      <c r="I39">
        <v>8.4024924338165899E-2</v>
      </c>
      <c r="J39">
        <v>8.3744662825292776E-2</v>
      </c>
      <c r="K39">
        <v>7.6567455320279448E-2</v>
      </c>
      <c r="L39">
        <v>9.0661111430056646E-2</v>
      </c>
    </row>
    <row r="40" spans="1:12">
      <c r="A40" s="1">
        <v>43949</v>
      </c>
      <c r="B40">
        <v>8.6913387427593441E-2</v>
      </c>
      <c r="C40">
        <v>0.10309359651246471</v>
      </c>
      <c r="D40">
        <v>0.15852585119705861</v>
      </c>
      <c r="E40">
        <v>7.7951430341761024E-2</v>
      </c>
      <c r="F40">
        <v>8.7767337774391566E-2</v>
      </c>
      <c r="G40">
        <v>0.10461121621962363</v>
      </c>
      <c r="H40">
        <v>9.3545139459625837E-2</v>
      </c>
      <c r="I40">
        <v>0.13225192530723762</v>
      </c>
      <c r="J40">
        <v>0.1686084447302188</v>
      </c>
      <c r="K40">
        <v>0.10460190180900418</v>
      </c>
      <c r="L40">
        <v>0.10683674402073294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58"/>
  <sheetViews>
    <sheetView workbookViewId="0">
      <pane xSplit="4" ySplit="3" topLeftCell="W15" activePane="bottomRight" state="frozen"/>
      <selection pane="topRight" activeCell="B1" sqref="B1"/>
      <selection pane="bottomLeft" activeCell="A2" sqref="A2"/>
      <selection pane="bottomRight" activeCell="W48" sqref="W48"/>
    </sheetView>
  </sheetViews>
  <sheetFormatPr baseColWidth="10" defaultColWidth="8.83203125" defaultRowHeight="14" x14ac:dyDescent="0"/>
  <cols>
    <col min="22" max="22" width="8.83203125" style="5"/>
    <col min="39" max="39" width="8.83203125" style="5"/>
    <col min="40" max="40" width="11.1640625" bestFit="1" customWidth="1"/>
    <col min="41" max="42" width="10.83203125" bestFit="1" customWidth="1"/>
    <col min="43" max="43" width="9.83203125" bestFit="1" customWidth="1"/>
    <col min="44" max="44" width="10.83203125" bestFit="1" customWidth="1"/>
    <col min="45" max="45" width="10.83203125" customWidth="1"/>
    <col min="46" max="50" width="10.83203125" bestFit="1" customWidth="1"/>
    <col min="51" max="52" width="10.83203125" customWidth="1"/>
    <col min="56" max="56" width="8.83203125" style="5"/>
    <col min="73" max="73" width="8.83203125" style="5"/>
    <col min="90" max="90" width="8.83203125" style="5"/>
    <col min="107" max="107" width="8.83203125" style="5"/>
    <col min="124" max="124" width="8.83203125" style="5"/>
    <col min="141" max="141" width="8.83203125" style="5"/>
  </cols>
  <sheetData>
    <row r="2" spans="1:157" ht="15">
      <c r="E2" s="41" t="s">
        <v>40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0"/>
      <c r="U2" s="40"/>
      <c r="W2" s="41" t="s">
        <v>41</v>
      </c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0"/>
      <c r="AL2" s="40"/>
      <c r="AN2" s="41" t="s">
        <v>42</v>
      </c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0"/>
      <c r="BC2" s="40"/>
      <c r="BE2" s="41" t="s">
        <v>43</v>
      </c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0"/>
      <c r="BT2" s="40"/>
      <c r="BV2" s="41" t="s">
        <v>72</v>
      </c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0"/>
      <c r="CK2" s="40"/>
      <c r="CM2" s="41" t="s">
        <v>73</v>
      </c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0"/>
      <c r="DB2" s="40"/>
      <c r="DD2" s="41" t="s">
        <v>74</v>
      </c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0"/>
      <c r="DS2" s="40"/>
      <c r="DU2" s="41" t="s">
        <v>75</v>
      </c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0"/>
      <c r="EJ2" s="40"/>
      <c r="EL2" s="41" t="s">
        <v>76</v>
      </c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</row>
    <row r="3" spans="1:157">
      <c r="A3" s="8" t="s">
        <v>44</v>
      </c>
      <c r="C3" s="8" t="s">
        <v>81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37</v>
      </c>
      <c r="K3" t="s">
        <v>6</v>
      </c>
      <c r="L3" t="s">
        <v>7</v>
      </c>
      <c r="M3" t="s">
        <v>8</v>
      </c>
      <c r="N3" t="s">
        <v>9</v>
      </c>
      <c r="O3" t="s">
        <v>39</v>
      </c>
      <c r="P3" t="s">
        <v>10</v>
      </c>
      <c r="Q3" t="s">
        <v>38</v>
      </c>
      <c r="R3" t="s">
        <v>11</v>
      </c>
      <c r="S3" t="s">
        <v>33</v>
      </c>
      <c r="T3" t="s">
        <v>79</v>
      </c>
      <c r="U3" t="s">
        <v>80</v>
      </c>
      <c r="W3" t="s">
        <v>1</v>
      </c>
      <c r="X3" t="s">
        <v>2</v>
      </c>
      <c r="Y3" t="s">
        <v>3</v>
      </c>
      <c r="Z3" t="s">
        <v>4</v>
      </c>
      <c r="AA3" t="s">
        <v>5</v>
      </c>
      <c r="AB3" t="s">
        <v>37</v>
      </c>
      <c r="AC3" t="s">
        <v>6</v>
      </c>
      <c r="AD3" t="s">
        <v>7</v>
      </c>
      <c r="AE3" t="s">
        <v>8</v>
      </c>
      <c r="AF3" t="s">
        <v>9</v>
      </c>
      <c r="AG3" t="s">
        <v>39</v>
      </c>
      <c r="AH3" t="s">
        <v>10</v>
      </c>
      <c r="AI3" t="s">
        <v>38</v>
      </c>
      <c r="AJ3" t="s">
        <v>11</v>
      </c>
      <c r="AK3" s="61" t="s">
        <v>79</v>
      </c>
      <c r="AL3" s="61" t="s">
        <v>80</v>
      </c>
      <c r="AN3" t="s">
        <v>1</v>
      </c>
      <c r="AO3" t="s">
        <v>2</v>
      </c>
      <c r="AP3" t="s">
        <v>3</v>
      </c>
      <c r="AQ3" t="s">
        <v>4</v>
      </c>
      <c r="AR3" t="s">
        <v>5</v>
      </c>
      <c r="AS3" t="s">
        <v>37</v>
      </c>
      <c r="AT3" t="s">
        <v>6</v>
      </c>
      <c r="AU3" t="s">
        <v>7</v>
      </c>
      <c r="AV3" t="s">
        <v>8</v>
      </c>
      <c r="AW3" t="s">
        <v>9</v>
      </c>
      <c r="AX3" t="s">
        <v>39</v>
      </c>
      <c r="AY3" t="s">
        <v>10</v>
      </c>
      <c r="AZ3" t="s">
        <v>38</v>
      </c>
      <c r="BA3" t="s">
        <v>11</v>
      </c>
      <c r="BB3" s="61" t="s">
        <v>79</v>
      </c>
      <c r="BC3" s="61" t="s">
        <v>80</v>
      </c>
      <c r="BE3" t="s">
        <v>1</v>
      </c>
      <c r="BF3" t="s">
        <v>2</v>
      </c>
      <c r="BG3" t="s">
        <v>3</v>
      </c>
      <c r="BH3" t="s">
        <v>4</v>
      </c>
      <c r="BI3" t="s">
        <v>5</v>
      </c>
      <c r="BJ3" t="s">
        <v>37</v>
      </c>
      <c r="BK3" t="s">
        <v>6</v>
      </c>
      <c r="BL3" t="s">
        <v>7</v>
      </c>
      <c r="BM3" t="s">
        <v>8</v>
      </c>
      <c r="BN3" t="s">
        <v>9</v>
      </c>
      <c r="BO3" t="s">
        <v>39</v>
      </c>
      <c r="BP3" t="s">
        <v>10</v>
      </c>
      <c r="BQ3" t="s">
        <v>38</v>
      </c>
      <c r="BR3" t="s">
        <v>11</v>
      </c>
      <c r="BS3" s="61" t="s">
        <v>79</v>
      </c>
      <c r="BT3" s="61" t="s">
        <v>80</v>
      </c>
      <c r="BV3" t="s">
        <v>1</v>
      </c>
      <c r="BW3" t="s">
        <v>2</v>
      </c>
      <c r="BX3" t="s">
        <v>3</v>
      </c>
      <c r="BY3" t="s">
        <v>4</v>
      </c>
      <c r="BZ3" t="s">
        <v>5</v>
      </c>
      <c r="CA3" t="s">
        <v>37</v>
      </c>
      <c r="CB3" t="s">
        <v>6</v>
      </c>
      <c r="CC3" t="s">
        <v>7</v>
      </c>
      <c r="CD3" t="s">
        <v>8</v>
      </c>
      <c r="CE3" t="s">
        <v>9</v>
      </c>
      <c r="CF3" t="s">
        <v>39</v>
      </c>
      <c r="CG3" t="s">
        <v>10</v>
      </c>
      <c r="CH3" t="s">
        <v>38</v>
      </c>
      <c r="CI3" t="s">
        <v>11</v>
      </c>
      <c r="CJ3" s="61" t="s">
        <v>79</v>
      </c>
      <c r="CK3" s="61" t="s">
        <v>80</v>
      </c>
      <c r="CM3" t="s">
        <v>1</v>
      </c>
      <c r="CN3" t="s">
        <v>2</v>
      </c>
      <c r="CO3" t="s">
        <v>3</v>
      </c>
      <c r="CP3" t="s">
        <v>4</v>
      </c>
      <c r="CQ3" t="s">
        <v>5</v>
      </c>
      <c r="CR3" t="s">
        <v>37</v>
      </c>
      <c r="CS3" t="s">
        <v>6</v>
      </c>
      <c r="CT3" t="s">
        <v>7</v>
      </c>
      <c r="CU3" t="s">
        <v>8</v>
      </c>
      <c r="CV3" t="s">
        <v>9</v>
      </c>
      <c r="CW3" t="s">
        <v>39</v>
      </c>
      <c r="CX3" t="s">
        <v>10</v>
      </c>
      <c r="CY3" t="s">
        <v>38</v>
      </c>
      <c r="CZ3" t="s">
        <v>11</v>
      </c>
      <c r="DA3" s="61" t="s">
        <v>79</v>
      </c>
      <c r="DB3" s="61" t="s">
        <v>80</v>
      </c>
      <c r="DD3" t="s">
        <v>1</v>
      </c>
      <c r="DE3" t="s">
        <v>2</v>
      </c>
      <c r="DF3" t="s">
        <v>3</v>
      </c>
      <c r="DG3" t="s">
        <v>4</v>
      </c>
      <c r="DH3" t="s">
        <v>5</v>
      </c>
      <c r="DI3" t="s">
        <v>37</v>
      </c>
      <c r="DJ3" t="s">
        <v>6</v>
      </c>
      <c r="DK3" t="s">
        <v>7</v>
      </c>
      <c r="DL3" t="s">
        <v>8</v>
      </c>
      <c r="DM3" t="s">
        <v>9</v>
      </c>
      <c r="DN3" t="s">
        <v>39</v>
      </c>
      <c r="DO3" t="s">
        <v>10</v>
      </c>
      <c r="DP3" t="s">
        <v>38</v>
      </c>
      <c r="DQ3" t="s">
        <v>11</v>
      </c>
      <c r="DR3" s="61" t="s">
        <v>79</v>
      </c>
      <c r="DS3" s="61" t="s">
        <v>80</v>
      </c>
      <c r="DU3" t="s">
        <v>1</v>
      </c>
      <c r="DV3" t="s">
        <v>2</v>
      </c>
      <c r="DW3" t="s">
        <v>3</v>
      </c>
      <c r="DX3" t="s">
        <v>4</v>
      </c>
      <c r="DY3" t="s">
        <v>5</v>
      </c>
      <c r="DZ3" t="s">
        <v>37</v>
      </c>
      <c r="EA3" t="s">
        <v>6</v>
      </c>
      <c r="EB3" t="s">
        <v>7</v>
      </c>
      <c r="EC3" t="s">
        <v>8</v>
      </c>
      <c r="ED3" t="s">
        <v>9</v>
      </c>
      <c r="EE3" t="s">
        <v>39</v>
      </c>
      <c r="EF3" t="s">
        <v>10</v>
      </c>
      <c r="EG3" t="s">
        <v>38</v>
      </c>
      <c r="EH3" t="s">
        <v>11</v>
      </c>
      <c r="EI3" s="61" t="s">
        <v>79</v>
      </c>
      <c r="EJ3" s="61" t="s">
        <v>80</v>
      </c>
      <c r="EL3" t="s">
        <v>1</v>
      </c>
      <c r="EM3" t="s">
        <v>2</v>
      </c>
      <c r="EN3" t="s">
        <v>3</v>
      </c>
      <c r="EO3" t="s">
        <v>4</v>
      </c>
      <c r="EP3" t="s">
        <v>5</v>
      </c>
      <c r="EQ3" t="s">
        <v>37</v>
      </c>
      <c r="ER3" t="s">
        <v>6</v>
      </c>
      <c r="ES3" t="s">
        <v>7</v>
      </c>
      <c r="ET3" t="s">
        <v>8</v>
      </c>
      <c r="EU3" t="s">
        <v>9</v>
      </c>
      <c r="EV3" t="s">
        <v>39</v>
      </c>
      <c r="EW3" t="s">
        <v>10</v>
      </c>
      <c r="EX3" t="s">
        <v>38</v>
      </c>
      <c r="EY3" t="s">
        <v>11</v>
      </c>
      <c r="EZ3" s="61" t="s">
        <v>79</v>
      </c>
      <c r="FA3" s="61" t="s">
        <v>80</v>
      </c>
    </row>
    <row r="4" spans="1:157" s="28" customFormat="1">
      <c r="A4" s="25">
        <v>1</v>
      </c>
      <c r="B4" s="42" t="s">
        <v>35</v>
      </c>
      <c r="C4" s="25">
        <v>21</v>
      </c>
      <c r="D4" s="26">
        <v>43911</v>
      </c>
      <c r="E4" s="27">
        <v>6.7678525559369422</v>
      </c>
      <c r="F4" s="27">
        <v>7.887314680126507</v>
      </c>
      <c r="G4" s="27">
        <v>4.8771416942349921</v>
      </c>
      <c r="H4" s="27">
        <v>3.9012871827501772</v>
      </c>
      <c r="I4" s="27">
        <v>2.0662352897742879</v>
      </c>
      <c r="J4" s="27">
        <v>2.7069858169377583</v>
      </c>
      <c r="K4" s="27">
        <v>2.3953727776244804</v>
      </c>
      <c r="L4" s="27">
        <v>2.6290549882656236</v>
      </c>
      <c r="M4" s="27">
        <v>2.5678112885801356</v>
      </c>
      <c r="N4" s="27">
        <v>5.3399040831731872</v>
      </c>
      <c r="O4" s="27">
        <v>5.3300707357386532</v>
      </c>
      <c r="P4" s="27">
        <v>2.3726956984894993</v>
      </c>
      <c r="Q4" s="27">
        <v>3.8754653637156</v>
      </c>
      <c r="R4" s="27">
        <v>7.2123713559440876</v>
      </c>
      <c r="S4" s="27">
        <v>1</v>
      </c>
      <c r="T4" s="27">
        <v>3.4275679780063699</v>
      </c>
      <c r="U4" s="27">
        <v>10.9999999864385</v>
      </c>
      <c r="V4" s="6"/>
      <c r="AM4" s="5"/>
      <c r="BD4" s="5"/>
      <c r="BU4" s="5"/>
      <c r="CL4" s="5"/>
      <c r="DC4" s="5"/>
      <c r="DT4" s="5"/>
      <c r="EK4" s="5"/>
    </row>
    <row r="5" spans="1:157">
      <c r="A5" s="8">
        <f>A4+1</f>
        <v>2</v>
      </c>
      <c r="B5" s="42"/>
      <c r="C5" s="8">
        <f>C4+1</f>
        <v>22</v>
      </c>
      <c r="D5" s="1">
        <v>43912</v>
      </c>
      <c r="E5" s="3">
        <v>3.679379065266172</v>
      </c>
      <c r="F5" s="3">
        <v>7.8279576581217123</v>
      </c>
      <c r="G5" s="3">
        <v>4.8834910305988375</v>
      </c>
      <c r="H5" s="3">
        <v>3.945430286386352</v>
      </c>
      <c r="I5" s="3">
        <v>2.0665343964543847</v>
      </c>
      <c r="J5" s="3">
        <v>2.701529758726855</v>
      </c>
      <c r="K5" s="3">
        <v>2.3951119625060402</v>
      </c>
      <c r="L5" s="3">
        <v>2.6288613589194849</v>
      </c>
      <c r="M5" s="3">
        <v>2.5679656166324172</v>
      </c>
      <c r="N5" s="3">
        <v>5.3852964131084606</v>
      </c>
      <c r="O5" s="3">
        <v>5.2908095362281191</v>
      </c>
      <c r="P5" s="3">
        <v>2.370450174461499</v>
      </c>
      <c r="Q5" s="3">
        <v>3.7202179033325238</v>
      </c>
      <c r="R5" s="3">
        <v>3.4769437529343343</v>
      </c>
      <c r="S5" s="3">
        <v>1</v>
      </c>
      <c r="T5" s="3">
        <v>7.0311041990668697</v>
      </c>
      <c r="U5" s="3">
        <v>3.3333333333333299</v>
      </c>
      <c r="V5" s="6"/>
    </row>
    <row r="6" spans="1:157">
      <c r="A6" s="8">
        <f t="shared" ref="A6:A49" si="0">A5+1</f>
        <v>3</v>
      </c>
      <c r="B6" s="42"/>
      <c r="C6" s="8">
        <f t="shared" ref="C6:C14" si="1">C5+1</f>
        <v>23</v>
      </c>
      <c r="D6" s="1">
        <v>43913</v>
      </c>
      <c r="E6" s="3">
        <v>3.9636934997198732</v>
      </c>
      <c r="F6" s="3">
        <v>6.3815839185243117</v>
      </c>
      <c r="G6" s="3">
        <v>4.8962000935183845</v>
      </c>
      <c r="H6" s="3">
        <v>3.9306435328166915</v>
      </c>
      <c r="I6" s="3">
        <v>2.0671327207924919</v>
      </c>
      <c r="J6" s="3">
        <v>2.6866671084943787</v>
      </c>
      <c r="K6" s="3">
        <v>2.3949301462167591</v>
      </c>
      <c r="L6" s="3">
        <v>2.6284213125270579</v>
      </c>
      <c r="M6" s="3">
        <v>2.5682742897733495</v>
      </c>
      <c r="N6" s="3">
        <v>5.4765557869864256</v>
      </c>
      <c r="O6" s="3">
        <v>5.2689693972529321</v>
      </c>
      <c r="P6" s="3">
        <v>2.3685221930984115</v>
      </c>
      <c r="Q6" s="3">
        <v>3.5593325726882754</v>
      </c>
      <c r="R6" s="3">
        <v>4.0046183432484321</v>
      </c>
      <c r="S6" s="3">
        <v>1</v>
      </c>
      <c r="T6" s="3">
        <v>8.3956521739130405</v>
      </c>
      <c r="U6" s="3">
        <v>2</v>
      </c>
      <c r="V6" s="6"/>
    </row>
    <row r="7" spans="1:157">
      <c r="A7" s="8">
        <f t="shared" si="0"/>
        <v>4</v>
      </c>
      <c r="B7" s="42"/>
      <c r="C7" s="8">
        <f t="shared" si="1"/>
        <v>24</v>
      </c>
      <c r="D7" s="1">
        <v>43914</v>
      </c>
      <c r="E7" s="3">
        <v>4.2245810442313907</v>
      </c>
      <c r="F7" s="3">
        <v>2.0880284937796731</v>
      </c>
      <c r="G7" s="3">
        <v>4.8885773379822206</v>
      </c>
      <c r="H7" s="3">
        <v>4.0161811704001744</v>
      </c>
      <c r="I7" s="3">
        <v>2.0649433837890201</v>
      </c>
      <c r="J7" s="3">
        <v>2.6773358369705633</v>
      </c>
      <c r="K7" s="3">
        <v>2.3947220552207371</v>
      </c>
      <c r="L7" s="3">
        <v>2.6281133516918214</v>
      </c>
      <c r="M7" s="3">
        <v>2.5674805346045124</v>
      </c>
      <c r="N7" s="3">
        <v>5.6146367132772701</v>
      </c>
      <c r="O7" s="3">
        <v>5.264461648322003</v>
      </c>
      <c r="P7" s="3">
        <v>2.3642597233539928</v>
      </c>
      <c r="Q7" s="3">
        <v>3.4848580359515569</v>
      </c>
      <c r="R7" s="3">
        <v>3.8573818217602378</v>
      </c>
      <c r="S7" s="3">
        <v>1</v>
      </c>
      <c r="T7" s="3">
        <v>7.66145092460882</v>
      </c>
      <c r="U7" s="3">
        <v>6.6</v>
      </c>
      <c r="V7" s="6"/>
    </row>
    <row r="8" spans="1:157">
      <c r="A8" s="8">
        <f t="shared" si="0"/>
        <v>5</v>
      </c>
      <c r="B8" s="42"/>
      <c r="C8" s="8">
        <f t="shared" si="1"/>
        <v>25</v>
      </c>
      <c r="D8" s="1">
        <v>43915</v>
      </c>
      <c r="E8" s="3">
        <v>4.388179893915467</v>
      </c>
      <c r="F8" s="3">
        <v>5.3091026888392472</v>
      </c>
      <c r="G8" s="3">
        <v>4.696251279604069</v>
      </c>
      <c r="H8" s="3">
        <v>4.2049714319990397</v>
      </c>
      <c r="I8" s="3">
        <v>2.0626701046255973</v>
      </c>
      <c r="J8" s="3">
        <v>2.6700724236126101</v>
      </c>
      <c r="K8" s="3">
        <v>2.394617154119246</v>
      </c>
      <c r="L8" s="3">
        <v>2.6279374514339833</v>
      </c>
      <c r="M8" s="3">
        <v>2.5671153735217858</v>
      </c>
      <c r="N8" s="3">
        <v>4.7678074729271653</v>
      </c>
      <c r="O8" s="3">
        <v>4.178020667247587</v>
      </c>
      <c r="P8" s="3">
        <v>2.3588851963065705</v>
      </c>
      <c r="Q8" s="3">
        <v>3.3610735272345451</v>
      </c>
      <c r="R8" s="3">
        <v>3.7538164655476933</v>
      </c>
      <c r="S8" s="3">
        <v>1</v>
      </c>
      <c r="T8" s="3">
        <v>6.41108433734939</v>
      </c>
      <c r="U8" s="3">
        <v>10.3333333333333</v>
      </c>
      <c r="V8" s="6"/>
      <c r="W8" s="2">
        <f>AVERAGE(E4:E8)</f>
        <v>4.6047372118139691</v>
      </c>
      <c r="X8" s="2">
        <f>AVERAGE(F4:F8)</f>
        <v>5.8987974878782907</v>
      </c>
      <c r="Y8" s="2">
        <f>AVERAGE(G4:G8)</f>
        <v>4.8483322871877004</v>
      </c>
      <c r="Z8" s="2">
        <f>AVERAGE(H4:H8)</f>
        <v>3.9997027208704865</v>
      </c>
      <c r="AA8" s="2">
        <f>AVERAGE(I4:I8)</f>
        <v>2.0655031790871563</v>
      </c>
      <c r="AB8" s="2">
        <f>AVERAGE(J4:J8)</f>
        <v>2.6885181889484331</v>
      </c>
      <c r="AC8" s="2">
        <f>AVERAGE(K4:K8)</f>
        <v>2.3949508191374527</v>
      </c>
      <c r="AD8" s="2">
        <f>AVERAGE(L4:L8)</f>
        <v>2.6284776925675941</v>
      </c>
      <c r="AE8" s="2">
        <f>AVERAGE(M4:M8)</f>
        <v>2.5677294206224399</v>
      </c>
      <c r="AF8" s="2">
        <f>AVERAGE(N4:N8)</f>
        <v>5.3168400938945028</v>
      </c>
      <c r="AG8" s="2">
        <f>AVERAGE(O4:O8)</f>
        <v>5.0664663969578587</v>
      </c>
      <c r="AH8" s="2">
        <f>AVERAGE(P4:P8)</f>
        <v>2.3669625971419945</v>
      </c>
      <c r="AI8" s="2">
        <f>AVERAGE(Q4:Q8)</f>
        <v>3.6001894805844996</v>
      </c>
      <c r="AJ8" s="2">
        <f>AVERAGE(R4:R8)</f>
        <v>4.461026347886957</v>
      </c>
      <c r="AK8" s="2">
        <f>AVERAGE(T4:T8)</f>
        <v>6.5853719225888998</v>
      </c>
      <c r="AL8" s="2">
        <f t="shared" ref="AL8" si="2">AVERAGE(U4:U8)</f>
        <v>6.6533333306210265</v>
      </c>
      <c r="AN8" s="3">
        <f>IF(W8&lt;=1.4,1,0)</f>
        <v>0</v>
      </c>
      <c r="AO8" s="3">
        <f>IF(X8&lt;=1.4,1,0)</f>
        <v>0</v>
      </c>
      <c r="AP8" s="3">
        <f>IF(Y8&lt;=1.4,1,0)</f>
        <v>0</v>
      </c>
      <c r="AQ8" s="3">
        <f>IF(Z8&lt;=1.4,1,0)</f>
        <v>0</v>
      </c>
      <c r="AR8" s="3">
        <f>IF(AA8&lt;=1.4,1,0)</f>
        <v>0</v>
      </c>
      <c r="AS8" s="3">
        <f>IF(AB8&lt;=1.4,1,0)</f>
        <v>0</v>
      </c>
      <c r="AT8" s="3">
        <f>IF(AC8&lt;=1.4,1,0)</f>
        <v>0</v>
      </c>
      <c r="AU8" s="3">
        <f>IF(AD8&lt;=1.4,1,0)</f>
        <v>0</v>
      </c>
      <c r="AV8" s="3">
        <f>IF(AE8&lt;=1.4,1,0)</f>
        <v>0</v>
      </c>
      <c r="AW8" s="3">
        <f>IF(AF8&lt;=1.4,1,0)</f>
        <v>0</v>
      </c>
      <c r="AX8" s="3">
        <f>IF(AG8&lt;=1.4,1,0)</f>
        <v>0</v>
      </c>
      <c r="AY8" s="3">
        <f>IF(AH8&lt;=1.4,1,0)</f>
        <v>0</v>
      </c>
      <c r="AZ8" s="3">
        <f>IF(AI8&lt;=1.4,1,0)</f>
        <v>0</v>
      </c>
      <c r="BA8" s="3">
        <f>IF(AJ8&lt;=1.4,1,0)</f>
        <v>0</v>
      </c>
      <c r="BB8" s="3">
        <f t="shared" ref="BB8:BC23" si="3">IF(AK8&lt;=1.4,1,0)</f>
        <v>0</v>
      </c>
      <c r="BC8" s="3">
        <f t="shared" si="3"/>
        <v>0</v>
      </c>
      <c r="BV8" s="2">
        <f>IF(W8&gt;3,1,0)</f>
        <v>1</v>
      </c>
      <c r="BW8" s="2">
        <f>IF(X8&gt;3,1,0)</f>
        <v>1</v>
      </c>
      <c r="BX8" s="2">
        <f>IF(Y8&gt;3,1,0)</f>
        <v>1</v>
      </c>
      <c r="BY8" s="2">
        <f>IF(Z8&gt;3,1,0)</f>
        <v>1</v>
      </c>
      <c r="BZ8" s="2">
        <f>IF(AA8&gt;3,1,0)</f>
        <v>0</v>
      </c>
      <c r="CA8" s="2">
        <f>IF(AB8&gt;3,1,0)</f>
        <v>0</v>
      </c>
      <c r="CB8" s="2">
        <f>IF(AC8&gt;3,1,0)</f>
        <v>0</v>
      </c>
      <c r="CC8" s="2">
        <f>IF(AD8&gt;3,1,0)</f>
        <v>0</v>
      </c>
      <c r="CD8" s="2">
        <f>IF(AE8&gt;3,1,0)</f>
        <v>0</v>
      </c>
      <c r="CE8" s="2">
        <f>IF(AF8&gt;3,1,0)</f>
        <v>1</v>
      </c>
      <c r="CF8" s="2">
        <f>IF(AG8&gt;3,1,0)</f>
        <v>1</v>
      </c>
      <c r="CG8" s="2">
        <f>IF(AH8&gt;3,1,0)</f>
        <v>0</v>
      </c>
      <c r="CH8" s="2">
        <f>IF(AI8&gt;3,1,0)</f>
        <v>1</v>
      </c>
      <c r="CI8" s="2">
        <f>IF(AJ8&gt;3,1,0)</f>
        <v>1</v>
      </c>
      <c r="CJ8" s="2">
        <f t="shared" ref="CJ8:CK23" si="4">IF(AK8&gt;3,1,0)</f>
        <v>1</v>
      </c>
      <c r="CK8" s="2">
        <f t="shared" si="4"/>
        <v>1</v>
      </c>
      <c r="CM8">
        <f>IF(AND(W8&gt;=2.4001,W8&lt;=3),1,0)</f>
        <v>0</v>
      </c>
      <c r="CN8">
        <f t="shared" ref="CN8:DB23" si="5">IF(AND(X8&gt;=2.4001,X8&lt;=3),1,0)</f>
        <v>0</v>
      </c>
      <c r="CO8">
        <f t="shared" si="5"/>
        <v>0</v>
      </c>
      <c r="CP8">
        <f t="shared" si="5"/>
        <v>0</v>
      </c>
      <c r="CQ8">
        <f t="shared" si="5"/>
        <v>0</v>
      </c>
      <c r="CR8">
        <f t="shared" si="5"/>
        <v>1</v>
      </c>
      <c r="CS8">
        <f t="shared" si="5"/>
        <v>0</v>
      </c>
      <c r="CT8">
        <f t="shared" si="5"/>
        <v>1</v>
      </c>
      <c r="CU8">
        <f t="shared" si="5"/>
        <v>1</v>
      </c>
      <c r="CV8">
        <f t="shared" si="5"/>
        <v>0</v>
      </c>
      <c r="CW8">
        <f t="shared" si="5"/>
        <v>0</v>
      </c>
      <c r="CX8">
        <f t="shared" si="5"/>
        <v>0</v>
      </c>
      <c r="CY8">
        <f t="shared" si="5"/>
        <v>0</v>
      </c>
      <c r="CZ8">
        <f t="shared" si="5"/>
        <v>0</v>
      </c>
      <c r="DA8">
        <f t="shared" si="5"/>
        <v>0</v>
      </c>
      <c r="DB8">
        <f t="shared" si="5"/>
        <v>0</v>
      </c>
      <c r="DD8">
        <f>IF(AND(W8&gt;=1.9001,W8&lt;=2.4),1,0)</f>
        <v>0</v>
      </c>
      <c r="DE8">
        <f t="shared" ref="DE8:DS23" si="6">IF(AND(X8&gt;=1.9001,X8&lt;=2.4),1,0)</f>
        <v>0</v>
      </c>
      <c r="DF8">
        <f t="shared" si="6"/>
        <v>0</v>
      </c>
      <c r="DG8">
        <f t="shared" si="6"/>
        <v>0</v>
      </c>
      <c r="DH8">
        <f t="shared" si="6"/>
        <v>1</v>
      </c>
      <c r="DI8">
        <f t="shared" si="6"/>
        <v>0</v>
      </c>
      <c r="DJ8">
        <f t="shared" si="6"/>
        <v>1</v>
      </c>
      <c r="DK8">
        <f t="shared" si="6"/>
        <v>0</v>
      </c>
      <c r="DL8">
        <f t="shared" si="6"/>
        <v>0</v>
      </c>
      <c r="DM8">
        <f t="shared" si="6"/>
        <v>0</v>
      </c>
      <c r="DN8">
        <f t="shared" si="6"/>
        <v>0</v>
      </c>
      <c r="DO8">
        <f t="shared" si="6"/>
        <v>1</v>
      </c>
      <c r="DP8">
        <f t="shared" si="6"/>
        <v>0</v>
      </c>
      <c r="DQ8">
        <f t="shared" si="6"/>
        <v>0</v>
      </c>
      <c r="DR8">
        <f t="shared" si="6"/>
        <v>0</v>
      </c>
      <c r="DS8">
        <f t="shared" si="6"/>
        <v>0</v>
      </c>
      <c r="DU8">
        <f>IF(AND(W8&gt;=1.4001,W8&lt;=1.9),1,0)</f>
        <v>0</v>
      </c>
      <c r="DV8">
        <f t="shared" ref="DV8:DV48" si="7">IF(AND(X8&gt;=1.4001,X8&lt;=1.9),1,0)</f>
        <v>0</v>
      </c>
      <c r="DW8">
        <f t="shared" ref="DW8:DW48" si="8">IF(AND(Y8&gt;=1.4001,Y8&lt;=1.9),1,0)</f>
        <v>0</v>
      </c>
      <c r="DX8">
        <f t="shared" ref="DX8:DX48" si="9">IF(AND(Z8&gt;=1.4001,Z8&lt;=1.9),1,0)</f>
        <v>0</v>
      </c>
      <c r="DY8">
        <f t="shared" ref="DY8:DY48" si="10">IF(AND(AA8&gt;=1.4001,AA8&lt;=1.9),1,0)</f>
        <v>0</v>
      </c>
      <c r="DZ8">
        <f t="shared" ref="DZ8:DZ48" si="11">IF(AND(AB8&gt;=1.4001,AB8&lt;=1.9),1,0)</f>
        <v>0</v>
      </c>
      <c r="EA8">
        <f t="shared" ref="EA8:EA48" si="12">IF(AND(AC8&gt;=1.4001,AC8&lt;=1.9),1,0)</f>
        <v>0</v>
      </c>
      <c r="EB8">
        <f t="shared" ref="EB8:EB48" si="13">IF(AND(AD8&gt;=1.4001,AD8&lt;=1.9),1,0)</f>
        <v>0</v>
      </c>
      <c r="EC8">
        <f t="shared" ref="EC8:EC48" si="14">IF(AND(AE8&gt;=1.4001,AE8&lt;=1.9),1,0)</f>
        <v>0</v>
      </c>
      <c r="ED8">
        <f t="shared" ref="ED8:ED48" si="15">IF(AND(AF8&gt;=1.4001,AF8&lt;=1.9),1,0)</f>
        <v>0</v>
      </c>
      <c r="EE8">
        <f t="shared" ref="EE8:EE48" si="16">IF(AND(AG8&gt;=1.4001,AG8&lt;=1.9),1,0)</f>
        <v>0</v>
      </c>
      <c r="EF8">
        <f t="shared" ref="EF8:EF48" si="17">IF(AND(AH8&gt;=1.4001,AH8&lt;=1.9),1,0)</f>
        <v>0</v>
      </c>
      <c r="EG8">
        <f t="shared" ref="EG8:EG48" si="18">IF(AND(AI8&gt;=1.4001,AI8&lt;=1.9),1,0)</f>
        <v>0</v>
      </c>
      <c r="EH8">
        <f t="shared" ref="EH8:EH48" si="19">IF(AND(AJ8&gt;=1.4001,AJ8&lt;=1.9),1,0)</f>
        <v>0</v>
      </c>
      <c r="EI8">
        <f t="shared" ref="EI8:EI48" si="20">IF(AND(AK8&gt;=1.4001,AK8&lt;=1.9),1,0)</f>
        <v>0</v>
      </c>
      <c r="EJ8">
        <f t="shared" ref="EJ8:EJ48" si="21">IF(AND(AL8&gt;=1.4001,AL8&lt;=1.9),1,0)</f>
        <v>0</v>
      </c>
      <c r="EL8">
        <f>IF(AND(W8&gt;=1,W8&lt;=1.4),1,0)</f>
        <v>0</v>
      </c>
      <c r="EM8">
        <f>IF(AND(X8&gt;=1,X8&lt;=1.4),1,0)</f>
        <v>0</v>
      </c>
      <c r="EN8">
        <f>IF(AND(Y8&gt;=1,Y8&lt;=1.4),1,0)</f>
        <v>0</v>
      </c>
      <c r="EO8">
        <f>IF(AND(Z8&gt;=1,Z8&lt;=1.4),1,0)</f>
        <v>0</v>
      </c>
      <c r="EP8">
        <f>IF(AND(AA8&gt;=1,AA8&lt;=1.4),1,0)</f>
        <v>0</v>
      </c>
      <c r="EQ8">
        <f>IF(AND(AB8&gt;=1,AB8&lt;=1.4),1,0)</f>
        <v>0</v>
      </c>
      <c r="ER8">
        <f>IF(AND(AC8&gt;=1,AC8&lt;=1.4),1,0)</f>
        <v>0</v>
      </c>
      <c r="ES8">
        <f>IF(AND(AD8&gt;=1,AD8&lt;=1.4),1,0)</f>
        <v>0</v>
      </c>
      <c r="ET8">
        <f>IF(AND(AE8&gt;=1,AE8&lt;=1.4),1,0)</f>
        <v>0</v>
      </c>
      <c r="EU8">
        <f>IF(AND(AF8&gt;=1,AF8&lt;=1.4),1,0)</f>
        <v>0</v>
      </c>
      <c r="EV8">
        <f>IF(AND(AG8&gt;=1,AG8&lt;=1.4),1,0)</f>
        <v>0</v>
      </c>
      <c r="EW8">
        <f>IF(AND(AH8&gt;=1,AH8&lt;=1.4),1,0)</f>
        <v>0</v>
      </c>
      <c r="EX8">
        <f>IF(AND(AI8&gt;=1,AI8&lt;=1.4),1,0)</f>
        <v>0</v>
      </c>
      <c r="EY8">
        <f>IF(AND(AJ8&gt;=1,AJ8&lt;=1.4),1,0)</f>
        <v>0</v>
      </c>
      <c r="EZ8">
        <f t="shared" ref="EZ8:FA23" si="22">IF(AND(AK8&gt;=1,AK8&lt;=1.4),1,0)</f>
        <v>0</v>
      </c>
      <c r="FA8">
        <f t="shared" si="22"/>
        <v>0</v>
      </c>
    </row>
    <row r="9" spans="1:157">
      <c r="A9" s="8">
        <f t="shared" si="0"/>
        <v>6</v>
      </c>
      <c r="B9" s="42"/>
      <c r="C9" s="8">
        <f t="shared" si="1"/>
        <v>26</v>
      </c>
      <c r="D9" s="1">
        <v>43916</v>
      </c>
      <c r="E9" s="3">
        <v>2.9558493599642075</v>
      </c>
      <c r="F9" s="3">
        <v>4.7360926012203874</v>
      </c>
      <c r="G9" s="3">
        <v>3.9628778982472568</v>
      </c>
      <c r="H9" s="3">
        <v>4.5034772252139899</v>
      </c>
      <c r="I9" s="3">
        <v>2.0620146914241815</v>
      </c>
      <c r="J9" s="3">
        <v>2.6616313969406149</v>
      </c>
      <c r="K9" s="3">
        <v>2.394173226780365</v>
      </c>
      <c r="L9" s="3">
        <v>2.6278935974856488</v>
      </c>
      <c r="M9" s="3">
        <v>2.5654463254948281</v>
      </c>
      <c r="N9" s="3">
        <v>4.1740303069132985</v>
      </c>
      <c r="O9" s="3">
        <v>3.5560534617438373</v>
      </c>
      <c r="P9" s="3">
        <v>2.3539883501745229</v>
      </c>
      <c r="Q9" s="3">
        <v>3.3554091593879138</v>
      </c>
      <c r="R9" s="3">
        <v>3.2419499506624416</v>
      </c>
      <c r="S9" s="3">
        <v>1</v>
      </c>
      <c r="T9" s="3">
        <v>13.807785888077801</v>
      </c>
      <c r="U9" s="3">
        <v>24.6</v>
      </c>
      <c r="V9" s="6"/>
      <c r="W9" s="2">
        <f>AVERAGE(E5:E9)</f>
        <v>3.8423365726194225</v>
      </c>
      <c r="X9" s="2">
        <f>AVERAGE(F5:F9)</f>
        <v>5.2685530720970668</v>
      </c>
      <c r="Y9" s="2">
        <f>AVERAGE(G5:G9)</f>
        <v>4.6654795279901533</v>
      </c>
      <c r="Z9" s="2">
        <f>AVERAGE(H5:H9)</f>
        <v>4.1201407293632499</v>
      </c>
      <c r="AA9" s="2">
        <f>AVERAGE(I5:I9)</f>
        <v>2.064659059417135</v>
      </c>
      <c r="AB9" s="2">
        <f>AVERAGE(J5:J9)</f>
        <v>2.6794473049490048</v>
      </c>
      <c r="AC9" s="2">
        <f>AVERAGE(K5:K9)</f>
        <v>2.3947109089686296</v>
      </c>
      <c r="AD9" s="2">
        <f>AVERAGE(L5:L9)</f>
        <v>2.628245414411599</v>
      </c>
      <c r="AE9" s="2">
        <f>AVERAGE(M5:M9)</f>
        <v>2.5672564280053782</v>
      </c>
      <c r="AF9" s="2">
        <f>AVERAGE(N5:N9)</f>
        <v>5.0836653386425246</v>
      </c>
      <c r="AG9" s="2">
        <f>AVERAGE(O5:O9)</f>
        <v>4.7116629421588954</v>
      </c>
      <c r="AH9" s="2">
        <f>AVERAGE(P5:P9)</f>
        <v>2.3632211274789992</v>
      </c>
      <c r="AI9" s="2">
        <f>AVERAGE(Q5:Q9)</f>
        <v>3.4961782397189629</v>
      </c>
      <c r="AJ9" s="2">
        <f>AVERAGE(R5:R9)</f>
        <v>3.6669420668306278</v>
      </c>
      <c r="AK9" s="2">
        <f t="shared" ref="AK9:AK42" si="23">AVERAGE(T5:T9)</f>
        <v>8.661415504603184</v>
      </c>
      <c r="AL9" s="2">
        <f t="shared" ref="AL9:AL42" si="24">AVERAGE(U5:U9)</f>
        <v>9.373333333333326</v>
      </c>
      <c r="AN9" s="3">
        <f>IF(W9&lt;=1.4,1,0)</f>
        <v>0</v>
      </c>
      <c r="AO9" s="3">
        <f>IF(X9&lt;=1.4,1,0)</f>
        <v>0</v>
      </c>
      <c r="AP9" s="3">
        <f>IF(Y9&lt;=1.4,1,0)</f>
        <v>0</v>
      </c>
      <c r="AQ9" s="3">
        <f>IF(Z9&lt;=1.4,1,0)</f>
        <v>0</v>
      </c>
      <c r="AR9" s="3">
        <f>IF(AA9&lt;=1.4,1,0)</f>
        <v>0</v>
      </c>
      <c r="AS9" s="3">
        <f>IF(AB9&lt;=1.4,1,0)</f>
        <v>0</v>
      </c>
      <c r="AT9" s="3">
        <f>IF(AC9&lt;=1.4,1,0)</f>
        <v>0</v>
      </c>
      <c r="AU9" s="3">
        <f>IF(AD9&lt;=1.4,1,0)</f>
        <v>0</v>
      </c>
      <c r="AV9" s="3">
        <f>IF(AE9&lt;=1.4,1,0)</f>
        <v>0</v>
      </c>
      <c r="AW9" s="3">
        <f>IF(AF9&lt;=1.4,1,0)</f>
        <v>0</v>
      </c>
      <c r="AX9" s="3">
        <f>IF(AG9&lt;=1.4,1,0)</f>
        <v>0</v>
      </c>
      <c r="AY9" s="3">
        <f>IF(AH9&lt;=1.4,1,0)</f>
        <v>0</v>
      </c>
      <c r="AZ9" s="3">
        <f>IF(AI9&lt;=1.4,1,0)</f>
        <v>0</v>
      </c>
      <c r="BA9" s="3">
        <f>IF(AJ9&lt;=1.4,1,0)</f>
        <v>0</v>
      </c>
      <c r="BB9" s="3">
        <f t="shared" si="3"/>
        <v>0</v>
      </c>
      <c r="BC9" s="3">
        <f t="shared" si="3"/>
        <v>0</v>
      </c>
      <c r="BE9" s="2">
        <f>W9-W8</f>
        <v>-0.76240063919454659</v>
      </c>
      <c r="BF9" s="14">
        <f>X9-X8</f>
        <v>-0.63024441578122392</v>
      </c>
      <c r="BG9" s="2">
        <f>Y9-Y8</f>
        <v>-0.18285275919754707</v>
      </c>
      <c r="BH9" s="2">
        <f>Z9-Z8</f>
        <v>0.12043800849276343</v>
      </c>
      <c r="BI9" s="71">
        <f>AA9-AA8</f>
        <v>-8.4411967002129273E-4</v>
      </c>
      <c r="BJ9" s="2">
        <f>AB9-AB8</f>
        <v>-9.0708839994282364E-3</v>
      </c>
      <c r="BK9" s="2">
        <f>AC9-AC8</f>
        <v>-2.3991016882307648E-4</v>
      </c>
      <c r="BL9" s="2">
        <f>AD9-AD8</f>
        <v>-2.322781559951359E-4</v>
      </c>
      <c r="BM9" s="2">
        <f>AE9-AE8</f>
        <v>-4.7299261706168494E-4</v>
      </c>
      <c r="BN9" s="2">
        <f>AF9-AF8</f>
        <v>-0.23317475525197828</v>
      </c>
      <c r="BO9" s="2">
        <f>AG9-AG8</f>
        <v>-0.35480345479896336</v>
      </c>
      <c r="BP9" s="2">
        <f>AH9-AH8</f>
        <v>-3.7414696629953781E-3</v>
      </c>
      <c r="BQ9" s="2">
        <f>AI9-AI8</f>
        <v>-0.1040112408655367</v>
      </c>
      <c r="BR9" s="2">
        <f>AJ9-AJ8</f>
        <v>-0.79408428105632911</v>
      </c>
      <c r="BS9" s="2">
        <f t="shared" ref="BS9:BT24" si="25">AK9-AK8</f>
        <v>2.0760435820142842</v>
      </c>
      <c r="BT9" s="2">
        <f t="shared" si="25"/>
        <v>2.7200000027122995</v>
      </c>
      <c r="BV9" s="2">
        <f>IF(W9&gt;3,1,0)</f>
        <v>1</v>
      </c>
      <c r="BW9" s="2">
        <f>IF(X9&gt;3,1,0)</f>
        <v>1</v>
      </c>
      <c r="BX9" s="2">
        <f>IF(Y9&gt;3,1,0)</f>
        <v>1</v>
      </c>
      <c r="BY9" s="2">
        <f>IF(Z9&gt;3,1,0)</f>
        <v>1</v>
      </c>
      <c r="BZ9" s="2">
        <f>IF(AA9&gt;3,1,0)</f>
        <v>0</v>
      </c>
      <c r="CA9" s="2">
        <f>IF(AB9&gt;3,1,0)</f>
        <v>0</v>
      </c>
      <c r="CB9" s="2">
        <f>IF(AC9&gt;3,1,0)</f>
        <v>0</v>
      </c>
      <c r="CC9" s="2">
        <f>IF(AD9&gt;3,1,0)</f>
        <v>0</v>
      </c>
      <c r="CD9" s="2">
        <f>IF(AE9&gt;3,1,0)</f>
        <v>0</v>
      </c>
      <c r="CE9" s="2">
        <f>IF(AF9&gt;3,1,0)</f>
        <v>1</v>
      </c>
      <c r="CF9" s="2">
        <f>IF(AG9&gt;3,1,0)</f>
        <v>1</v>
      </c>
      <c r="CG9" s="2">
        <f>IF(AH9&gt;3,1,0)</f>
        <v>0</v>
      </c>
      <c r="CH9" s="2">
        <f>IF(AI9&gt;3,1,0)</f>
        <v>1</v>
      </c>
      <c r="CI9" s="2">
        <f>IF(AJ9&gt;3,1,0)</f>
        <v>1</v>
      </c>
      <c r="CJ9" s="2">
        <f t="shared" si="4"/>
        <v>1</v>
      </c>
      <c r="CK9" s="2">
        <f t="shared" si="4"/>
        <v>1</v>
      </c>
      <c r="CM9">
        <f t="shared" ref="CM9:CM48" si="26">IF(AND(W9&gt;=2.4001,W9&lt;=3),1,0)</f>
        <v>0</v>
      </c>
      <c r="CN9">
        <f t="shared" si="5"/>
        <v>0</v>
      </c>
      <c r="CO9">
        <f t="shared" si="5"/>
        <v>0</v>
      </c>
      <c r="CP9">
        <f t="shared" si="5"/>
        <v>0</v>
      </c>
      <c r="CQ9">
        <f t="shared" si="5"/>
        <v>0</v>
      </c>
      <c r="CR9">
        <f t="shared" si="5"/>
        <v>1</v>
      </c>
      <c r="CS9">
        <f t="shared" si="5"/>
        <v>0</v>
      </c>
      <c r="CT9">
        <f t="shared" si="5"/>
        <v>1</v>
      </c>
      <c r="CU9">
        <f t="shared" si="5"/>
        <v>1</v>
      </c>
      <c r="CV9">
        <f t="shared" si="5"/>
        <v>0</v>
      </c>
      <c r="CW9">
        <f t="shared" si="5"/>
        <v>0</v>
      </c>
      <c r="CX9">
        <f t="shared" si="5"/>
        <v>0</v>
      </c>
      <c r="CY9">
        <f t="shared" si="5"/>
        <v>0</v>
      </c>
      <c r="CZ9">
        <f t="shared" si="5"/>
        <v>0</v>
      </c>
      <c r="DA9">
        <f t="shared" si="5"/>
        <v>0</v>
      </c>
      <c r="DB9">
        <f t="shared" si="5"/>
        <v>0</v>
      </c>
      <c r="DD9">
        <f t="shared" ref="DD9:DD48" si="27">IF(AND(W9&gt;=1.9001,W9&lt;=2.4),1,0)</f>
        <v>0</v>
      </c>
      <c r="DE9">
        <f t="shared" si="6"/>
        <v>0</v>
      </c>
      <c r="DF9">
        <f t="shared" si="6"/>
        <v>0</v>
      </c>
      <c r="DG9">
        <f t="shared" si="6"/>
        <v>0</v>
      </c>
      <c r="DH9">
        <f t="shared" si="6"/>
        <v>1</v>
      </c>
      <c r="DI9">
        <f t="shared" si="6"/>
        <v>0</v>
      </c>
      <c r="DJ9">
        <f t="shared" si="6"/>
        <v>1</v>
      </c>
      <c r="DK9">
        <f t="shared" si="6"/>
        <v>0</v>
      </c>
      <c r="DL9">
        <f t="shared" si="6"/>
        <v>0</v>
      </c>
      <c r="DM9">
        <f t="shared" si="6"/>
        <v>0</v>
      </c>
      <c r="DN9">
        <f t="shared" si="6"/>
        <v>0</v>
      </c>
      <c r="DO9">
        <f t="shared" si="6"/>
        <v>1</v>
      </c>
      <c r="DP9">
        <f t="shared" si="6"/>
        <v>0</v>
      </c>
      <c r="DQ9">
        <f t="shared" si="6"/>
        <v>0</v>
      </c>
      <c r="DR9">
        <f t="shared" si="6"/>
        <v>0</v>
      </c>
      <c r="DS9">
        <f t="shared" si="6"/>
        <v>0</v>
      </c>
      <c r="DU9">
        <f t="shared" ref="DU9:DU48" si="28">IF(AND(W9&gt;=1.4001,W9&lt;=1.9),1,0)</f>
        <v>0</v>
      </c>
      <c r="DV9">
        <f t="shared" si="7"/>
        <v>0</v>
      </c>
      <c r="DW9">
        <f t="shared" si="8"/>
        <v>0</v>
      </c>
      <c r="DX9">
        <f t="shared" si="9"/>
        <v>0</v>
      </c>
      <c r="DY9">
        <f t="shared" si="10"/>
        <v>0</v>
      </c>
      <c r="DZ9">
        <f t="shared" si="11"/>
        <v>0</v>
      </c>
      <c r="EA9">
        <f t="shared" si="12"/>
        <v>0</v>
      </c>
      <c r="EB9">
        <f t="shared" si="13"/>
        <v>0</v>
      </c>
      <c r="EC9">
        <f t="shared" si="14"/>
        <v>0</v>
      </c>
      <c r="ED9">
        <f t="shared" si="15"/>
        <v>0</v>
      </c>
      <c r="EE9">
        <f t="shared" si="16"/>
        <v>0</v>
      </c>
      <c r="EF9">
        <f t="shared" si="17"/>
        <v>0</v>
      </c>
      <c r="EG9">
        <f t="shared" si="18"/>
        <v>0</v>
      </c>
      <c r="EH9">
        <f t="shared" si="19"/>
        <v>0</v>
      </c>
      <c r="EI9">
        <f t="shared" si="20"/>
        <v>0</v>
      </c>
      <c r="EJ9">
        <f t="shared" si="21"/>
        <v>0</v>
      </c>
      <c r="EL9">
        <f>IF(AND(W9&gt;=1,W9&lt;=1.4),1,0)</f>
        <v>0</v>
      </c>
      <c r="EM9">
        <f>IF(AND(X9&gt;=1,X9&lt;=1.4),1,0)</f>
        <v>0</v>
      </c>
      <c r="EN9">
        <f>IF(AND(Y9&gt;=1,Y9&lt;=1.4),1,0)</f>
        <v>0</v>
      </c>
      <c r="EO9">
        <f>IF(AND(Z9&gt;=1,Z9&lt;=1.4),1,0)</f>
        <v>0</v>
      </c>
      <c r="EP9">
        <f>IF(AND(AA9&gt;=1,AA9&lt;=1.4),1,0)</f>
        <v>0</v>
      </c>
      <c r="EQ9">
        <f>IF(AND(AB9&gt;=1,AB9&lt;=1.4),1,0)</f>
        <v>0</v>
      </c>
      <c r="ER9">
        <f>IF(AND(AC9&gt;=1,AC9&lt;=1.4),1,0)</f>
        <v>0</v>
      </c>
      <c r="ES9">
        <f>IF(AND(AD9&gt;=1,AD9&lt;=1.4),1,0)</f>
        <v>0</v>
      </c>
      <c r="ET9">
        <f>IF(AND(AE9&gt;=1,AE9&lt;=1.4),1,0)</f>
        <v>0</v>
      </c>
      <c r="EU9">
        <f>IF(AND(AF9&gt;=1,AF9&lt;=1.4),1,0)</f>
        <v>0</v>
      </c>
      <c r="EV9">
        <f>IF(AND(AG9&gt;=1,AG9&lt;=1.4),1,0)</f>
        <v>0</v>
      </c>
      <c r="EW9">
        <f>IF(AND(AH9&gt;=1,AH9&lt;=1.4),1,0)</f>
        <v>0</v>
      </c>
      <c r="EX9">
        <f>IF(AND(AI9&gt;=1,AI9&lt;=1.4),1,0)</f>
        <v>0</v>
      </c>
      <c r="EY9">
        <f>IF(AND(AJ9&gt;=1,AJ9&lt;=1.4),1,0)</f>
        <v>0</v>
      </c>
      <c r="EZ9">
        <f t="shared" si="22"/>
        <v>0</v>
      </c>
      <c r="FA9">
        <f t="shared" si="22"/>
        <v>0</v>
      </c>
    </row>
    <row r="10" spans="1:157">
      <c r="A10" s="8">
        <f t="shared" si="0"/>
        <v>7</v>
      </c>
      <c r="B10" s="42"/>
      <c r="C10" s="8">
        <f t="shared" si="1"/>
        <v>27</v>
      </c>
      <c r="D10" s="1">
        <v>43917</v>
      </c>
      <c r="E10" s="3">
        <v>3.0939454568049589</v>
      </c>
      <c r="F10" s="3">
        <v>2.4052981996818787</v>
      </c>
      <c r="G10" s="3">
        <v>3.7146704940937374</v>
      </c>
      <c r="H10" s="3">
        <v>4.8021827522298537</v>
      </c>
      <c r="I10" s="3">
        <v>2.0620949663832553</v>
      </c>
      <c r="J10" s="3">
        <v>2.6473880380711305</v>
      </c>
      <c r="K10" s="3">
        <v>2.3928471001460792</v>
      </c>
      <c r="L10" s="3">
        <v>2.6275797698646075</v>
      </c>
      <c r="M10" s="3">
        <v>2.5591115509566813</v>
      </c>
      <c r="N10" s="3">
        <v>3.8967855725531018</v>
      </c>
      <c r="O10" s="3">
        <v>3.3076572060293872</v>
      </c>
      <c r="P10" s="3">
        <v>2.3481464660328348</v>
      </c>
      <c r="Q10" s="3">
        <v>3.3520855683871411</v>
      </c>
      <c r="R10" s="3">
        <v>3.686889537623792</v>
      </c>
      <c r="S10" s="3">
        <v>1</v>
      </c>
      <c r="T10" s="3">
        <v>2.4688691232528601</v>
      </c>
      <c r="U10" s="3">
        <v>2.0425531914893602</v>
      </c>
      <c r="V10" s="6"/>
      <c r="W10" s="2">
        <f>AVERAGE(E6:E10)</f>
        <v>3.7252498509271796</v>
      </c>
      <c r="X10" s="2">
        <f>AVERAGE(F6:F10)</f>
        <v>4.1840211804090996</v>
      </c>
      <c r="Y10" s="2">
        <f>AVERAGE(G6:G10)</f>
        <v>4.4317154206891338</v>
      </c>
      <c r="Z10" s="2">
        <f>AVERAGE(H6:H10)</f>
        <v>4.2914912225319499</v>
      </c>
      <c r="AA10" s="2">
        <f>AVERAGE(I6:I10)</f>
        <v>2.0637711734029089</v>
      </c>
      <c r="AB10" s="2">
        <f>AVERAGE(J6:J10)</f>
        <v>2.6686189608178594</v>
      </c>
      <c r="AC10" s="2">
        <f>AVERAGE(K6:K10)</f>
        <v>2.3942579364966372</v>
      </c>
      <c r="AD10" s="2">
        <f>AVERAGE(L6:L10)</f>
        <v>2.6279890966006234</v>
      </c>
      <c r="AE10" s="2">
        <f>AVERAGE(M6:M10)</f>
        <v>2.565485614870231</v>
      </c>
      <c r="AF10" s="2">
        <f>AVERAGE(N6:N10)</f>
        <v>4.7859631705314518</v>
      </c>
      <c r="AG10" s="2">
        <f>AVERAGE(O6:O10)</f>
        <v>4.315032476119149</v>
      </c>
      <c r="AH10" s="2">
        <f>AVERAGE(P6:P10)</f>
        <v>2.3587603857932669</v>
      </c>
      <c r="AI10" s="2">
        <f>AVERAGE(Q6:Q10)</f>
        <v>3.4225517727298866</v>
      </c>
      <c r="AJ10" s="2">
        <f>AVERAGE(R6:R10)</f>
        <v>3.708931223768519</v>
      </c>
      <c r="AK10" s="2">
        <f t="shared" si="23"/>
        <v>7.7489684894403821</v>
      </c>
      <c r="AL10" s="2">
        <f t="shared" si="24"/>
        <v>9.1151773049645328</v>
      </c>
      <c r="AN10" s="3">
        <f>IF(W10&lt;=1.4,1,0)</f>
        <v>0</v>
      </c>
      <c r="AO10" s="3">
        <f>IF(X10&lt;=1.4,1,0)</f>
        <v>0</v>
      </c>
      <c r="AP10" s="3">
        <f>IF(Y10&lt;=1.4,1,0)</f>
        <v>0</v>
      </c>
      <c r="AQ10" s="3">
        <f>IF(Z10&lt;=1.4,1,0)</f>
        <v>0</v>
      </c>
      <c r="AR10" s="3">
        <f>IF(AA10&lt;=1.4,1,0)</f>
        <v>0</v>
      </c>
      <c r="AS10" s="3">
        <f>IF(AB10&lt;=1.4,1,0)</f>
        <v>0</v>
      </c>
      <c r="AT10" s="3">
        <f>IF(AC10&lt;=1.4,1,0)</f>
        <v>0</v>
      </c>
      <c r="AU10" s="3">
        <f>IF(AD10&lt;=1.4,1,0)</f>
        <v>0</v>
      </c>
      <c r="AV10" s="3">
        <f>IF(AE10&lt;=1.4,1,0)</f>
        <v>0</v>
      </c>
      <c r="AW10" s="3">
        <f>IF(AF10&lt;=1.4,1,0)</f>
        <v>0</v>
      </c>
      <c r="AX10" s="3">
        <f>IF(AG10&lt;=1.4,1,0)</f>
        <v>0</v>
      </c>
      <c r="AY10" s="3">
        <f>IF(AH10&lt;=1.4,1,0)</f>
        <v>0</v>
      </c>
      <c r="AZ10" s="3">
        <f>IF(AI10&lt;=1.4,1,0)</f>
        <v>0</v>
      </c>
      <c r="BA10" s="3">
        <f>IF(AJ10&lt;=1.4,1,0)</f>
        <v>0</v>
      </c>
      <c r="BB10" s="3">
        <f t="shared" si="3"/>
        <v>0</v>
      </c>
      <c r="BC10" s="3">
        <f t="shared" si="3"/>
        <v>0</v>
      </c>
      <c r="BE10" s="2">
        <f>W10-W9</f>
        <v>-0.11708672169224288</v>
      </c>
      <c r="BF10" s="14">
        <f>X10-X9</f>
        <v>-1.0845318916879672</v>
      </c>
      <c r="BG10" s="2">
        <f>Y10-Y9</f>
        <v>-0.23376410730101949</v>
      </c>
      <c r="BH10" s="2">
        <f>Z10-Z9</f>
        <v>0.17135049316869999</v>
      </c>
      <c r="BI10" s="71">
        <f>AA10-AA9</f>
        <v>-8.8788601422606916E-4</v>
      </c>
      <c r="BJ10" s="2">
        <f>AB10-AB9</f>
        <v>-1.0828344131145418E-2</v>
      </c>
      <c r="BK10" s="2">
        <f>AC10-AC9</f>
        <v>-4.5297247199238555E-4</v>
      </c>
      <c r="BL10" s="2">
        <f>AD10-AD9</f>
        <v>-2.5631781097557038E-4</v>
      </c>
      <c r="BM10" s="2">
        <f>AE10-AE9</f>
        <v>-1.7708131351472645E-3</v>
      </c>
      <c r="BN10" s="2">
        <f>AF10-AF9</f>
        <v>-0.29770216811107275</v>
      </c>
      <c r="BO10" s="2">
        <f>AG10-AG9</f>
        <v>-0.39663046603974639</v>
      </c>
      <c r="BP10" s="2">
        <f>AH10-AH9</f>
        <v>-4.4607416857322946E-3</v>
      </c>
      <c r="BQ10" s="2">
        <f>AI10-AI9</f>
        <v>-7.3626466989076267E-2</v>
      </c>
      <c r="BR10" s="2">
        <f>AJ10-AJ9</f>
        <v>4.1989156937891181E-2</v>
      </c>
      <c r="BS10" s="2">
        <f t="shared" si="25"/>
        <v>-0.91244701516280191</v>
      </c>
      <c r="BT10" s="2">
        <f t="shared" si="25"/>
        <v>-0.25815602836879314</v>
      </c>
      <c r="BV10" s="2">
        <f>IF(W10&gt;3,1,0)</f>
        <v>1</v>
      </c>
      <c r="BW10" s="2">
        <f>IF(X10&gt;3,1,0)</f>
        <v>1</v>
      </c>
      <c r="BX10" s="2">
        <f>IF(Y10&gt;3,1,0)</f>
        <v>1</v>
      </c>
      <c r="BY10" s="2">
        <f>IF(Z10&gt;3,1,0)</f>
        <v>1</v>
      </c>
      <c r="BZ10" s="2">
        <f>IF(AA10&gt;3,1,0)</f>
        <v>0</v>
      </c>
      <c r="CA10" s="2">
        <f>IF(AB10&gt;3,1,0)</f>
        <v>0</v>
      </c>
      <c r="CB10" s="2">
        <f>IF(AC10&gt;3,1,0)</f>
        <v>0</v>
      </c>
      <c r="CC10" s="2">
        <f>IF(AD10&gt;3,1,0)</f>
        <v>0</v>
      </c>
      <c r="CD10" s="2">
        <f>IF(AE10&gt;3,1,0)</f>
        <v>0</v>
      </c>
      <c r="CE10" s="2">
        <f>IF(AF10&gt;3,1,0)</f>
        <v>1</v>
      </c>
      <c r="CF10" s="2">
        <f>IF(AG10&gt;3,1,0)</f>
        <v>1</v>
      </c>
      <c r="CG10" s="2">
        <f>IF(AH10&gt;3,1,0)</f>
        <v>0</v>
      </c>
      <c r="CH10" s="2">
        <f>IF(AI10&gt;3,1,0)</f>
        <v>1</v>
      </c>
      <c r="CI10" s="2">
        <f>IF(AJ10&gt;3,1,0)</f>
        <v>1</v>
      </c>
      <c r="CJ10" s="2">
        <f t="shared" si="4"/>
        <v>1</v>
      </c>
      <c r="CK10" s="2">
        <f t="shared" si="4"/>
        <v>1</v>
      </c>
      <c r="CM10">
        <f t="shared" si="26"/>
        <v>0</v>
      </c>
      <c r="CN10">
        <f t="shared" si="5"/>
        <v>0</v>
      </c>
      <c r="CO10">
        <f t="shared" si="5"/>
        <v>0</v>
      </c>
      <c r="CP10">
        <f t="shared" si="5"/>
        <v>0</v>
      </c>
      <c r="CQ10">
        <f t="shared" si="5"/>
        <v>0</v>
      </c>
      <c r="CR10">
        <f t="shared" si="5"/>
        <v>1</v>
      </c>
      <c r="CS10">
        <f t="shared" si="5"/>
        <v>0</v>
      </c>
      <c r="CT10">
        <f t="shared" si="5"/>
        <v>1</v>
      </c>
      <c r="CU10">
        <f t="shared" si="5"/>
        <v>1</v>
      </c>
      <c r="CV10">
        <f t="shared" si="5"/>
        <v>0</v>
      </c>
      <c r="CW10">
        <f t="shared" si="5"/>
        <v>0</v>
      </c>
      <c r="CX10">
        <f t="shared" si="5"/>
        <v>0</v>
      </c>
      <c r="CY10">
        <f t="shared" si="5"/>
        <v>0</v>
      </c>
      <c r="CZ10">
        <f t="shared" si="5"/>
        <v>0</v>
      </c>
      <c r="DA10">
        <f t="shared" si="5"/>
        <v>0</v>
      </c>
      <c r="DB10">
        <f t="shared" si="5"/>
        <v>0</v>
      </c>
      <c r="DD10">
        <f t="shared" si="27"/>
        <v>0</v>
      </c>
      <c r="DE10">
        <f t="shared" si="6"/>
        <v>0</v>
      </c>
      <c r="DF10">
        <f t="shared" si="6"/>
        <v>0</v>
      </c>
      <c r="DG10">
        <f t="shared" si="6"/>
        <v>0</v>
      </c>
      <c r="DH10">
        <f t="shared" si="6"/>
        <v>1</v>
      </c>
      <c r="DI10">
        <f t="shared" si="6"/>
        <v>0</v>
      </c>
      <c r="DJ10">
        <f t="shared" si="6"/>
        <v>1</v>
      </c>
      <c r="DK10">
        <f t="shared" si="6"/>
        <v>0</v>
      </c>
      <c r="DL10">
        <f t="shared" si="6"/>
        <v>0</v>
      </c>
      <c r="DM10">
        <f t="shared" si="6"/>
        <v>0</v>
      </c>
      <c r="DN10">
        <f t="shared" si="6"/>
        <v>0</v>
      </c>
      <c r="DO10">
        <f t="shared" si="6"/>
        <v>1</v>
      </c>
      <c r="DP10">
        <f t="shared" si="6"/>
        <v>0</v>
      </c>
      <c r="DQ10">
        <f t="shared" si="6"/>
        <v>0</v>
      </c>
      <c r="DR10">
        <f t="shared" si="6"/>
        <v>0</v>
      </c>
      <c r="DS10">
        <f t="shared" si="6"/>
        <v>0</v>
      </c>
      <c r="DU10">
        <f t="shared" si="28"/>
        <v>0</v>
      </c>
      <c r="DV10">
        <f t="shared" si="7"/>
        <v>0</v>
      </c>
      <c r="DW10">
        <f t="shared" si="8"/>
        <v>0</v>
      </c>
      <c r="DX10">
        <f t="shared" si="9"/>
        <v>0</v>
      </c>
      <c r="DY10">
        <f t="shared" si="10"/>
        <v>0</v>
      </c>
      <c r="DZ10">
        <f t="shared" si="11"/>
        <v>0</v>
      </c>
      <c r="EA10">
        <f t="shared" si="12"/>
        <v>0</v>
      </c>
      <c r="EB10">
        <f t="shared" si="13"/>
        <v>0</v>
      </c>
      <c r="EC10">
        <f t="shared" si="14"/>
        <v>0</v>
      </c>
      <c r="ED10">
        <f t="shared" si="15"/>
        <v>0</v>
      </c>
      <c r="EE10">
        <f t="shared" si="16"/>
        <v>0</v>
      </c>
      <c r="EF10">
        <f t="shared" si="17"/>
        <v>0</v>
      </c>
      <c r="EG10">
        <f t="shared" si="18"/>
        <v>0</v>
      </c>
      <c r="EH10">
        <f t="shared" si="19"/>
        <v>0</v>
      </c>
      <c r="EI10">
        <f t="shared" si="20"/>
        <v>0</v>
      </c>
      <c r="EJ10">
        <f t="shared" si="21"/>
        <v>0</v>
      </c>
      <c r="EL10">
        <f>IF(AND(W10&gt;=1,W10&lt;=1.4),1,0)</f>
        <v>0</v>
      </c>
      <c r="EM10">
        <f>IF(AND(X10&gt;=1,X10&lt;=1.4),1,0)</f>
        <v>0</v>
      </c>
      <c r="EN10">
        <f>IF(AND(Y10&gt;=1,Y10&lt;=1.4),1,0)</f>
        <v>0</v>
      </c>
      <c r="EO10">
        <f>IF(AND(Z10&gt;=1,Z10&lt;=1.4),1,0)</f>
        <v>0</v>
      </c>
      <c r="EP10">
        <f>IF(AND(AA10&gt;=1,AA10&lt;=1.4),1,0)</f>
        <v>0</v>
      </c>
      <c r="EQ10">
        <f>IF(AND(AB10&gt;=1,AB10&lt;=1.4),1,0)</f>
        <v>0</v>
      </c>
      <c r="ER10">
        <f>IF(AND(AC10&gt;=1,AC10&lt;=1.4),1,0)</f>
        <v>0</v>
      </c>
      <c r="ES10">
        <f>IF(AND(AD10&gt;=1,AD10&lt;=1.4),1,0)</f>
        <v>0</v>
      </c>
      <c r="ET10">
        <f>IF(AND(AE10&gt;=1,AE10&lt;=1.4),1,0)</f>
        <v>0</v>
      </c>
      <c r="EU10">
        <f>IF(AND(AF10&gt;=1,AF10&lt;=1.4),1,0)</f>
        <v>0</v>
      </c>
      <c r="EV10">
        <f>IF(AND(AG10&gt;=1,AG10&lt;=1.4),1,0)</f>
        <v>0</v>
      </c>
      <c r="EW10">
        <f>IF(AND(AH10&gt;=1,AH10&lt;=1.4),1,0)</f>
        <v>0</v>
      </c>
      <c r="EX10">
        <f>IF(AND(AI10&gt;=1,AI10&lt;=1.4),1,0)</f>
        <v>0</v>
      </c>
      <c r="EY10">
        <f>IF(AND(AJ10&gt;=1,AJ10&lt;=1.4),1,0)</f>
        <v>0</v>
      </c>
      <c r="EZ10">
        <f t="shared" si="22"/>
        <v>0</v>
      </c>
      <c r="FA10">
        <f t="shared" si="22"/>
        <v>0</v>
      </c>
    </row>
    <row r="11" spans="1:157">
      <c r="A11" s="8">
        <f t="shared" si="0"/>
        <v>8</v>
      </c>
      <c r="B11" s="42"/>
      <c r="C11" s="8">
        <f t="shared" si="1"/>
        <v>28</v>
      </c>
      <c r="D11" s="1">
        <v>43918</v>
      </c>
      <c r="E11" s="3">
        <v>3.0452464267336548</v>
      </c>
      <c r="F11" s="3">
        <v>3.9765217599581</v>
      </c>
      <c r="G11" s="3">
        <v>3.7521433428329098</v>
      </c>
      <c r="H11" s="3">
        <v>3.3518959387161691</v>
      </c>
      <c r="I11" s="3">
        <v>2.05575659572937</v>
      </c>
      <c r="J11" s="3">
        <v>2.6019978962662584</v>
      </c>
      <c r="K11" s="3">
        <v>2.3841949423979836</v>
      </c>
      <c r="L11" s="3">
        <v>2.6262798668034635</v>
      </c>
      <c r="M11" s="3">
        <v>2.5516772903986391</v>
      </c>
      <c r="N11" s="3">
        <v>3.2157202289832041</v>
      </c>
      <c r="O11" s="3">
        <v>3.1204352446462265</v>
      </c>
      <c r="P11" s="3">
        <v>2.3347554228425702</v>
      </c>
      <c r="Q11" s="3">
        <v>3.3561118806855252</v>
      </c>
      <c r="R11" s="3">
        <v>3.2815616414824684</v>
      </c>
      <c r="S11" s="3">
        <v>1</v>
      </c>
      <c r="T11" s="3">
        <v>5.7241662559553097</v>
      </c>
      <c r="U11" s="3">
        <v>9.31683168316831</v>
      </c>
      <c r="V11" s="6"/>
      <c r="W11" s="2">
        <f>AVERAGE(E7:E11)</f>
        <v>3.5415604363299358</v>
      </c>
      <c r="X11" s="2">
        <f>AVERAGE(F7:F11)</f>
        <v>3.7030087486958578</v>
      </c>
      <c r="Y11" s="2">
        <f>AVERAGE(G7:G11)</f>
        <v>4.2029040705520391</v>
      </c>
      <c r="Z11" s="2">
        <f>AVERAGE(H7:H11)</f>
        <v>4.1757417037118456</v>
      </c>
      <c r="AA11" s="2">
        <f>AVERAGE(I7:I11)</f>
        <v>2.0614959483902853</v>
      </c>
      <c r="AB11" s="2">
        <f>AVERAGE(J7:J11)</f>
        <v>2.6516851183722352</v>
      </c>
      <c r="AC11" s="2">
        <f>AVERAGE(K7:K11)</f>
        <v>2.3921108957328827</v>
      </c>
      <c r="AD11" s="2">
        <f>AVERAGE(L7:L11)</f>
        <v>2.6275608074559047</v>
      </c>
      <c r="AE11" s="2">
        <f>AVERAGE(M7:M11)</f>
        <v>2.5621662149952895</v>
      </c>
      <c r="AF11" s="2">
        <f>AVERAGE(N7:N11)</f>
        <v>4.3337960589308082</v>
      </c>
      <c r="AG11" s="2">
        <f>AVERAGE(O7:O11)</f>
        <v>3.8853256455978085</v>
      </c>
      <c r="AH11" s="2">
        <f>AVERAGE(P7:P11)</f>
        <v>2.3520070317420982</v>
      </c>
      <c r="AI11" s="2">
        <f>AVERAGE(Q7:Q11)</f>
        <v>3.3819076343293366</v>
      </c>
      <c r="AJ11" s="2">
        <f>AVERAGE(R7:R11)</f>
        <v>3.5643198834153269</v>
      </c>
      <c r="AK11" s="2">
        <f t="shared" si="23"/>
        <v>7.2146713058488361</v>
      </c>
      <c r="AL11" s="2">
        <f t="shared" si="24"/>
        <v>10.578543641598195</v>
      </c>
      <c r="AN11" s="3">
        <f>IF(W11&lt;=1.4,1,0)</f>
        <v>0</v>
      </c>
      <c r="AO11" s="3">
        <f>IF(X11&lt;=1.4,1,0)</f>
        <v>0</v>
      </c>
      <c r="AP11" s="3">
        <f>IF(Y11&lt;=1.4,1,0)</f>
        <v>0</v>
      </c>
      <c r="AQ11" s="3">
        <f>IF(Z11&lt;=1.4,1,0)</f>
        <v>0</v>
      </c>
      <c r="AR11" s="3">
        <f>IF(AA11&lt;=1.4,1,0)</f>
        <v>0</v>
      </c>
      <c r="AS11" s="3">
        <f>IF(AB11&lt;=1.4,1,0)</f>
        <v>0</v>
      </c>
      <c r="AT11" s="3">
        <f>IF(AC11&lt;=1.4,1,0)</f>
        <v>0</v>
      </c>
      <c r="AU11" s="3">
        <f>IF(AD11&lt;=1.4,1,0)</f>
        <v>0</v>
      </c>
      <c r="AV11" s="3">
        <f>IF(AE11&lt;=1.4,1,0)</f>
        <v>0</v>
      </c>
      <c r="AW11" s="3">
        <f>IF(AF11&lt;=1.4,1,0)</f>
        <v>0</v>
      </c>
      <c r="AX11" s="3">
        <f>IF(AG11&lt;=1.4,1,0)</f>
        <v>0</v>
      </c>
      <c r="AY11" s="3">
        <f>IF(AH11&lt;=1.4,1,0)</f>
        <v>0</v>
      </c>
      <c r="AZ11" s="3">
        <f>IF(AI11&lt;=1.4,1,0)</f>
        <v>0</v>
      </c>
      <c r="BA11" s="3">
        <f>IF(AJ11&lt;=1.4,1,0)</f>
        <v>0</v>
      </c>
      <c r="BB11" s="3">
        <f t="shared" si="3"/>
        <v>0</v>
      </c>
      <c r="BC11" s="3">
        <f t="shared" si="3"/>
        <v>0</v>
      </c>
      <c r="BE11" s="2">
        <f>W11-W10</f>
        <v>-0.18368941459724386</v>
      </c>
      <c r="BF11" s="14">
        <f>X11-X10</f>
        <v>-0.48101243171324182</v>
      </c>
      <c r="BG11" s="2">
        <f>Y11-Y10</f>
        <v>-0.22881135013709475</v>
      </c>
      <c r="BH11" s="2">
        <f>Z11-Z10</f>
        <v>-0.11574951882010431</v>
      </c>
      <c r="BI11" s="71">
        <f>AA11-AA10</f>
        <v>-2.2752250126236717E-3</v>
      </c>
      <c r="BJ11" s="2">
        <f>AB11-AB10</f>
        <v>-1.6933842445624236E-2</v>
      </c>
      <c r="BK11" s="2">
        <f>AC11-AC10</f>
        <v>-2.147040763754493E-3</v>
      </c>
      <c r="BL11" s="2">
        <f>AD11-AD10</f>
        <v>-4.282891447187076E-4</v>
      </c>
      <c r="BM11" s="2">
        <f>AE11-AE10</f>
        <v>-3.3193998749414533E-3</v>
      </c>
      <c r="BN11" s="2">
        <f>AF11-AF10</f>
        <v>-0.4521671116006436</v>
      </c>
      <c r="BO11" s="2">
        <f>AG11-AG10</f>
        <v>-0.42970683052134051</v>
      </c>
      <c r="BP11" s="2">
        <f>AH11-AH10</f>
        <v>-6.7533540511686141E-3</v>
      </c>
      <c r="BQ11" s="2">
        <f>AI11-AI10</f>
        <v>-4.0644138400550034E-2</v>
      </c>
      <c r="BR11" s="2">
        <f>AJ11-AJ10</f>
        <v>-0.14461134035319212</v>
      </c>
      <c r="BS11" s="2">
        <f t="shared" si="25"/>
        <v>-0.53429718359154599</v>
      </c>
      <c r="BT11" s="2">
        <f t="shared" si="25"/>
        <v>1.463366336633662</v>
      </c>
      <c r="BV11" s="2">
        <f>IF(W11&gt;3,1,0)</f>
        <v>1</v>
      </c>
      <c r="BW11" s="2">
        <f>IF(X11&gt;3,1,0)</f>
        <v>1</v>
      </c>
      <c r="BX11" s="2">
        <f>IF(Y11&gt;3,1,0)</f>
        <v>1</v>
      </c>
      <c r="BY11" s="2">
        <f>IF(Z11&gt;3,1,0)</f>
        <v>1</v>
      </c>
      <c r="BZ11" s="2">
        <f>IF(AA11&gt;3,1,0)</f>
        <v>0</v>
      </c>
      <c r="CA11" s="2">
        <f>IF(AB11&gt;3,1,0)</f>
        <v>0</v>
      </c>
      <c r="CB11" s="2">
        <f>IF(AC11&gt;3,1,0)</f>
        <v>0</v>
      </c>
      <c r="CC11" s="2">
        <f>IF(AD11&gt;3,1,0)</f>
        <v>0</v>
      </c>
      <c r="CD11" s="2">
        <f>IF(AE11&gt;3,1,0)</f>
        <v>0</v>
      </c>
      <c r="CE11" s="2">
        <f>IF(AF11&gt;3,1,0)</f>
        <v>1</v>
      </c>
      <c r="CF11" s="2">
        <f>IF(AG11&gt;3,1,0)</f>
        <v>1</v>
      </c>
      <c r="CG11" s="2">
        <f>IF(AH11&gt;3,1,0)</f>
        <v>0</v>
      </c>
      <c r="CH11" s="2">
        <f>IF(AI11&gt;3,1,0)</f>
        <v>1</v>
      </c>
      <c r="CI11" s="2">
        <f>IF(AJ11&gt;3,1,0)</f>
        <v>1</v>
      </c>
      <c r="CJ11" s="2">
        <f t="shared" si="4"/>
        <v>1</v>
      </c>
      <c r="CK11" s="2">
        <f t="shared" si="4"/>
        <v>1</v>
      </c>
      <c r="CM11">
        <f t="shared" si="26"/>
        <v>0</v>
      </c>
      <c r="CN11">
        <f t="shared" si="5"/>
        <v>0</v>
      </c>
      <c r="CO11">
        <f t="shared" si="5"/>
        <v>0</v>
      </c>
      <c r="CP11">
        <f t="shared" si="5"/>
        <v>0</v>
      </c>
      <c r="CQ11">
        <f t="shared" si="5"/>
        <v>0</v>
      </c>
      <c r="CR11">
        <f t="shared" si="5"/>
        <v>1</v>
      </c>
      <c r="CS11">
        <f t="shared" si="5"/>
        <v>0</v>
      </c>
      <c r="CT11">
        <f t="shared" si="5"/>
        <v>1</v>
      </c>
      <c r="CU11">
        <f t="shared" si="5"/>
        <v>1</v>
      </c>
      <c r="CV11">
        <f t="shared" si="5"/>
        <v>0</v>
      </c>
      <c r="CW11">
        <f t="shared" si="5"/>
        <v>0</v>
      </c>
      <c r="CX11">
        <f t="shared" si="5"/>
        <v>0</v>
      </c>
      <c r="CY11">
        <f t="shared" si="5"/>
        <v>0</v>
      </c>
      <c r="CZ11">
        <f t="shared" si="5"/>
        <v>0</v>
      </c>
      <c r="DA11">
        <f t="shared" si="5"/>
        <v>0</v>
      </c>
      <c r="DB11">
        <f t="shared" si="5"/>
        <v>0</v>
      </c>
      <c r="DD11">
        <f t="shared" si="27"/>
        <v>0</v>
      </c>
      <c r="DE11">
        <f t="shared" si="6"/>
        <v>0</v>
      </c>
      <c r="DF11">
        <f t="shared" si="6"/>
        <v>0</v>
      </c>
      <c r="DG11">
        <f t="shared" si="6"/>
        <v>0</v>
      </c>
      <c r="DH11">
        <f t="shared" si="6"/>
        <v>1</v>
      </c>
      <c r="DI11">
        <f t="shared" si="6"/>
        <v>0</v>
      </c>
      <c r="DJ11">
        <f t="shared" si="6"/>
        <v>1</v>
      </c>
      <c r="DK11">
        <f t="shared" si="6"/>
        <v>0</v>
      </c>
      <c r="DL11">
        <f t="shared" si="6"/>
        <v>0</v>
      </c>
      <c r="DM11">
        <f t="shared" si="6"/>
        <v>0</v>
      </c>
      <c r="DN11">
        <f t="shared" si="6"/>
        <v>0</v>
      </c>
      <c r="DO11">
        <f t="shared" si="6"/>
        <v>1</v>
      </c>
      <c r="DP11">
        <f t="shared" si="6"/>
        <v>0</v>
      </c>
      <c r="DQ11">
        <f t="shared" si="6"/>
        <v>0</v>
      </c>
      <c r="DR11">
        <f t="shared" si="6"/>
        <v>0</v>
      </c>
      <c r="DS11">
        <f t="shared" si="6"/>
        <v>0</v>
      </c>
      <c r="DU11">
        <f t="shared" si="28"/>
        <v>0</v>
      </c>
      <c r="DV11">
        <f t="shared" si="7"/>
        <v>0</v>
      </c>
      <c r="DW11">
        <f t="shared" si="8"/>
        <v>0</v>
      </c>
      <c r="DX11">
        <f t="shared" si="9"/>
        <v>0</v>
      </c>
      <c r="DY11">
        <f t="shared" si="10"/>
        <v>0</v>
      </c>
      <c r="DZ11">
        <f t="shared" si="11"/>
        <v>0</v>
      </c>
      <c r="EA11">
        <f t="shared" si="12"/>
        <v>0</v>
      </c>
      <c r="EB11">
        <f t="shared" si="13"/>
        <v>0</v>
      </c>
      <c r="EC11">
        <f t="shared" si="14"/>
        <v>0</v>
      </c>
      <c r="ED11">
        <f t="shared" si="15"/>
        <v>0</v>
      </c>
      <c r="EE11">
        <f t="shared" si="16"/>
        <v>0</v>
      </c>
      <c r="EF11">
        <f t="shared" si="17"/>
        <v>0</v>
      </c>
      <c r="EG11">
        <f t="shared" si="18"/>
        <v>0</v>
      </c>
      <c r="EH11">
        <f t="shared" si="19"/>
        <v>0</v>
      </c>
      <c r="EI11">
        <f t="shared" si="20"/>
        <v>0</v>
      </c>
      <c r="EJ11">
        <f t="shared" si="21"/>
        <v>0</v>
      </c>
      <c r="EL11">
        <f>IF(AND(W11&gt;=1,W11&lt;=1.4),1,0)</f>
        <v>0</v>
      </c>
      <c r="EM11">
        <f>IF(AND(X11&gt;=1,X11&lt;=1.4),1,0)</f>
        <v>0</v>
      </c>
      <c r="EN11">
        <f>IF(AND(Y11&gt;=1,Y11&lt;=1.4),1,0)</f>
        <v>0</v>
      </c>
      <c r="EO11">
        <f>IF(AND(Z11&gt;=1,Z11&lt;=1.4),1,0)</f>
        <v>0</v>
      </c>
      <c r="EP11">
        <f>IF(AND(AA11&gt;=1,AA11&lt;=1.4),1,0)</f>
        <v>0</v>
      </c>
      <c r="EQ11">
        <f>IF(AND(AB11&gt;=1,AB11&lt;=1.4),1,0)</f>
        <v>0</v>
      </c>
      <c r="ER11">
        <f>IF(AND(AC11&gt;=1,AC11&lt;=1.4),1,0)</f>
        <v>0</v>
      </c>
      <c r="ES11">
        <f>IF(AND(AD11&gt;=1,AD11&lt;=1.4),1,0)</f>
        <v>0</v>
      </c>
      <c r="ET11">
        <f>IF(AND(AE11&gt;=1,AE11&lt;=1.4),1,0)</f>
        <v>0</v>
      </c>
      <c r="EU11">
        <f>IF(AND(AF11&gt;=1,AF11&lt;=1.4),1,0)</f>
        <v>0</v>
      </c>
      <c r="EV11">
        <f>IF(AND(AG11&gt;=1,AG11&lt;=1.4),1,0)</f>
        <v>0</v>
      </c>
      <c r="EW11">
        <f>IF(AND(AH11&gt;=1,AH11&lt;=1.4),1,0)</f>
        <v>0</v>
      </c>
      <c r="EX11">
        <f>IF(AND(AI11&gt;=1,AI11&lt;=1.4),1,0)</f>
        <v>0</v>
      </c>
      <c r="EY11">
        <f>IF(AND(AJ11&gt;=1,AJ11&lt;=1.4),1,0)</f>
        <v>0</v>
      </c>
      <c r="EZ11">
        <f t="shared" si="22"/>
        <v>0</v>
      </c>
      <c r="FA11">
        <f t="shared" si="22"/>
        <v>0</v>
      </c>
    </row>
    <row r="12" spans="1:157">
      <c r="A12" s="8">
        <f t="shared" si="0"/>
        <v>9</v>
      </c>
      <c r="B12" s="42"/>
      <c r="C12" s="8">
        <f t="shared" si="1"/>
        <v>29</v>
      </c>
      <c r="D12" s="1">
        <v>43919</v>
      </c>
      <c r="E12" s="3">
        <v>1.192661223300687</v>
      </c>
      <c r="F12" s="3">
        <v>2.1100583690075632</v>
      </c>
      <c r="G12" s="3">
        <v>3.4280104761932702</v>
      </c>
      <c r="H12" s="3">
        <v>2.796021840663943</v>
      </c>
      <c r="I12" s="3">
        <v>2.0453505298065791</v>
      </c>
      <c r="J12" s="3">
        <v>2.5536694065096697</v>
      </c>
      <c r="K12" s="3">
        <v>2.3675765458129909</v>
      </c>
      <c r="L12" s="3">
        <v>2.619813716204892</v>
      </c>
      <c r="M12" s="3">
        <v>2.5412374943411025</v>
      </c>
      <c r="N12" s="3">
        <v>3.0938978585203647</v>
      </c>
      <c r="O12" s="3">
        <v>3.3550197977416034</v>
      </c>
      <c r="P12" s="3">
        <v>2.3225562235222466</v>
      </c>
      <c r="Q12" s="3">
        <v>3.1871967025891701</v>
      </c>
      <c r="R12" s="3">
        <v>1.6539965208853376</v>
      </c>
      <c r="S12" s="3">
        <v>1</v>
      </c>
      <c r="T12" s="3">
        <v>3.85640584694755</v>
      </c>
      <c r="U12" s="3">
        <v>4.6521739130434696</v>
      </c>
      <c r="V12" s="6"/>
      <c r="W12" s="2">
        <f>AVERAGE(E8:E12)</f>
        <v>2.9351764721437954</v>
      </c>
      <c r="X12" s="2">
        <f>AVERAGE(F8:F12)</f>
        <v>3.7074147237414357</v>
      </c>
      <c r="Y12" s="2">
        <f>AVERAGE(G8:G12)</f>
        <v>3.9107906981942491</v>
      </c>
      <c r="Z12" s="2">
        <f>AVERAGE(H8:H12)</f>
        <v>3.9317098377645991</v>
      </c>
      <c r="AA12" s="2">
        <f>AVERAGE(I8:I12)</f>
        <v>2.0575773775937969</v>
      </c>
      <c r="AB12" s="2">
        <f>AVERAGE(J8:J12)</f>
        <v>2.6269518322800565</v>
      </c>
      <c r="AC12" s="2">
        <f>AVERAGE(K8:K12)</f>
        <v>2.3866817938513329</v>
      </c>
      <c r="AD12" s="2">
        <f>AVERAGE(L8:L12)</f>
        <v>2.6259008803585191</v>
      </c>
      <c r="AE12" s="2">
        <f>AVERAGE(M8:M12)</f>
        <v>2.5569176069426076</v>
      </c>
      <c r="AF12" s="2">
        <f>AVERAGE(N8:N12)</f>
        <v>3.8296482879794267</v>
      </c>
      <c r="AG12" s="2">
        <f>AVERAGE(O8:O12)</f>
        <v>3.5034372754817285</v>
      </c>
      <c r="AH12" s="2">
        <f>AVERAGE(P8:P12)</f>
        <v>2.3436663317757489</v>
      </c>
      <c r="AI12" s="2">
        <f>AVERAGE(Q8:Q12)</f>
        <v>3.3223753676568593</v>
      </c>
      <c r="AJ12" s="2">
        <f>AVERAGE(R8:R12)</f>
        <v>3.1236428232403464</v>
      </c>
      <c r="AK12" s="2">
        <f t="shared" si="23"/>
        <v>6.4536622903165819</v>
      </c>
      <c r="AL12" s="2">
        <f t="shared" si="24"/>
        <v>10.188978424206889</v>
      </c>
      <c r="AN12" s="3">
        <f>IF(W12&lt;=1.4,1,0)</f>
        <v>0</v>
      </c>
      <c r="AO12" s="3">
        <f>IF(X12&lt;=1.4,1,0)</f>
        <v>0</v>
      </c>
      <c r="AP12" s="3">
        <f>IF(Y12&lt;=1.4,1,0)</f>
        <v>0</v>
      </c>
      <c r="AQ12" s="3">
        <f>IF(Z12&lt;=1.4,1,0)</f>
        <v>0</v>
      </c>
      <c r="AR12" s="3">
        <f>IF(AA12&lt;=1.4,1,0)</f>
        <v>0</v>
      </c>
      <c r="AS12" s="3">
        <f>IF(AB12&lt;=1.4,1,0)</f>
        <v>0</v>
      </c>
      <c r="AT12" s="3">
        <f>IF(AC12&lt;=1.4,1,0)</f>
        <v>0</v>
      </c>
      <c r="AU12" s="3">
        <f>IF(AD12&lt;=1.4,1,0)</f>
        <v>0</v>
      </c>
      <c r="AV12" s="3">
        <f>IF(AE12&lt;=1.4,1,0)</f>
        <v>0</v>
      </c>
      <c r="AW12" s="3">
        <f>IF(AF12&lt;=1.4,1,0)</f>
        <v>0</v>
      </c>
      <c r="AX12" s="3">
        <f>IF(AG12&lt;=1.4,1,0)</f>
        <v>0</v>
      </c>
      <c r="AY12" s="3">
        <f>IF(AH12&lt;=1.4,1,0)</f>
        <v>0</v>
      </c>
      <c r="AZ12" s="3">
        <f>IF(AI12&lt;=1.4,1,0)</f>
        <v>0</v>
      </c>
      <c r="BA12" s="3">
        <f>IF(AJ12&lt;=1.4,1,0)</f>
        <v>0</v>
      </c>
      <c r="BB12" s="3">
        <f t="shared" si="3"/>
        <v>0</v>
      </c>
      <c r="BC12" s="3">
        <f t="shared" si="3"/>
        <v>0</v>
      </c>
      <c r="BE12" s="2">
        <f>W12-W11</f>
        <v>-0.60638396418614038</v>
      </c>
      <c r="BF12" s="14">
        <f>X12-X11</f>
        <v>4.4059750455778257E-3</v>
      </c>
      <c r="BG12" s="2">
        <f>Y12-Y11</f>
        <v>-0.29211337235779</v>
      </c>
      <c r="BH12" s="2">
        <f>Z12-Z11</f>
        <v>-0.24403186594724646</v>
      </c>
      <c r="BI12" s="71">
        <f>AA12-AA11</f>
        <v>-3.9185707964883854E-3</v>
      </c>
      <c r="BJ12" s="2">
        <f>AB12-AB11</f>
        <v>-2.473328609217873E-2</v>
      </c>
      <c r="BK12" s="2">
        <f>AC12-AC11</f>
        <v>-5.4291018815497694E-3</v>
      </c>
      <c r="BL12" s="2">
        <f>AD12-AD11</f>
        <v>-1.6599270973856051E-3</v>
      </c>
      <c r="BM12" s="2">
        <f>AE12-AE11</f>
        <v>-5.2486080526819023E-3</v>
      </c>
      <c r="BN12" s="2">
        <f>AF12-AF11</f>
        <v>-0.50414777095138152</v>
      </c>
      <c r="BO12" s="2">
        <f>AG12-AG11</f>
        <v>-0.38188837011608001</v>
      </c>
      <c r="BP12" s="2">
        <f>AH12-AH11</f>
        <v>-8.3406999663493409E-3</v>
      </c>
      <c r="BQ12" s="2">
        <f>AI12-AI11</f>
        <v>-5.9532266672477352E-2</v>
      </c>
      <c r="BR12" s="2">
        <f>AJ12-AJ11</f>
        <v>-0.44067706017498054</v>
      </c>
      <c r="BS12" s="2">
        <f t="shared" si="25"/>
        <v>-0.7610090155322542</v>
      </c>
      <c r="BT12" s="2">
        <f t="shared" si="25"/>
        <v>-0.38956521739130601</v>
      </c>
      <c r="BV12" s="2">
        <f>IF(W12&gt;3,1,0)</f>
        <v>0</v>
      </c>
      <c r="BW12" s="2">
        <f>IF(X12&gt;3,1,0)</f>
        <v>1</v>
      </c>
      <c r="BX12" s="2">
        <f>IF(Y12&gt;3,1,0)</f>
        <v>1</v>
      </c>
      <c r="BY12" s="2">
        <f>IF(Z12&gt;3,1,0)</f>
        <v>1</v>
      </c>
      <c r="BZ12" s="2">
        <f>IF(AA12&gt;3,1,0)</f>
        <v>0</v>
      </c>
      <c r="CA12" s="2">
        <f>IF(AB12&gt;3,1,0)</f>
        <v>0</v>
      </c>
      <c r="CB12" s="2">
        <f>IF(AC12&gt;3,1,0)</f>
        <v>0</v>
      </c>
      <c r="CC12" s="2">
        <f>IF(AD12&gt;3,1,0)</f>
        <v>0</v>
      </c>
      <c r="CD12" s="2">
        <f>IF(AE12&gt;3,1,0)</f>
        <v>0</v>
      </c>
      <c r="CE12" s="2">
        <f>IF(AF12&gt;3,1,0)</f>
        <v>1</v>
      </c>
      <c r="CF12" s="2">
        <f>IF(AG12&gt;3,1,0)</f>
        <v>1</v>
      </c>
      <c r="CG12" s="2">
        <f>IF(AH12&gt;3,1,0)</f>
        <v>0</v>
      </c>
      <c r="CH12" s="2">
        <f>IF(AI12&gt;3,1,0)</f>
        <v>1</v>
      </c>
      <c r="CI12" s="2">
        <f>IF(AJ12&gt;3,1,0)</f>
        <v>1</v>
      </c>
      <c r="CJ12" s="2">
        <f t="shared" si="4"/>
        <v>1</v>
      </c>
      <c r="CK12" s="2">
        <f t="shared" si="4"/>
        <v>1</v>
      </c>
      <c r="CM12">
        <f t="shared" si="26"/>
        <v>1</v>
      </c>
      <c r="CN12">
        <f t="shared" si="5"/>
        <v>0</v>
      </c>
      <c r="CO12">
        <f t="shared" si="5"/>
        <v>0</v>
      </c>
      <c r="CP12">
        <f t="shared" si="5"/>
        <v>0</v>
      </c>
      <c r="CQ12">
        <f t="shared" si="5"/>
        <v>0</v>
      </c>
      <c r="CR12">
        <f t="shared" si="5"/>
        <v>1</v>
      </c>
      <c r="CS12">
        <f t="shared" si="5"/>
        <v>0</v>
      </c>
      <c r="CT12">
        <f t="shared" si="5"/>
        <v>1</v>
      </c>
      <c r="CU12">
        <f t="shared" si="5"/>
        <v>1</v>
      </c>
      <c r="CV12">
        <f t="shared" si="5"/>
        <v>0</v>
      </c>
      <c r="CW12">
        <f t="shared" si="5"/>
        <v>0</v>
      </c>
      <c r="CX12">
        <f t="shared" si="5"/>
        <v>0</v>
      </c>
      <c r="CY12">
        <f t="shared" si="5"/>
        <v>0</v>
      </c>
      <c r="CZ12">
        <f t="shared" si="5"/>
        <v>0</v>
      </c>
      <c r="DA12">
        <f t="shared" si="5"/>
        <v>0</v>
      </c>
      <c r="DB12">
        <f t="shared" si="5"/>
        <v>0</v>
      </c>
      <c r="DD12">
        <f t="shared" si="27"/>
        <v>0</v>
      </c>
      <c r="DE12">
        <f t="shared" si="6"/>
        <v>0</v>
      </c>
      <c r="DF12">
        <f t="shared" si="6"/>
        <v>0</v>
      </c>
      <c r="DG12">
        <f t="shared" si="6"/>
        <v>0</v>
      </c>
      <c r="DH12">
        <f t="shared" si="6"/>
        <v>1</v>
      </c>
      <c r="DI12">
        <f t="shared" si="6"/>
        <v>0</v>
      </c>
      <c r="DJ12">
        <f t="shared" si="6"/>
        <v>1</v>
      </c>
      <c r="DK12">
        <f t="shared" si="6"/>
        <v>0</v>
      </c>
      <c r="DL12">
        <f t="shared" si="6"/>
        <v>0</v>
      </c>
      <c r="DM12">
        <f t="shared" si="6"/>
        <v>0</v>
      </c>
      <c r="DN12">
        <f t="shared" si="6"/>
        <v>0</v>
      </c>
      <c r="DO12">
        <f t="shared" si="6"/>
        <v>1</v>
      </c>
      <c r="DP12">
        <f t="shared" si="6"/>
        <v>0</v>
      </c>
      <c r="DQ12">
        <f t="shared" si="6"/>
        <v>0</v>
      </c>
      <c r="DR12">
        <f t="shared" si="6"/>
        <v>0</v>
      </c>
      <c r="DS12">
        <f t="shared" si="6"/>
        <v>0</v>
      </c>
      <c r="DU12">
        <f t="shared" si="28"/>
        <v>0</v>
      </c>
      <c r="DV12">
        <f t="shared" si="7"/>
        <v>0</v>
      </c>
      <c r="DW12">
        <f t="shared" si="8"/>
        <v>0</v>
      </c>
      <c r="DX12">
        <f t="shared" si="9"/>
        <v>0</v>
      </c>
      <c r="DY12">
        <f t="shared" si="10"/>
        <v>0</v>
      </c>
      <c r="DZ12">
        <f t="shared" si="11"/>
        <v>0</v>
      </c>
      <c r="EA12">
        <f t="shared" si="12"/>
        <v>0</v>
      </c>
      <c r="EB12">
        <f t="shared" si="13"/>
        <v>0</v>
      </c>
      <c r="EC12">
        <f t="shared" si="14"/>
        <v>0</v>
      </c>
      <c r="ED12">
        <f t="shared" si="15"/>
        <v>0</v>
      </c>
      <c r="EE12">
        <f t="shared" si="16"/>
        <v>0</v>
      </c>
      <c r="EF12">
        <f t="shared" si="17"/>
        <v>0</v>
      </c>
      <c r="EG12">
        <f t="shared" si="18"/>
        <v>0</v>
      </c>
      <c r="EH12">
        <f t="shared" si="19"/>
        <v>0</v>
      </c>
      <c r="EI12">
        <f t="shared" si="20"/>
        <v>0</v>
      </c>
      <c r="EJ12">
        <f t="shared" si="21"/>
        <v>0</v>
      </c>
      <c r="EL12">
        <f>IF(AND(W12&gt;=1,W12&lt;=1.4),1,0)</f>
        <v>0</v>
      </c>
      <c r="EM12">
        <f>IF(AND(X12&gt;=1,X12&lt;=1.4),1,0)</f>
        <v>0</v>
      </c>
      <c r="EN12">
        <f>IF(AND(Y12&gt;=1,Y12&lt;=1.4),1,0)</f>
        <v>0</v>
      </c>
      <c r="EO12">
        <f>IF(AND(Z12&gt;=1,Z12&lt;=1.4),1,0)</f>
        <v>0</v>
      </c>
      <c r="EP12">
        <f>IF(AND(AA12&gt;=1,AA12&lt;=1.4),1,0)</f>
        <v>0</v>
      </c>
      <c r="EQ12">
        <f>IF(AND(AB12&gt;=1,AB12&lt;=1.4),1,0)</f>
        <v>0</v>
      </c>
      <c r="ER12">
        <f>IF(AND(AC12&gt;=1,AC12&lt;=1.4),1,0)</f>
        <v>0</v>
      </c>
      <c r="ES12">
        <f>IF(AND(AD12&gt;=1,AD12&lt;=1.4),1,0)</f>
        <v>0</v>
      </c>
      <c r="ET12">
        <f>IF(AND(AE12&gt;=1,AE12&lt;=1.4),1,0)</f>
        <v>0</v>
      </c>
      <c r="EU12">
        <f>IF(AND(AF12&gt;=1,AF12&lt;=1.4),1,0)</f>
        <v>0</v>
      </c>
      <c r="EV12">
        <f>IF(AND(AG12&gt;=1,AG12&lt;=1.4),1,0)</f>
        <v>0</v>
      </c>
      <c r="EW12">
        <f>IF(AND(AH12&gt;=1,AH12&lt;=1.4),1,0)</f>
        <v>0</v>
      </c>
      <c r="EX12">
        <f>IF(AND(AI12&gt;=1,AI12&lt;=1.4),1,0)</f>
        <v>0</v>
      </c>
      <c r="EY12">
        <f>IF(AND(AJ12&gt;=1,AJ12&lt;=1.4),1,0)</f>
        <v>0</v>
      </c>
      <c r="EZ12">
        <f t="shared" si="22"/>
        <v>0</v>
      </c>
      <c r="FA12">
        <f t="shared" si="22"/>
        <v>0</v>
      </c>
    </row>
    <row r="13" spans="1:157">
      <c r="A13" s="8">
        <f t="shared" si="0"/>
        <v>10</v>
      </c>
      <c r="B13" s="42"/>
      <c r="C13" s="8">
        <f t="shared" si="1"/>
        <v>30</v>
      </c>
      <c r="D13" s="1">
        <v>43920</v>
      </c>
      <c r="E13" s="3">
        <v>3.4517903991308239</v>
      </c>
      <c r="F13" s="3">
        <v>1.6081520114524264</v>
      </c>
      <c r="G13" s="3">
        <v>3.9983886055373672</v>
      </c>
      <c r="H13" s="3">
        <v>2.9231549334694176</v>
      </c>
      <c r="I13" s="3">
        <v>2.0213814528960654</v>
      </c>
      <c r="J13" s="3">
        <v>2.4521375585487597</v>
      </c>
      <c r="K13" s="3">
        <v>2.3545996729853029</v>
      </c>
      <c r="L13" s="3">
        <v>2.6151137718706554</v>
      </c>
      <c r="M13" s="3">
        <v>2.535112631887654</v>
      </c>
      <c r="N13" s="3">
        <v>4.7459668632500698</v>
      </c>
      <c r="O13" s="3">
        <v>3.3408963147392536</v>
      </c>
      <c r="P13" s="3">
        <v>2.3152180605684318</v>
      </c>
      <c r="Q13" s="3">
        <v>3.4376014899801821</v>
      </c>
      <c r="R13" s="3">
        <v>3.6256079044161336</v>
      </c>
      <c r="S13" s="3">
        <v>1</v>
      </c>
      <c r="T13" s="3">
        <v>3.9836768006529302</v>
      </c>
      <c r="U13" s="3">
        <v>4.1034482758620703</v>
      </c>
      <c r="V13" s="6"/>
      <c r="W13" s="2">
        <f>AVERAGE(E9:E13)</f>
        <v>2.7478985731868666</v>
      </c>
      <c r="X13" s="2">
        <f>AVERAGE(F9:F13)</f>
        <v>2.9672245882640711</v>
      </c>
      <c r="Y13" s="2">
        <f>AVERAGE(G9:G13)</f>
        <v>3.7712181633809081</v>
      </c>
      <c r="Z13" s="2">
        <f>AVERAGE(H9:H13)</f>
        <v>3.6753465380586747</v>
      </c>
      <c r="AA13" s="2">
        <f>AVERAGE(I9:I13)</f>
        <v>2.0493196472478901</v>
      </c>
      <c r="AB13" s="2">
        <f>AVERAGE(J9:J13)</f>
        <v>2.5833648592672867</v>
      </c>
      <c r="AC13" s="2">
        <f>AVERAGE(K9:K13)</f>
        <v>2.3786782976245444</v>
      </c>
      <c r="AD13" s="2">
        <f>AVERAGE(L9:L13)</f>
        <v>2.6233361444458536</v>
      </c>
      <c r="AE13" s="2">
        <f>AVERAGE(M9:M13)</f>
        <v>2.5505170586157808</v>
      </c>
      <c r="AF13" s="2">
        <f>AVERAGE(N9:N13)</f>
        <v>3.8252801660440072</v>
      </c>
      <c r="AG13" s="2">
        <f>AVERAGE(O9:O13)</f>
        <v>3.3360124049800612</v>
      </c>
      <c r="AH13" s="2">
        <f>AVERAGE(P9:P13)</f>
        <v>2.3349329046281211</v>
      </c>
      <c r="AI13" s="2">
        <f>AVERAGE(Q9:Q13)</f>
        <v>3.3376809602059865</v>
      </c>
      <c r="AJ13" s="2">
        <f>AVERAGE(R9:R13)</f>
        <v>3.0980011110140344</v>
      </c>
      <c r="AK13" s="2">
        <f t="shared" si="23"/>
        <v>5.9681807829772904</v>
      </c>
      <c r="AL13" s="2">
        <f t="shared" si="24"/>
        <v>8.9430014127126434</v>
      </c>
      <c r="AN13" s="3">
        <f>IF(W13&lt;=1.4,1,0)</f>
        <v>0</v>
      </c>
      <c r="AO13" s="3">
        <f>IF(X13&lt;=1.4,1,0)</f>
        <v>0</v>
      </c>
      <c r="AP13" s="3">
        <f>IF(Y13&lt;=1.4,1,0)</f>
        <v>0</v>
      </c>
      <c r="AQ13" s="3">
        <f>IF(Z13&lt;=1.4,1,0)</f>
        <v>0</v>
      </c>
      <c r="AR13" s="3">
        <f>IF(AA13&lt;=1.4,1,0)</f>
        <v>0</v>
      </c>
      <c r="AS13" s="3">
        <f>IF(AB13&lt;=1.4,1,0)</f>
        <v>0</v>
      </c>
      <c r="AT13" s="3">
        <f>IF(AC13&lt;=1.4,1,0)</f>
        <v>0</v>
      </c>
      <c r="AU13" s="3">
        <f>IF(AD13&lt;=1.4,1,0)</f>
        <v>0</v>
      </c>
      <c r="AV13" s="3">
        <f>IF(AE13&lt;=1.4,1,0)</f>
        <v>0</v>
      </c>
      <c r="AW13" s="3">
        <f>IF(AF13&lt;=1.4,1,0)</f>
        <v>0</v>
      </c>
      <c r="AX13" s="3">
        <f>IF(AG13&lt;=1.4,1,0)</f>
        <v>0</v>
      </c>
      <c r="AY13" s="3">
        <f>IF(AH13&lt;=1.4,1,0)</f>
        <v>0</v>
      </c>
      <c r="AZ13" s="3">
        <f>IF(AI13&lt;=1.4,1,0)</f>
        <v>0</v>
      </c>
      <c r="BA13" s="3">
        <f>IF(AJ13&lt;=1.4,1,0)</f>
        <v>0</v>
      </c>
      <c r="BB13" s="3">
        <f t="shared" si="3"/>
        <v>0</v>
      </c>
      <c r="BC13" s="3">
        <f t="shared" si="3"/>
        <v>0</v>
      </c>
      <c r="BE13" s="2">
        <f>W13-W12</f>
        <v>-0.18727789895692881</v>
      </c>
      <c r="BF13" s="14">
        <f>X13-X12</f>
        <v>-0.74019013547736456</v>
      </c>
      <c r="BG13" s="2">
        <f>Y13-Y12</f>
        <v>-0.13957253481334098</v>
      </c>
      <c r="BH13" s="2">
        <f>Z13-Z12</f>
        <v>-0.25636329970592442</v>
      </c>
      <c r="BI13" s="71">
        <f>AA13-AA12</f>
        <v>-8.2577303459068219E-3</v>
      </c>
      <c r="BJ13" s="2">
        <f>AB13-AB12</f>
        <v>-4.3586973012769814E-2</v>
      </c>
      <c r="BK13" s="2">
        <f>AC13-AC12</f>
        <v>-8.0034962267885312E-3</v>
      </c>
      <c r="BL13" s="2">
        <f>AD13-AD12</f>
        <v>-2.5647359126654834E-3</v>
      </c>
      <c r="BM13" s="2">
        <f>AE13-AE12</f>
        <v>-6.4005483268267938E-3</v>
      </c>
      <c r="BN13" s="2">
        <f>AF13-AF12</f>
        <v>-4.3681219354194667E-3</v>
      </c>
      <c r="BO13" s="2">
        <f>AG13-AG12</f>
        <v>-0.16742487050166721</v>
      </c>
      <c r="BP13" s="2">
        <f>AH13-AH12</f>
        <v>-8.7334271476278147E-3</v>
      </c>
      <c r="BQ13" s="2">
        <f>AI13-AI12</f>
        <v>1.5305592549127223E-2</v>
      </c>
      <c r="BR13" s="2">
        <f>AJ13-AJ12</f>
        <v>-2.5641712226311952E-2</v>
      </c>
      <c r="BS13" s="2">
        <f t="shared" si="25"/>
        <v>-0.48548150733929152</v>
      </c>
      <c r="BT13" s="2">
        <f t="shared" si="25"/>
        <v>-1.2459770114942454</v>
      </c>
      <c r="BV13" s="2">
        <f>IF(W13&gt;3,1,0)</f>
        <v>0</v>
      </c>
      <c r="BW13" s="2">
        <f>IF(X13&gt;3,1,0)</f>
        <v>0</v>
      </c>
      <c r="BX13" s="2">
        <f>IF(Y13&gt;3,1,0)</f>
        <v>1</v>
      </c>
      <c r="BY13" s="2">
        <f>IF(Z13&gt;3,1,0)</f>
        <v>1</v>
      </c>
      <c r="BZ13" s="2">
        <f>IF(AA13&gt;3,1,0)</f>
        <v>0</v>
      </c>
      <c r="CA13" s="2">
        <f>IF(AB13&gt;3,1,0)</f>
        <v>0</v>
      </c>
      <c r="CB13" s="2">
        <f>IF(AC13&gt;3,1,0)</f>
        <v>0</v>
      </c>
      <c r="CC13" s="2">
        <f>IF(AD13&gt;3,1,0)</f>
        <v>0</v>
      </c>
      <c r="CD13" s="2">
        <f>IF(AE13&gt;3,1,0)</f>
        <v>0</v>
      </c>
      <c r="CE13" s="2">
        <f>IF(AF13&gt;3,1,0)</f>
        <v>1</v>
      </c>
      <c r="CF13" s="2">
        <f>IF(AG13&gt;3,1,0)</f>
        <v>1</v>
      </c>
      <c r="CG13" s="2">
        <f>IF(AH13&gt;3,1,0)</f>
        <v>0</v>
      </c>
      <c r="CH13" s="2">
        <f>IF(AI13&gt;3,1,0)</f>
        <v>1</v>
      </c>
      <c r="CI13" s="2">
        <f>IF(AJ13&gt;3,1,0)</f>
        <v>1</v>
      </c>
      <c r="CJ13" s="2">
        <f t="shared" si="4"/>
        <v>1</v>
      </c>
      <c r="CK13" s="2">
        <f t="shared" si="4"/>
        <v>1</v>
      </c>
      <c r="CM13">
        <f t="shared" si="26"/>
        <v>1</v>
      </c>
      <c r="CN13">
        <f t="shared" si="5"/>
        <v>1</v>
      </c>
      <c r="CO13">
        <f t="shared" si="5"/>
        <v>0</v>
      </c>
      <c r="CP13">
        <f t="shared" si="5"/>
        <v>0</v>
      </c>
      <c r="CQ13">
        <f t="shared" si="5"/>
        <v>0</v>
      </c>
      <c r="CR13">
        <f t="shared" si="5"/>
        <v>1</v>
      </c>
      <c r="CS13">
        <f t="shared" si="5"/>
        <v>0</v>
      </c>
      <c r="CT13">
        <f t="shared" si="5"/>
        <v>1</v>
      </c>
      <c r="CU13">
        <f t="shared" si="5"/>
        <v>1</v>
      </c>
      <c r="CV13">
        <f t="shared" si="5"/>
        <v>0</v>
      </c>
      <c r="CW13">
        <f t="shared" si="5"/>
        <v>0</v>
      </c>
      <c r="CX13">
        <f t="shared" si="5"/>
        <v>0</v>
      </c>
      <c r="CY13">
        <f t="shared" si="5"/>
        <v>0</v>
      </c>
      <c r="CZ13">
        <f t="shared" si="5"/>
        <v>0</v>
      </c>
      <c r="DA13">
        <f t="shared" si="5"/>
        <v>0</v>
      </c>
      <c r="DB13">
        <f t="shared" si="5"/>
        <v>0</v>
      </c>
      <c r="DD13">
        <f t="shared" si="27"/>
        <v>0</v>
      </c>
      <c r="DE13">
        <f t="shared" si="6"/>
        <v>0</v>
      </c>
      <c r="DF13">
        <f t="shared" si="6"/>
        <v>0</v>
      </c>
      <c r="DG13">
        <f t="shared" si="6"/>
        <v>0</v>
      </c>
      <c r="DH13">
        <f t="shared" si="6"/>
        <v>1</v>
      </c>
      <c r="DI13">
        <f t="shared" si="6"/>
        <v>0</v>
      </c>
      <c r="DJ13">
        <f t="shared" si="6"/>
        <v>1</v>
      </c>
      <c r="DK13">
        <f t="shared" si="6"/>
        <v>0</v>
      </c>
      <c r="DL13">
        <f t="shared" si="6"/>
        <v>0</v>
      </c>
      <c r="DM13">
        <f t="shared" si="6"/>
        <v>0</v>
      </c>
      <c r="DN13">
        <f t="shared" si="6"/>
        <v>0</v>
      </c>
      <c r="DO13">
        <f t="shared" si="6"/>
        <v>1</v>
      </c>
      <c r="DP13">
        <f t="shared" si="6"/>
        <v>0</v>
      </c>
      <c r="DQ13">
        <f t="shared" si="6"/>
        <v>0</v>
      </c>
      <c r="DR13">
        <f t="shared" si="6"/>
        <v>0</v>
      </c>
      <c r="DS13">
        <f t="shared" si="6"/>
        <v>0</v>
      </c>
      <c r="DU13">
        <f t="shared" si="28"/>
        <v>0</v>
      </c>
      <c r="DV13">
        <f t="shared" si="7"/>
        <v>0</v>
      </c>
      <c r="DW13">
        <f t="shared" si="8"/>
        <v>0</v>
      </c>
      <c r="DX13">
        <f t="shared" si="9"/>
        <v>0</v>
      </c>
      <c r="DY13">
        <f t="shared" si="10"/>
        <v>0</v>
      </c>
      <c r="DZ13">
        <f t="shared" si="11"/>
        <v>0</v>
      </c>
      <c r="EA13">
        <f t="shared" si="12"/>
        <v>0</v>
      </c>
      <c r="EB13">
        <f t="shared" si="13"/>
        <v>0</v>
      </c>
      <c r="EC13">
        <f t="shared" si="14"/>
        <v>0</v>
      </c>
      <c r="ED13">
        <f t="shared" si="15"/>
        <v>0</v>
      </c>
      <c r="EE13">
        <f t="shared" si="16"/>
        <v>0</v>
      </c>
      <c r="EF13">
        <f t="shared" si="17"/>
        <v>0</v>
      </c>
      <c r="EG13">
        <f t="shared" si="18"/>
        <v>0</v>
      </c>
      <c r="EH13">
        <f t="shared" si="19"/>
        <v>0</v>
      </c>
      <c r="EI13">
        <f t="shared" si="20"/>
        <v>0</v>
      </c>
      <c r="EJ13">
        <f t="shared" si="21"/>
        <v>0</v>
      </c>
      <c r="EL13">
        <f>IF(AND(W13&gt;=1,W13&lt;=1.4),1,0)</f>
        <v>0</v>
      </c>
      <c r="EM13">
        <f>IF(AND(X13&gt;=1,X13&lt;=1.4),1,0)</f>
        <v>0</v>
      </c>
      <c r="EN13">
        <f>IF(AND(Y13&gt;=1,Y13&lt;=1.4),1,0)</f>
        <v>0</v>
      </c>
      <c r="EO13">
        <f>IF(AND(Z13&gt;=1,Z13&lt;=1.4),1,0)</f>
        <v>0</v>
      </c>
      <c r="EP13">
        <f>IF(AND(AA13&gt;=1,AA13&lt;=1.4),1,0)</f>
        <v>0</v>
      </c>
      <c r="EQ13">
        <f>IF(AND(AB13&gt;=1,AB13&lt;=1.4),1,0)</f>
        <v>0</v>
      </c>
      <c r="ER13">
        <f>IF(AND(AC13&gt;=1,AC13&lt;=1.4),1,0)</f>
        <v>0</v>
      </c>
      <c r="ES13">
        <f>IF(AND(AD13&gt;=1,AD13&lt;=1.4),1,0)</f>
        <v>0</v>
      </c>
      <c r="ET13">
        <f>IF(AND(AE13&gt;=1,AE13&lt;=1.4),1,0)</f>
        <v>0</v>
      </c>
      <c r="EU13">
        <f>IF(AND(AF13&gt;=1,AF13&lt;=1.4),1,0)</f>
        <v>0</v>
      </c>
      <c r="EV13">
        <f>IF(AND(AG13&gt;=1,AG13&lt;=1.4),1,0)</f>
        <v>0</v>
      </c>
      <c r="EW13">
        <f>IF(AND(AH13&gt;=1,AH13&lt;=1.4),1,0)</f>
        <v>0</v>
      </c>
      <c r="EX13">
        <f>IF(AND(AI13&gt;=1,AI13&lt;=1.4),1,0)</f>
        <v>0</v>
      </c>
      <c r="EY13">
        <f>IF(AND(AJ13&gt;=1,AJ13&lt;=1.4),1,0)</f>
        <v>0</v>
      </c>
      <c r="EZ13">
        <f t="shared" si="22"/>
        <v>0</v>
      </c>
      <c r="FA13">
        <f t="shared" si="22"/>
        <v>0</v>
      </c>
    </row>
    <row r="14" spans="1:157">
      <c r="A14" s="8">
        <f t="shared" si="0"/>
        <v>11</v>
      </c>
      <c r="B14" s="42"/>
      <c r="C14" s="8">
        <f t="shared" si="1"/>
        <v>31</v>
      </c>
      <c r="D14" s="1">
        <v>43921</v>
      </c>
      <c r="E14" s="3">
        <v>2.5626120455582009</v>
      </c>
      <c r="F14" s="3">
        <v>1.9686742852860848</v>
      </c>
      <c r="G14" s="3">
        <v>3.4143947603908948</v>
      </c>
      <c r="H14" s="3">
        <v>3.3494688291403074</v>
      </c>
      <c r="I14" s="3">
        <v>2.0023291011231894</v>
      </c>
      <c r="J14" s="3">
        <v>2.3821797477396367</v>
      </c>
      <c r="K14" s="3">
        <v>2.33035451770174</v>
      </c>
      <c r="L14" s="3">
        <v>2.5964899577588727</v>
      </c>
      <c r="M14" s="3">
        <v>2.4907024701138538</v>
      </c>
      <c r="N14" s="3">
        <v>5.4049470646489493</v>
      </c>
      <c r="O14" s="3">
        <v>3.7086757963471682</v>
      </c>
      <c r="P14" s="3">
        <v>2.2988436688394986</v>
      </c>
      <c r="Q14" s="3">
        <v>3.0054245200206471</v>
      </c>
      <c r="R14" s="3">
        <v>2.9084585397056095</v>
      </c>
      <c r="S14" s="3">
        <v>1</v>
      </c>
      <c r="T14" s="3">
        <v>6.5795139180893099</v>
      </c>
      <c r="U14" s="3">
        <v>7.0403225806451504</v>
      </c>
      <c r="V14" s="6"/>
      <c r="W14" s="2">
        <f>AVERAGE(E10:E14)</f>
        <v>2.6692511103056651</v>
      </c>
      <c r="X14" s="2">
        <f>AVERAGE(F10:F14)</f>
        <v>2.4137409250772106</v>
      </c>
      <c r="Y14" s="2">
        <f>AVERAGE(G10:G14)</f>
        <v>3.6615215358096358</v>
      </c>
      <c r="Z14" s="2">
        <f>AVERAGE(H10:H14)</f>
        <v>3.4445448588439382</v>
      </c>
      <c r="AA14" s="2">
        <f>AVERAGE(I10:I14)</f>
        <v>2.0373825291876915</v>
      </c>
      <c r="AB14" s="2">
        <f>AVERAGE(J10:J14)</f>
        <v>2.5274745294270913</v>
      </c>
      <c r="AC14" s="2">
        <f>AVERAGE(K10:K14)</f>
        <v>2.365914555808819</v>
      </c>
      <c r="AD14" s="2">
        <f>AVERAGE(L10:L14)</f>
        <v>2.6170554165004982</v>
      </c>
      <c r="AE14" s="2">
        <f>AVERAGE(M10:M14)</f>
        <v>2.535568287539586</v>
      </c>
      <c r="AF14" s="2">
        <f>AVERAGE(N10:N14)</f>
        <v>4.0714635175911384</v>
      </c>
      <c r="AG14" s="2">
        <f>AVERAGE(O10:O14)</f>
        <v>3.3665368719007276</v>
      </c>
      <c r="AH14" s="2">
        <f>AVERAGE(P10:P14)</f>
        <v>2.3239039683611162</v>
      </c>
      <c r="AI14" s="2">
        <f>AVERAGE(Q10:Q14)</f>
        <v>3.2676840323325331</v>
      </c>
      <c r="AJ14" s="2">
        <f>AVERAGE(R10:R14)</f>
        <v>3.0313028288226684</v>
      </c>
      <c r="AK14" s="2">
        <f t="shared" si="23"/>
        <v>4.5225263889795908</v>
      </c>
      <c r="AL14" s="2">
        <f t="shared" si="24"/>
        <v>5.4310659288416723</v>
      </c>
      <c r="AN14" s="3">
        <f>IF(W14&lt;=1.4,1,0)</f>
        <v>0</v>
      </c>
      <c r="AO14" s="3">
        <f>IF(X14&lt;=1.4,1,0)</f>
        <v>0</v>
      </c>
      <c r="AP14" s="3">
        <f>IF(Y14&lt;=1.4,1,0)</f>
        <v>0</v>
      </c>
      <c r="AQ14" s="3">
        <f>IF(Z14&lt;=1.4,1,0)</f>
        <v>0</v>
      </c>
      <c r="AR14" s="3">
        <f>IF(AA14&lt;=1.4,1,0)</f>
        <v>0</v>
      </c>
      <c r="AS14" s="3">
        <f>IF(AB14&lt;=1.4,1,0)</f>
        <v>0</v>
      </c>
      <c r="AT14" s="3">
        <f>IF(AC14&lt;=1.4,1,0)</f>
        <v>0</v>
      </c>
      <c r="AU14" s="3">
        <f>IF(AD14&lt;=1.4,1,0)</f>
        <v>0</v>
      </c>
      <c r="AV14" s="3">
        <f>IF(AE14&lt;=1.4,1,0)</f>
        <v>0</v>
      </c>
      <c r="AW14" s="3">
        <f>IF(AF14&lt;=1.4,1,0)</f>
        <v>0</v>
      </c>
      <c r="AX14" s="3">
        <f>IF(AG14&lt;=1.4,1,0)</f>
        <v>0</v>
      </c>
      <c r="AY14" s="3">
        <f>IF(AH14&lt;=1.4,1,0)</f>
        <v>0</v>
      </c>
      <c r="AZ14" s="3">
        <f>IF(AI14&lt;=1.4,1,0)</f>
        <v>0</v>
      </c>
      <c r="BA14" s="3">
        <f>IF(AJ14&lt;=1.4,1,0)</f>
        <v>0</v>
      </c>
      <c r="BB14" s="3">
        <f t="shared" si="3"/>
        <v>0</v>
      </c>
      <c r="BC14" s="3">
        <f t="shared" si="3"/>
        <v>0</v>
      </c>
      <c r="BE14" s="2">
        <f>W14-W13</f>
        <v>-7.8647462881201502E-2</v>
      </c>
      <c r="BF14" s="14">
        <f>X14-X13</f>
        <v>-0.55348366318686049</v>
      </c>
      <c r="BG14" s="2">
        <f>Y14-Y13</f>
        <v>-0.1096966275712723</v>
      </c>
      <c r="BH14" s="2">
        <f>Z14-Z13</f>
        <v>-0.23080167921473649</v>
      </c>
      <c r="BI14" s="71">
        <f>AA14-AA13</f>
        <v>-1.1937118060198593E-2</v>
      </c>
      <c r="BJ14" s="2">
        <f>AB14-AB13</f>
        <v>-5.5890329840195374E-2</v>
      </c>
      <c r="BK14" s="2">
        <f>AC14-AC13</f>
        <v>-1.2763741815725371E-2</v>
      </c>
      <c r="BL14" s="13">
        <f>AD14-AD13</f>
        <v>-6.280727945355391E-3</v>
      </c>
      <c r="BM14" s="2">
        <f>AE14-AE13</f>
        <v>-1.4948771076194856E-2</v>
      </c>
      <c r="BN14" s="2">
        <f>AF14-AF13</f>
        <v>0.24618335154713122</v>
      </c>
      <c r="BO14" s="2">
        <f>AG14-AG13</f>
        <v>3.0524466920666349E-2</v>
      </c>
      <c r="BP14" s="2">
        <f>AH14-AH13</f>
        <v>-1.1028936267004852E-2</v>
      </c>
      <c r="BQ14" s="2">
        <f>AI14-AI13</f>
        <v>-6.9996927873453352E-2</v>
      </c>
      <c r="BR14" s="2">
        <f>AJ14-AJ13</f>
        <v>-6.6698282191365976E-2</v>
      </c>
      <c r="BS14" s="2">
        <f t="shared" si="25"/>
        <v>-1.4456543939976996</v>
      </c>
      <c r="BT14" s="2">
        <f t="shared" si="25"/>
        <v>-3.5119354838709711</v>
      </c>
      <c r="BV14" s="2">
        <f>IF(W14&gt;3,1,0)</f>
        <v>0</v>
      </c>
      <c r="BW14" s="2">
        <f>IF(X14&gt;3,1,0)</f>
        <v>0</v>
      </c>
      <c r="BX14" s="2">
        <f>IF(Y14&gt;3,1,0)</f>
        <v>1</v>
      </c>
      <c r="BY14" s="2">
        <f>IF(Z14&gt;3,1,0)</f>
        <v>1</v>
      </c>
      <c r="BZ14" s="2">
        <f>IF(AA14&gt;3,1,0)</f>
        <v>0</v>
      </c>
      <c r="CA14" s="2">
        <f>IF(AB14&gt;3,1,0)</f>
        <v>0</v>
      </c>
      <c r="CB14" s="2">
        <f>IF(AC14&gt;3,1,0)</f>
        <v>0</v>
      </c>
      <c r="CC14" s="2">
        <f>IF(AD14&gt;3,1,0)</f>
        <v>0</v>
      </c>
      <c r="CD14" s="2">
        <f>IF(AE14&gt;3,1,0)</f>
        <v>0</v>
      </c>
      <c r="CE14" s="2">
        <f>IF(AF14&gt;3,1,0)</f>
        <v>1</v>
      </c>
      <c r="CF14" s="2">
        <f>IF(AG14&gt;3,1,0)</f>
        <v>1</v>
      </c>
      <c r="CG14" s="2">
        <f>IF(AH14&gt;3,1,0)</f>
        <v>0</v>
      </c>
      <c r="CH14" s="2">
        <f>IF(AI14&gt;3,1,0)</f>
        <v>1</v>
      </c>
      <c r="CI14" s="2">
        <f>IF(AJ14&gt;3,1,0)</f>
        <v>1</v>
      </c>
      <c r="CJ14" s="2">
        <f t="shared" si="4"/>
        <v>1</v>
      </c>
      <c r="CK14" s="2">
        <f t="shared" si="4"/>
        <v>1</v>
      </c>
      <c r="CM14">
        <f t="shared" si="26"/>
        <v>1</v>
      </c>
      <c r="CN14">
        <f t="shared" si="5"/>
        <v>1</v>
      </c>
      <c r="CO14">
        <f t="shared" si="5"/>
        <v>0</v>
      </c>
      <c r="CP14">
        <f t="shared" si="5"/>
        <v>0</v>
      </c>
      <c r="CQ14">
        <f t="shared" si="5"/>
        <v>0</v>
      </c>
      <c r="CR14">
        <f t="shared" si="5"/>
        <v>1</v>
      </c>
      <c r="CS14">
        <f t="shared" si="5"/>
        <v>0</v>
      </c>
      <c r="CT14">
        <f t="shared" si="5"/>
        <v>1</v>
      </c>
      <c r="CU14">
        <f t="shared" si="5"/>
        <v>1</v>
      </c>
      <c r="CV14">
        <f t="shared" si="5"/>
        <v>0</v>
      </c>
      <c r="CW14">
        <f t="shared" si="5"/>
        <v>0</v>
      </c>
      <c r="CX14">
        <f t="shared" si="5"/>
        <v>0</v>
      </c>
      <c r="CY14">
        <f t="shared" si="5"/>
        <v>0</v>
      </c>
      <c r="CZ14">
        <f t="shared" si="5"/>
        <v>0</v>
      </c>
      <c r="DA14">
        <f t="shared" si="5"/>
        <v>0</v>
      </c>
      <c r="DB14">
        <f t="shared" si="5"/>
        <v>0</v>
      </c>
      <c r="DD14">
        <f t="shared" si="27"/>
        <v>0</v>
      </c>
      <c r="DE14">
        <f t="shared" si="6"/>
        <v>0</v>
      </c>
      <c r="DF14">
        <f t="shared" si="6"/>
        <v>0</v>
      </c>
      <c r="DG14">
        <f t="shared" si="6"/>
        <v>0</v>
      </c>
      <c r="DH14">
        <f t="shared" si="6"/>
        <v>1</v>
      </c>
      <c r="DI14">
        <f t="shared" si="6"/>
        <v>0</v>
      </c>
      <c r="DJ14">
        <f t="shared" si="6"/>
        <v>1</v>
      </c>
      <c r="DK14">
        <f t="shared" si="6"/>
        <v>0</v>
      </c>
      <c r="DL14">
        <f t="shared" si="6"/>
        <v>0</v>
      </c>
      <c r="DM14">
        <f t="shared" si="6"/>
        <v>0</v>
      </c>
      <c r="DN14">
        <f t="shared" si="6"/>
        <v>0</v>
      </c>
      <c r="DO14">
        <f t="shared" si="6"/>
        <v>1</v>
      </c>
      <c r="DP14">
        <f t="shared" si="6"/>
        <v>0</v>
      </c>
      <c r="DQ14">
        <f t="shared" si="6"/>
        <v>0</v>
      </c>
      <c r="DR14">
        <f t="shared" si="6"/>
        <v>0</v>
      </c>
      <c r="DS14">
        <f t="shared" si="6"/>
        <v>0</v>
      </c>
      <c r="DU14">
        <f t="shared" si="28"/>
        <v>0</v>
      </c>
      <c r="DV14">
        <f t="shared" si="7"/>
        <v>0</v>
      </c>
      <c r="DW14">
        <f t="shared" si="8"/>
        <v>0</v>
      </c>
      <c r="DX14">
        <f t="shared" si="9"/>
        <v>0</v>
      </c>
      <c r="DY14">
        <f t="shared" si="10"/>
        <v>0</v>
      </c>
      <c r="DZ14">
        <f t="shared" si="11"/>
        <v>0</v>
      </c>
      <c r="EA14">
        <f t="shared" si="12"/>
        <v>0</v>
      </c>
      <c r="EB14">
        <f t="shared" si="13"/>
        <v>0</v>
      </c>
      <c r="EC14">
        <f t="shared" si="14"/>
        <v>0</v>
      </c>
      <c r="ED14">
        <f t="shared" si="15"/>
        <v>0</v>
      </c>
      <c r="EE14">
        <f t="shared" si="16"/>
        <v>0</v>
      </c>
      <c r="EF14">
        <f t="shared" si="17"/>
        <v>0</v>
      </c>
      <c r="EG14">
        <f t="shared" si="18"/>
        <v>0</v>
      </c>
      <c r="EH14">
        <f t="shared" si="19"/>
        <v>0</v>
      </c>
      <c r="EI14">
        <f t="shared" si="20"/>
        <v>0</v>
      </c>
      <c r="EJ14">
        <f t="shared" si="21"/>
        <v>0</v>
      </c>
      <c r="EL14">
        <f>IF(AND(W14&gt;=1,W14&lt;=1.4),1,0)</f>
        <v>0</v>
      </c>
      <c r="EM14">
        <f>IF(AND(X14&gt;=1,X14&lt;=1.4),1,0)</f>
        <v>0</v>
      </c>
      <c r="EN14">
        <f>IF(AND(Y14&gt;=1,Y14&lt;=1.4),1,0)</f>
        <v>0</v>
      </c>
      <c r="EO14">
        <f>IF(AND(Z14&gt;=1,Z14&lt;=1.4),1,0)</f>
        <v>0</v>
      </c>
      <c r="EP14">
        <f>IF(AND(AA14&gt;=1,AA14&lt;=1.4),1,0)</f>
        <v>0</v>
      </c>
      <c r="EQ14">
        <f>IF(AND(AB14&gt;=1,AB14&lt;=1.4),1,0)</f>
        <v>0</v>
      </c>
      <c r="ER14">
        <f>IF(AND(AC14&gt;=1,AC14&lt;=1.4),1,0)</f>
        <v>0</v>
      </c>
      <c r="ES14">
        <f>IF(AND(AD14&gt;=1,AD14&lt;=1.4),1,0)</f>
        <v>0</v>
      </c>
      <c r="ET14">
        <f>IF(AND(AE14&gt;=1,AE14&lt;=1.4),1,0)</f>
        <v>0</v>
      </c>
      <c r="EU14">
        <f>IF(AND(AF14&gt;=1,AF14&lt;=1.4),1,0)</f>
        <v>0</v>
      </c>
      <c r="EV14">
        <f>IF(AND(AG14&gt;=1,AG14&lt;=1.4),1,0)</f>
        <v>0</v>
      </c>
      <c r="EW14">
        <f>IF(AND(AH14&gt;=1,AH14&lt;=1.4),1,0)</f>
        <v>0</v>
      </c>
      <c r="EX14">
        <f>IF(AND(AI14&gt;=1,AI14&lt;=1.4),1,0)</f>
        <v>0</v>
      </c>
      <c r="EY14">
        <f>IF(AND(AJ14&gt;=1,AJ14&lt;=1.4),1,0)</f>
        <v>0</v>
      </c>
      <c r="EZ14">
        <f t="shared" si="22"/>
        <v>0</v>
      </c>
      <c r="FA14">
        <f t="shared" si="22"/>
        <v>0</v>
      </c>
    </row>
    <row r="15" spans="1:157">
      <c r="A15" s="8">
        <f t="shared" si="0"/>
        <v>12</v>
      </c>
      <c r="B15" s="42" t="s">
        <v>36</v>
      </c>
      <c r="C15" s="8">
        <v>1</v>
      </c>
      <c r="D15" s="1">
        <v>43922</v>
      </c>
      <c r="E15" s="3">
        <v>1.3954205079806459</v>
      </c>
      <c r="F15" s="3">
        <v>2.1357381030236007</v>
      </c>
      <c r="G15" s="3">
        <v>2.0780949263368687</v>
      </c>
      <c r="H15" s="3">
        <v>2.5910768909385102</v>
      </c>
      <c r="I15" s="3">
        <v>1.9814570162408918</v>
      </c>
      <c r="J15" s="3">
        <v>2.3017681344420962</v>
      </c>
      <c r="K15" s="3">
        <v>2.2911289619198429</v>
      </c>
      <c r="L15" s="3">
        <v>2.5611005892024612</v>
      </c>
      <c r="M15" s="3">
        <v>2.459072220225794</v>
      </c>
      <c r="N15" s="3">
        <v>1.7809284847873117</v>
      </c>
      <c r="O15" s="3">
        <v>3.7180253284791913</v>
      </c>
      <c r="P15" s="3">
        <v>2.2800536200366817</v>
      </c>
      <c r="Q15" s="3">
        <v>2.6343359698066817</v>
      </c>
      <c r="R15" s="3">
        <v>1.9743437814475477</v>
      </c>
      <c r="S15" s="3">
        <v>1</v>
      </c>
      <c r="T15" s="3">
        <v>3.5979555021046199</v>
      </c>
      <c r="U15" s="3">
        <v>6.71830985915493</v>
      </c>
      <c r="V15" s="6"/>
      <c r="W15" s="2">
        <f>AVERAGE(E11:E15)</f>
        <v>2.3295461205408023</v>
      </c>
      <c r="X15" s="2">
        <f>AVERAGE(F11:F15)</f>
        <v>2.3598289057455548</v>
      </c>
      <c r="Y15" s="2">
        <f>AVERAGE(G11:G15)</f>
        <v>3.3342064222582621</v>
      </c>
      <c r="Z15" s="2">
        <f>AVERAGE(H11:H15)</f>
        <v>3.0023236865856697</v>
      </c>
      <c r="AA15" s="2">
        <f>AVERAGE(I11:I15)</f>
        <v>2.0212549391592192</v>
      </c>
      <c r="AB15" s="2">
        <f>AVERAGE(J11:J15)</f>
        <v>2.4583505487012838</v>
      </c>
      <c r="AC15" s="2">
        <f>AVERAGE(K11:K15)</f>
        <v>2.3455709281635722</v>
      </c>
      <c r="AD15" s="2">
        <f>AVERAGE(L11:L15)</f>
        <v>2.6037595803680689</v>
      </c>
      <c r="AE15" s="2">
        <f>AVERAGE(M11:M15)</f>
        <v>2.5155604213934089</v>
      </c>
      <c r="AF15" s="2">
        <f>AVERAGE(N11:N15)</f>
        <v>3.6482921000379798</v>
      </c>
      <c r="AG15" s="2">
        <f>AVERAGE(O11:O15)</f>
        <v>3.4486104963906881</v>
      </c>
      <c r="AH15" s="2">
        <f>AVERAGE(P11:P15)</f>
        <v>2.3102853991618857</v>
      </c>
      <c r="AI15" s="2">
        <f>AVERAGE(Q11:Q15)</f>
        <v>3.1241341126164413</v>
      </c>
      <c r="AJ15" s="2">
        <f>AVERAGE(R11:R15)</f>
        <v>2.6887936775874195</v>
      </c>
      <c r="AK15" s="2">
        <f t="shared" si="23"/>
        <v>4.7483436647499433</v>
      </c>
      <c r="AL15" s="2">
        <f t="shared" si="24"/>
        <v>6.3662172623747866</v>
      </c>
      <c r="AN15" s="3">
        <f>IF(W15&lt;=1.4,1,0)</f>
        <v>0</v>
      </c>
      <c r="AO15" s="3">
        <f>IF(X15&lt;=1.4,1,0)</f>
        <v>0</v>
      </c>
      <c r="AP15" s="3">
        <f>IF(Y15&lt;=1.4,1,0)</f>
        <v>0</v>
      </c>
      <c r="AQ15" s="3">
        <f>IF(Z15&lt;=1.4,1,0)</f>
        <v>0</v>
      </c>
      <c r="AR15" s="3">
        <f>IF(AA15&lt;=1.4,1,0)</f>
        <v>0</v>
      </c>
      <c r="AS15" s="3">
        <f>IF(AB15&lt;=1.4,1,0)</f>
        <v>0</v>
      </c>
      <c r="AT15" s="3">
        <f>IF(AC15&lt;=1.4,1,0)</f>
        <v>0</v>
      </c>
      <c r="AU15" s="3">
        <f>IF(AD15&lt;=1.4,1,0)</f>
        <v>0</v>
      </c>
      <c r="AV15" s="3">
        <f>IF(AE15&lt;=1.4,1,0)</f>
        <v>0</v>
      </c>
      <c r="AW15" s="3">
        <f>IF(AF15&lt;=1.4,1,0)</f>
        <v>0</v>
      </c>
      <c r="AX15" s="3">
        <f>IF(AG15&lt;=1.4,1,0)</f>
        <v>0</v>
      </c>
      <c r="AY15" s="3">
        <f>IF(AH15&lt;=1.4,1,0)</f>
        <v>0</v>
      </c>
      <c r="AZ15" s="3">
        <f>IF(AI15&lt;=1.4,1,0)</f>
        <v>0</v>
      </c>
      <c r="BA15" s="3">
        <f>IF(AJ15&lt;=1.4,1,0)</f>
        <v>0</v>
      </c>
      <c r="BB15" s="3">
        <f t="shared" si="3"/>
        <v>0</v>
      </c>
      <c r="BC15" s="3">
        <f t="shared" si="3"/>
        <v>0</v>
      </c>
      <c r="BE15" s="2">
        <f>W15-W14</f>
        <v>-0.33970498976486274</v>
      </c>
      <c r="BF15" s="14">
        <f>X15-X14</f>
        <v>-5.3912019331655792E-2</v>
      </c>
      <c r="BG15" s="2">
        <f>Y15-Y14</f>
        <v>-0.32731511355137366</v>
      </c>
      <c r="BH15" s="2">
        <f>Z15-Z14</f>
        <v>-0.44222117225826851</v>
      </c>
      <c r="BI15" s="71">
        <f>AA15-AA14</f>
        <v>-1.6127590028472305E-2</v>
      </c>
      <c r="BJ15" s="2">
        <f>AB15-AB14</f>
        <v>-6.9123980725807499E-2</v>
      </c>
      <c r="BK15" s="2">
        <f>AC15-AC14</f>
        <v>-2.0343627645246887E-2</v>
      </c>
      <c r="BL15" s="13">
        <f>AD15-AD14</f>
        <v>-1.3295836132429351E-2</v>
      </c>
      <c r="BM15" s="2">
        <f>AE15-AE14</f>
        <v>-2.0007866146177111E-2</v>
      </c>
      <c r="BN15" s="2">
        <f>AF15-AF14</f>
        <v>-0.42317141755315868</v>
      </c>
      <c r="BO15" s="2">
        <f>AG15-AG14</f>
        <v>8.2073624489960473E-2</v>
      </c>
      <c r="BP15" s="2">
        <f>AH15-AH14</f>
        <v>-1.3618569199230546E-2</v>
      </c>
      <c r="BQ15" s="2">
        <f>AI15-AI14</f>
        <v>-0.14354991971609188</v>
      </c>
      <c r="BR15" s="2">
        <f>AJ15-AJ14</f>
        <v>-0.34250915123524894</v>
      </c>
      <c r="BS15" s="2">
        <f t="shared" si="25"/>
        <v>0.22581727577035249</v>
      </c>
      <c r="BT15" s="2">
        <f t="shared" si="25"/>
        <v>0.9351513335331143</v>
      </c>
      <c r="BV15" s="2">
        <f>IF(W15&gt;3,1,0)</f>
        <v>0</v>
      </c>
      <c r="BW15" s="2">
        <f>IF(X15&gt;3,1,0)</f>
        <v>0</v>
      </c>
      <c r="BX15" s="2">
        <f>IF(Y15&gt;3,1,0)</f>
        <v>1</v>
      </c>
      <c r="BY15" s="2">
        <f>IF(Z15&gt;3,1,0)</f>
        <v>1</v>
      </c>
      <c r="BZ15" s="2">
        <f>IF(AA15&gt;3,1,0)</f>
        <v>0</v>
      </c>
      <c r="CA15" s="2">
        <f>IF(AB15&gt;3,1,0)</f>
        <v>0</v>
      </c>
      <c r="CB15" s="2">
        <f>IF(AC15&gt;3,1,0)</f>
        <v>0</v>
      </c>
      <c r="CC15" s="2">
        <f>IF(AD15&gt;3,1,0)</f>
        <v>0</v>
      </c>
      <c r="CD15" s="2">
        <f>IF(AE15&gt;3,1,0)</f>
        <v>0</v>
      </c>
      <c r="CE15" s="2">
        <f>IF(AF15&gt;3,1,0)</f>
        <v>1</v>
      </c>
      <c r="CF15" s="2">
        <f>IF(AG15&gt;3,1,0)</f>
        <v>1</v>
      </c>
      <c r="CG15" s="2">
        <f>IF(AH15&gt;3,1,0)</f>
        <v>0</v>
      </c>
      <c r="CH15" s="2">
        <f>IF(AI15&gt;3,1,0)</f>
        <v>1</v>
      </c>
      <c r="CI15" s="2">
        <f>IF(AJ15&gt;3,1,0)</f>
        <v>0</v>
      </c>
      <c r="CJ15" s="2">
        <f t="shared" si="4"/>
        <v>1</v>
      </c>
      <c r="CK15" s="2">
        <f t="shared" si="4"/>
        <v>1</v>
      </c>
      <c r="CM15">
        <f t="shared" si="26"/>
        <v>0</v>
      </c>
      <c r="CN15">
        <f t="shared" si="5"/>
        <v>0</v>
      </c>
      <c r="CO15">
        <f t="shared" si="5"/>
        <v>0</v>
      </c>
      <c r="CP15">
        <f t="shared" si="5"/>
        <v>0</v>
      </c>
      <c r="CQ15">
        <f t="shared" si="5"/>
        <v>0</v>
      </c>
      <c r="CR15">
        <f t="shared" si="5"/>
        <v>1</v>
      </c>
      <c r="CS15">
        <f t="shared" si="5"/>
        <v>0</v>
      </c>
      <c r="CT15">
        <f t="shared" si="5"/>
        <v>1</v>
      </c>
      <c r="CU15">
        <f t="shared" si="5"/>
        <v>1</v>
      </c>
      <c r="CV15">
        <f t="shared" si="5"/>
        <v>0</v>
      </c>
      <c r="CW15">
        <f t="shared" si="5"/>
        <v>0</v>
      </c>
      <c r="CX15">
        <f t="shared" si="5"/>
        <v>0</v>
      </c>
      <c r="CY15">
        <f t="shared" si="5"/>
        <v>0</v>
      </c>
      <c r="CZ15">
        <f t="shared" si="5"/>
        <v>1</v>
      </c>
      <c r="DA15">
        <f t="shared" si="5"/>
        <v>0</v>
      </c>
      <c r="DB15">
        <f t="shared" si="5"/>
        <v>0</v>
      </c>
      <c r="DD15">
        <f t="shared" si="27"/>
        <v>1</v>
      </c>
      <c r="DE15">
        <f t="shared" si="6"/>
        <v>1</v>
      </c>
      <c r="DF15">
        <f t="shared" si="6"/>
        <v>0</v>
      </c>
      <c r="DG15">
        <f t="shared" si="6"/>
        <v>0</v>
      </c>
      <c r="DH15">
        <f t="shared" si="6"/>
        <v>1</v>
      </c>
      <c r="DI15">
        <f t="shared" si="6"/>
        <v>0</v>
      </c>
      <c r="DJ15">
        <f t="shared" si="6"/>
        <v>1</v>
      </c>
      <c r="DK15">
        <f t="shared" si="6"/>
        <v>0</v>
      </c>
      <c r="DL15">
        <f t="shared" si="6"/>
        <v>0</v>
      </c>
      <c r="DM15">
        <f t="shared" si="6"/>
        <v>0</v>
      </c>
      <c r="DN15">
        <f t="shared" si="6"/>
        <v>0</v>
      </c>
      <c r="DO15">
        <f t="shared" si="6"/>
        <v>1</v>
      </c>
      <c r="DP15">
        <f t="shared" si="6"/>
        <v>0</v>
      </c>
      <c r="DQ15">
        <f t="shared" si="6"/>
        <v>0</v>
      </c>
      <c r="DR15">
        <f t="shared" si="6"/>
        <v>0</v>
      </c>
      <c r="DS15">
        <f t="shared" si="6"/>
        <v>0</v>
      </c>
      <c r="DU15">
        <f t="shared" si="28"/>
        <v>0</v>
      </c>
      <c r="DV15">
        <f t="shared" si="7"/>
        <v>0</v>
      </c>
      <c r="DW15">
        <f t="shared" si="8"/>
        <v>0</v>
      </c>
      <c r="DX15">
        <f t="shared" si="9"/>
        <v>0</v>
      </c>
      <c r="DY15">
        <f t="shared" si="10"/>
        <v>0</v>
      </c>
      <c r="DZ15">
        <f t="shared" si="11"/>
        <v>0</v>
      </c>
      <c r="EA15">
        <f t="shared" si="12"/>
        <v>0</v>
      </c>
      <c r="EB15">
        <f t="shared" si="13"/>
        <v>0</v>
      </c>
      <c r="EC15">
        <f t="shared" si="14"/>
        <v>0</v>
      </c>
      <c r="ED15">
        <f t="shared" si="15"/>
        <v>0</v>
      </c>
      <c r="EE15">
        <f t="shared" si="16"/>
        <v>0</v>
      </c>
      <c r="EF15">
        <f t="shared" si="17"/>
        <v>0</v>
      </c>
      <c r="EG15">
        <f t="shared" si="18"/>
        <v>0</v>
      </c>
      <c r="EH15">
        <f t="shared" si="19"/>
        <v>0</v>
      </c>
      <c r="EI15">
        <f t="shared" si="20"/>
        <v>0</v>
      </c>
      <c r="EJ15">
        <f t="shared" si="21"/>
        <v>0</v>
      </c>
      <c r="EL15">
        <f>IF(AND(W15&gt;=1,W15&lt;=1.4),1,0)</f>
        <v>0</v>
      </c>
      <c r="EM15">
        <f>IF(AND(X15&gt;=1,X15&lt;=1.4),1,0)</f>
        <v>0</v>
      </c>
      <c r="EN15">
        <f>IF(AND(Y15&gt;=1,Y15&lt;=1.4),1,0)</f>
        <v>0</v>
      </c>
      <c r="EO15">
        <f>IF(AND(Z15&gt;=1,Z15&lt;=1.4),1,0)</f>
        <v>0</v>
      </c>
      <c r="EP15">
        <f>IF(AND(AA15&gt;=1,AA15&lt;=1.4),1,0)</f>
        <v>0</v>
      </c>
      <c r="EQ15">
        <f>IF(AND(AB15&gt;=1,AB15&lt;=1.4),1,0)</f>
        <v>0</v>
      </c>
      <c r="ER15">
        <f>IF(AND(AC15&gt;=1,AC15&lt;=1.4),1,0)</f>
        <v>0</v>
      </c>
      <c r="ES15">
        <f>IF(AND(AD15&gt;=1,AD15&lt;=1.4),1,0)</f>
        <v>0</v>
      </c>
      <c r="ET15">
        <f>IF(AND(AE15&gt;=1,AE15&lt;=1.4),1,0)</f>
        <v>0</v>
      </c>
      <c r="EU15">
        <f>IF(AND(AF15&gt;=1,AF15&lt;=1.4),1,0)</f>
        <v>0</v>
      </c>
      <c r="EV15">
        <f>IF(AND(AG15&gt;=1,AG15&lt;=1.4),1,0)</f>
        <v>0</v>
      </c>
      <c r="EW15">
        <f>IF(AND(AH15&gt;=1,AH15&lt;=1.4),1,0)</f>
        <v>0</v>
      </c>
      <c r="EX15">
        <f>IF(AND(AI15&gt;=1,AI15&lt;=1.4),1,0)</f>
        <v>0</v>
      </c>
      <c r="EY15">
        <f>IF(AND(AJ15&gt;=1,AJ15&lt;=1.4),1,0)</f>
        <v>0</v>
      </c>
      <c r="EZ15">
        <f t="shared" si="22"/>
        <v>0</v>
      </c>
      <c r="FA15">
        <f t="shared" si="22"/>
        <v>0</v>
      </c>
    </row>
    <row r="16" spans="1:157">
      <c r="A16" s="8">
        <f t="shared" si="0"/>
        <v>13</v>
      </c>
      <c r="B16" s="42"/>
      <c r="C16" s="8">
        <f>C15+1</f>
        <v>2</v>
      </c>
      <c r="D16" s="1">
        <v>43923</v>
      </c>
      <c r="E16" s="3">
        <v>2.2621424366496625</v>
      </c>
      <c r="F16" s="3">
        <v>1.2567484758402294</v>
      </c>
      <c r="G16" s="3">
        <v>2.1254886368058807</v>
      </c>
      <c r="H16" s="3">
        <v>1.7706279839617765</v>
      </c>
      <c r="I16" s="3">
        <v>1.9590504883345465</v>
      </c>
      <c r="J16" s="3">
        <v>2.194353449865321</v>
      </c>
      <c r="K16" s="3">
        <v>2.2577595017039029</v>
      </c>
      <c r="L16" s="3">
        <v>2.5332047773348245</v>
      </c>
      <c r="M16" s="3">
        <v>2.4326145165834951</v>
      </c>
      <c r="N16" s="3">
        <v>1.7585545258801356</v>
      </c>
      <c r="O16" s="3">
        <v>3.0509841979755299</v>
      </c>
      <c r="P16" s="3">
        <v>2.2556399507389076</v>
      </c>
      <c r="Q16" s="3">
        <v>2.2747829693304045</v>
      </c>
      <c r="R16" s="3">
        <v>2.016414150025708</v>
      </c>
      <c r="S16" s="3">
        <v>1</v>
      </c>
      <c r="T16" s="3">
        <v>3.8339419760600499</v>
      </c>
      <c r="U16" s="3">
        <v>3.7719999999999998</v>
      </c>
      <c r="V16" s="6"/>
      <c r="W16" s="2">
        <f>AVERAGE(E12:E16)</f>
        <v>2.1729253225240042</v>
      </c>
      <c r="X16" s="2">
        <f>AVERAGE(F12:F16)</f>
        <v>1.8158742489219808</v>
      </c>
      <c r="Y16" s="2">
        <f>AVERAGE(G12:G16)</f>
        <v>3.0088754810528564</v>
      </c>
      <c r="Z16" s="2">
        <f>AVERAGE(H12:H16)</f>
        <v>2.6860700956347912</v>
      </c>
      <c r="AA16" s="2">
        <f>AVERAGE(I12:I16)</f>
        <v>2.0019137176802544</v>
      </c>
      <c r="AB16" s="2">
        <f>AVERAGE(J12:J16)</f>
        <v>2.3768216594210965</v>
      </c>
      <c r="AC16" s="2">
        <f>AVERAGE(K12:K16)</f>
        <v>2.3202838400247563</v>
      </c>
      <c r="AD16" s="2">
        <f>AVERAGE(L12:L16)</f>
        <v>2.5851445624743414</v>
      </c>
      <c r="AE16" s="2">
        <f>AVERAGE(M12:M16)</f>
        <v>2.4917478666303801</v>
      </c>
      <c r="AF16" s="2">
        <f>AVERAGE(N12:N16)</f>
        <v>3.3568589594173659</v>
      </c>
      <c r="AG16" s="2">
        <f>AVERAGE(O12:O16)</f>
        <v>3.4347202870565487</v>
      </c>
      <c r="AH16" s="2">
        <f>AVERAGE(P12:P16)</f>
        <v>2.2944623047411534</v>
      </c>
      <c r="AI16" s="2">
        <f>AVERAGE(Q12:Q16)</f>
        <v>2.9078683303454169</v>
      </c>
      <c r="AJ16" s="2">
        <f>AVERAGE(R12:R16)</f>
        <v>2.4357641792960676</v>
      </c>
      <c r="AK16" s="2">
        <f t="shared" si="23"/>
        <v>4.3702988087708921</v>
      </c>
      <c r="AL16" s="2">
        <f t="shared" si="24"/>
        <v>5.2572509257411237</v>
      </c>
      <c r="AN16" s="3">
        <f>IF(W16&lt;=1.4,1,0)</f>
        <v>0</v>
      </c>
      <c r="AO16" s="3">
        <f>IF(X16&lt;=1.4,1,0)</f>
        <v>0</v>
      </c>
      <c r="AP16" s="3">
        <f>IF(Y16&lt;=1.4,1,0)</f>
        <v>0</v>
      </c>
      <c r="AQ16" s="3">
        <f>IF(Z16&lt;=1.4,1,0)</f>
        <v>0</v>
      </c>
      <c r="AR16" s="3">
        <f>IF(AA16&lt;=1.4,1,0)</f>
        <v>0</v>
      </c>
      <c r="AS16" s="3">
        <f>IF(AB16&lt;=1.4,1,0)</f>
        <v>0</v>
      </c>
      <c r="AT16" s="3">
        <f>IF(AC16&lt;=1.4,1,0)</f>
        <v>0</v>
      </c>
      <c r="AU16" s="3">
        <f>IF(AD16&lt;=1.4,1,0)</f>
        <v>0</v>
      </c>
      <c r="AV16" s="3">
        <f>IF(AE16&lt;=1.4,1,0)</f>
        <v>0</v>
      </c>
      <c r="AW16" s="3">
        <f>IF(AF16&lt;=1.4,1,0)</f>
        <v>0</v>
      </c>
      <c r="AX16" s="3">
        <f>IF(AG16&lt;=1.4,1,0)</f>
        <v>0</v>
      </c>
      <c r="AY16" s="3">
        <f>IF(AH16&lt;=1.4,1,0)</f>
        <v>0</v>
      </c>
      <c r="AZ16" s="3">
        <f>IF(AI16&lt;=1.4,1,0)</f>
        <v>0</v>
      </c>
      <c r="BA16" s="3">
        <f>IF(AJ16&lt;=1.4,1,0)</f>
        <v>0</v>
      </c>
      <c r="BB16" s="3">
        <f t="shared" si="3"/>
        <v>0</v>
      </c>
      <c r="BC16" s="3">
        <f t="shared" si="3"/>
        <v>0</v>
      </c>
      <c r="BE16" s="2">
        <f>W16-W15</f>
        <v>-0.15662079801679818</v>
      </c>
      <c r="BF16" s="14">
        <f>X16-X15</f>
        <v>-0.54395465682357402</v>
      </c>
      <c r="BG16" s="2">
        <f>Y16-Y15</f>
        <v>-0.32533094120540573</v>
      </c>
      <c r="BH16" s="2">
        <f>Z16-Z15</f>
        <v>-0.31625359095087857</v>
      </c>
      <c r="BI16" s="71">
        <f>AA16-AA15</f>
        <v>-1.9341221478964776E-2</v>
      </c>
      <c r="BJ16" s="2">
        <f>AB16-AB15</f>
        <v>-8.1528889280187311E-2</v>
      </c>
      <c r="BK16" s="2">
        <f>AC16-AC15</f>
        <v>-2.5287088138815861E-2</v>
      </c>
      <c r="BL16" s="13">
        <f>AD16-AD15</f>
        <v>-1.8615017893727437E-2</v>
      </c>
      <c r="BM16" s="2">
        <f>AE16-AE15</f>
        <v>-2.3812554763028793E-2</v>
      </c>
      <c r="BN16" s="2">
        <f>AF16-AF15</f>
        <v>-0.29143314062061387</v>
      </c>
      <c r="BO16" s="2">
        <f>AG16-AG15</f>
        <v>-1.3890209334139314E-2</v>
      </c>
      <c r="BP16" s="2">
        <f>AH16-AH15</f>
        <v>-1.5823094420732264E-2</v>
      </c>
      <c r="BQ16" s="2">
        <f>AI16-AI15</f>
        <v>-0.21626578227102433</v>
      </c>
      <c r="BR16" s="2">
        <f>AJ16-AJ15</f>
        <v>-0.25302949829135191</v>
      </c>
      <c r="BS16" s="2">
        <f t="shared" si="25"/>
        <v>-0.37804485597905124</v>
      </c>
      <c r="BT16" s="2">
        <f t="shared" si="25"/>
        <v>-1.1089663366336628</v>
      </c>
      <c r="BV16" s="2">
        <f>IF(W16&gt;3,1,0)</f>
        <v>0</v>
      </c>
      <c r="BW16" s="2">
        <f>IF(X16&gt;3,1,0)</f>
        <v>0</v>
      </c>
      <c r="BX16" s="2">
        <f>IF(Y16&gt;3,1,0)</f>
        <v>1</v>
      </c>
      <c r="BY16" s="2">
        <f>IF(Z16&gt;3,1,0)</f>
        <v>0</v>
      </c>
      <c r="BZ16" s="2">
        <f>IF(AA16&gt;3,1,0)</f>
        <v>0</v>
      </c>
      <c r="CA16" s="2">
        <f>IF(AB16&gt;3,1,0)</f>
        <v>0</v>
      </c>
      <c r="CB16" s="2">
        <f>IF(AC16&gt;3,1,0)</f>
        <v>0</v>
      </c>
      <c r="CC16" s="2">
        <f>IF(AD16&gt;3,1,0)</f>
        <v>0</v>
      </c>
      <c r="CD16" s="2">
        <f>IF(AE16&gt;3,1,0)</f>
        <v>0</v>
      </c>
      <c r="CE16" s="2">
        <f>IF(AF16&gt;3,1,0)</f>
        <v>1</v>
      </c>
      <c r="CF16" s="2">
        <f>IF(AG16&gt;3,1,0)</f>
        <v>1</v>
      </c>
      <c r="CG16" s="2">
        <f>IF(AH16&gt;3,1,0)</f>
        <v>0</v>
      </c>
      <c r="CH16" s="2">
        <f>IF(AI16&gt;3,1,0)</f>
        <v>0</v>
      </c>
      <c r="CI16" s="2">
        <f>IF(AJ16&gt;3,1,0)</f>
        <v>0</v>
      </c>
      <c r="CJ16" s="2">
        <f t="shared" si="4"/>
        <v>1</v>
      </c>
      <c r="CK16" s="2">
        <f t="shared" si="4"/>
        <v>1</v>
      </c>
      <c r="CM16">
        <f t="shared" si="26"/>
        <v>0</v>
      </c>
      <c r="CN16">
        <f t="shared" si="5"/>
        <v>0</v>
      </c>
      <c r="CO16">
        <f t="shared" si="5"/>
        <v>0</v>
      </c>
      <c r="CP16">
        <f t="shared" si="5"/>
        <v>1</v>
      </c>
      <c r="CQ16">
        <f t="shared" si="5"/>
        <v>0</v>
      </c>
      <c r="CR16">
        <f t="shared" si="5"/>
        <v>0</v>
      </c>
      <c r="CS16">
        <f t="shared" si="5"/>
        <v>0</v>
      </c>
      <c r="CT16">
        <f t="shared" si="5"/>
        <v>1</v>
      </c>
      <c r="CU16">
        <f t="shared" si="5"/>
        <v>1</v>
      </c>
      <c r="CV16">
        <f t="shared" si="5"/>
        <v>0</v>
      </c>
      <c r="CW16">
        <f t="shared" si="5"/>
        <v>0</v>
      </c>
      <c r="CX16">
        <f t="shared" si="5"/>
        <v>0</v>
      </c>
      <c r="CY16">
        <f t="shared" si="5"/>
        <v>1</v>
      </c>
      <c r="CZ16">
        <f t="shared" si="5"/>
        <v>1</v>
      </c>
      <c r="DA16">
        <f t="shared" si="5"/>
        <v>0</v>
      </c>
      <c r="DB16">
        <f t="shared" si="5"/>
        <v>0</v>
      </c>
      <c r="DD16">
        <f t="shared" si="27"/>
        <v>1</v>
      </c>
      <c r="DE16">
        <f t="shared" si="6"/>
        <v>0</v>
      </c>
      <c r="DF16">
        <f t="shared" si="6"/>
        <v>0</v>
      </c>
      <c r="DG16">
        <f t="shared" si="6"/>
        <v>0</v>
      </c>
      <c r="DH16">
        <f t="shared" si="6"/>
        <v>1</v>
      </c>
      <c r="DI16">
        <f t="shared" si="6"/>
        <v>1</v>
      </c>
      <c r="DJ16">
        <f t="shared" si="6"/>
        <v>1</v>
      </c>
      <c r="DK16">
        <f t="shared" si="6"/>
        <v>0</v>
      </c>
      <c r="DL16">
        <f t="shared" si="6"/>
        <v>0</v>
      </c>
      <c r="DM16">
        <f t="shared" si="6"/>
        <v>0</v>
      </c>
      <c r="DN16">
        <f t="shared" si="6"/>
        <v>0</v>
      </c>
      <c r="DO16">
        <f t="shared" si="6"/>
        <v>1</v>
      </c>
      <c r="DP16">
        <f t="shared" si="6"/>
        <v>0</v>
      </c>
      <c r="DQ16">
        <f t="shared" si="6"/>
        <v>0</v>
      </c>
      <c r="DR16">
        <f t="shared" si="6"/>
        <v>0</v>
      </c>
      <c r="DS16">
        <f t="shared" si="6"/>
        <v>0</v>
      </c>
      <c r="DU16">
        <f t="shared" si="28"/>
        <v>0</v>
      </c>
      <c r="DV16">
        <f t="shared" si="7"/>
        <v>1</v>
      </c>
      <c r="DW16">
        <f t="shared" si="8"/>
        <v>0</v>
      </c>
      <c r="DX16">
        <f t="shared" si="9"/>
        <v>0</v>
      </c>
      <c r="DY16">
        <f t="shared" si="10"/>
        <v>0</v>
      </c>
      <c r="DZ16">
        <f t="shared" si="11"/>
        <v>0</v>
      </c>
      <c r="EA16">
        <f t="shared" si="12"/>
        <v>0</v>
      </c>
      <c r="EB16">
        <f t="shared" si="13"/>
        <v>0</v>
      </c>
      <c r="EC16">
        <f t="shared" si="14"/>
        <v>0</v>
      </c>
      <c r="ED16">
        <f t="shared" si="15"/>
        <v>0</v>
      </c>
      <c r="EE16">
        <f t="shared" si="16"/>
        <v>0</v>
      </c>
      <c r="EF16">
        <f t="shared" si="17"/>
        <v>0</v>
      </c>
      <c r="EG16">
        <f t="shared" si="18"/>
        <v>0</v>
      </c>
      <c r="EH16">
        <f t="shared" si="19"/>
        <v>0</v>
      </c>
      <c r="EI16">
        <f t="shared" si="20"/>
        <v>0</v>
      </c>
      <c r="EJ16">
        <f t="shared" si="21"/>
        <v>0</v>
      </c>
      <c r="EL16">
        <f>IF(AND(W16&gt;=1,W16&lt;=1.4),1,0)</f>
        <v>0</v>
      </c>
      <c r="EM16">
        <f>IF(AND(X16&gt;=1,X16&lt;=1.4),1,0)</f>
        <v>0</v>
      </c>
      <c r="EN16">
        <f>IF(AND(Y16&gt;=1,Y16&lt;=1.4),1,0)</f>
        <v>0</v>
      </c>
      <c r="EO16">
        <f>IF(AND(Z16&gt;=1,Z16&lt;=1.4),1,0)</f>
        <v>0</v>
      </c>
      <c r="EP16">
        <f>IF(AND(AA16&gt;=1,AA16&lt;=1.4),1,0)</f>
        <v>0</v>
      </c>
      <c r="EQ16">
        <f>IF(AND(AB16&gt;=1,AB16&lt;=1.4),1,0)</f>
        <v>0</v>
      </c>
      <c r="ER16">
        <f>IF(AND(AC16&gt;=1,AC16&lt;=1.4),1,0)</f>
        <v>0</v>
      </c>
      <c r="ES16">
        <f>IF(AND(AD16&gt;=1,AD16&lt;=1.4),1,0)</f>
        <v>0</v>
      </c>
      <c r="ET16">
        <f>IF(AND(AE16&gt;=1,AE16&lt;=1.4),1,0)</f>
        <v>0</v>
      </c>
      <c r="EU16">
        <f>IF(AND(AF16&gt;=1,AF16&lt;=1.4),1,0)</f>
        <v>0</v>
      </c>
      <c r="EV16">
        <f>IF(AND(AG16&gt;=1,AG16&lt;=1.4),1,0)</f>
        <v>0</v>
      </c>
      <c r="EW16">
        <f>IF(AND(AH16&gt;=1,AH16&lt;=1.4),1,0)</f>
        <v>0</v>
      </c>
      <c r="EX16">
        <f>IF(AND(AI16&gt;=1,AI16&lt;=1.4),1,0)</f>
        <v>0</v>
      </c>
      <c r="EY16">
        <f>IF(AND(AJ16&gt;=1,AJ16&lt;=1.4),1,0)</f>
        <v>0</v>
      </c>
      <c r="EZ16">
        <f t="shared" si="22"/>
        <v>0</v>
      </c>
      <c r="FA16">
        <f t="shared" si="22"/>
        <v>0</v>
      </c>
    </row>
    <row r="17" spans="1:157" s="18" customFormat="1">
      <c r="A17" s="15">
        <f t="shared" si="0"/>
        <v>14</v>
      </c>
      <c r="B17" s="42"/>
      <c r="C17" s="15">
        <f t="shared" ref="C17:C42" si="29">C16+1</f>
        <v>3</v>
      </c>
      <c r="D17" s="16">
        <v>43924</v>
      </c>
      <c r="E17" s="17">
        <v>1.8092520058467838</v>
      </c>
      <c r="F17" s="17">
        <v>1.0228289493172618</v>
      </c>
      <c r="G17" s="17">
        <v>2.4556549054177261</v>
      </c>
      <c r="H17" s="17">
        <v>1.7968460203650884</v>
      </c>
      <c r="I17" s="17">
        <v>1.9433681131229785</v>
      </c>
      <c r="J17" s="17">
        <v>2.1331015528033954</v>
      </c>
      <c r="K17" s="17">
        <v>2.2294337661449442</v>
      </c>
      <c r="L17" s="17">
        <v>2.5161379482273056</v>
      </c>
      <c r="M17" s="17">
        <v>2.4080580680581436</v>
      </c>
      <c r="N17" s="17">
        <v>2.3543814044206406</v>
      </c>
      <c r="O17" s="17">
        <v>2.3036945247714833</v>
      </c>
      <c r="P17" s="17">
        <v>2.2300518971668009</v>
      </c>
      <c r="Q17" s="17">
        <v>2.4173240010650408</v>
      </c>
      <c r="R17" s="17">
        <v>1.7988642059713507</v>
      </c>
      <c r="S17" s="17">
        <v>1</v>
      </c>
      <c r="T17" s="17">
        <v>3.2044965621968098</v>
      </c>
      <c r="U17" s="17">
        <v>6.0250417362270401</v>
      </c>
      <c r="V17" s="6"/>
      <c r="W17" s="19">
        <f>AVERAGE(E13:E17)</f>
        <v>2.2962434790332233</v>
      </c>
      <c r="X17" s="19">
        <f>AVERAGE(F13:F17)</f>
        <v>1.5984283649839206</v>
      </c>
      <c r="Y17" s="19">
        <f>AVERAGE(G13:G17)</f>
        <v>2.814404366897747</v>
      </c>
      <c r="Z17" s="19">
        <f>AVERAGE(H13:H17)</f>
        <v>2.4862349315750203</v>
      </c>
      <c r="AA17" s="19">
        <f>AVERAGE(I13:I17)</f>
        <v>1.9815172343435343</v>
      </c>
      <c r="AB17" s="19">
        <f>AVERAGE(J13:J17)</f>
        <v>2.2927080886798419</v>
      </c>
      <c r="AC17" s="19">
        <f>AVERAGE(K13:K17)</f>
        <v>2.2926552840911461</v>
      </c>
      <c r="AD17" s="19">
        <f>AVERAGE(L13:L17)</f>
        <v>2.5644094088788241</v>
      </c>
      <c r="AE17" s="19">
        <f>AVERAGE(M13:M17)</f>
        <v>2.4651119813737878</v>
      </c>
      <c r="AF17" s="19">
        <f>AVERAGE(N13:N17)</f>
        <v>3.2089556685974214</v>
      </c>
      <c r="AG17" s="19">
        <f>AVERAGE(O13:O17)</f>
        <v>3.2244552324625255</v>
      </c>
      <c r="AH17" s="19">
        <f>AVERAGE(P13:P17)</f>
        <v>2.2759614394700645</v>
      </c>
      <c r="AI17" s="19">
        <f>AVERAGE(Q13:Q17)</f>
        <v>2.7538937900405913</v>
      </c>
      <c r="AJ17" s="19">
        <f>AVERAGE(R13:R17)</f>
        <v>2.46473771631327</v>
      </c>
      <c r="AK17" s="2">
        <f t="shared" si="23"/>
        <v>4.239916951820744</v>
      </c>
      <c r="AL17" s="2">
        <f t="shared" si="24"/>
        <v>5.5318244903778382</v>
      </c>
      <c r="AM17" s="5"/>
      <c r="AN17" s="17">
        <f>IF(W17&lt;=1.4,1,0)</f>
        <v>0</v>
      </c>
      <c r="AO17" s="17">
        <f>IF(X17&lt;=1.4,1,0)</f>
        <v>0</v>
      </c>
      <c r="AP17" s="17">
        <f>IF(Y17&lt;=1.4,1,0)</f>
        <v>0</v>
      </c>
      <c r="AQ17" s="17">
        <f>IF(Z17&lt;=1.4,1,0)</f>
        <v>0</v>
      </c>
      <c r="AR17" s="17">
        <f>IF(AA17&lt;=1.4,1,0)</f>
        <v>0</v>
      </c>
      <c r="AS17" s="17">
        <f>IF(AB17&lt;=1.4,1,0)</f>
        <v>0</v>
      </c>
      <c r="AT17" s="17">
        <f>IF(AC17&lt;=1.4,1,0)</f>
        <v>0</v>
      </c>
      <c r="AU17" s="17">
        <f>IF(AD17&lt;=1.4,1,0)</f>
        <v>0</v>
      </c>
      <c r="AV17" s="17">
        <f>IF(AE17&lt;=1.4,1,0)</f>
        <v>0</v>
      </c>
      <c r="AW17" s="17">
        <f>IF(AF17&lt;=1.4,1,0)</f>
        <v>0</v>
      </c>
      <c r="AX17" s="17">
        <f>IF(AG17&lt;=1.4,1,0)</f>
        <v>0</v>
      </c>
      <c r="AY17" s="17">
        <f>IF(AH17&lt;=1.4,1,0)</f>
        <v>0</v>
      </c>
      <c r="AZ17" s="17">
        <f>IF(AI17&lt;=1.4,1,0)</f>
        <v>0</v>
      </c>
      <c r="BA17" s="17">
        <f>IF(AJ17&lt;=1.4,1,0)</f>
        <v>0</v>
      </c>
      <c r="BB17" s="17">
        <f t="shared" si="3"/>
        <v>0</v>
      </c>
      <c r="BC17" s="17">
        <f t="shared" si="3"/>
        <v>0</v>
      </c>
      <c r="BD17" s="5"/>
      <c r="BE17" s="19">
        <f>W17-W16</f>
        <v>0.12331815650921918</v>
      </c>
      <c r="BF17" s="19">
        <f>X17-X16</f>
        <v>-0.21744588393806019</v>
      </c>
      <c r="BG17" s="19">
        <f>Y17-Y16</f>
        <v>-0.19447111415510943</v>
      </c>
      <c r="BH17" s="19">
        <f>Z17-Z16</f>
        <v>-0.19983516405977086</v>
      </c>
      <c r="BI17" s="71">
        <f>AA17-AA16</f>
        <v>-2.0396483336720062E-2</v>
      </c>
      <c r="BJ17" s="19">
        <f>AB17-AB16</f>
        <v>-8.4113570741254584E-2</v>
      </c>
      <c r="BK17" s="19">
        <f>AC17-AC16</f>
        <v>-2.7628555933610244E-2</v>
      </c>
      <c r="BL17" s="19">
        <f>AD17-AD16</f>
        <v>-2.0735153595517364E-2</v>
      </c>
      <c r="BM17" s="19">
        <f>AE17-AE16</f>
        <v>-2.6635885256592218E-2</v>
      </c>
      <c r="BN17" s="19">
        <f>AF17-AF16</f>
        <v>-0.14790329081994447</v>
      </c>
      <c r="BO17" s="19">
        <f>AG17-AG16</f>
        <v>-0.21026505459402323</v>
      </c>
      <c r="BP17" s="19">
        <f>AH17-AH16</f>
        <v>-1.8500865271088962E-2</v>
      </c>
      <c r="BQ17" s="19">
        <f>AI17-AI16</f>
        <v>-0.1539745403048256</v>
      </c>
      <c r="BR17" s="19">
        <f>AJ17-AJ16</f>
        <v>2.89735370172024E-2</v>
      </c>
      <c r="BS17" s="19">
        <f t="shared" si="25"/>
        <v>-0.13038185695014803</v>
      </c>
      <c r="BT17" s="19">
        <f t="shared" si="25"/>
        <v>0.27457356463671445</v>
      </c>
      <c r="BU17" s="5"/>
      <c r="BV17" s="2">
        <f>IF(W17&gt;3,1,0)</f>
        <v>0</v>
      </c>
      <c r="BW17" s="2">
        <f>IF(X17&gt;3,1,0)</f>
        <v>0</v>
      </c>
      <c r="BX17" s="2">
        <f>IF(Y17&gt;3,1,0)</f>
        <v>0</v>
      </c>
      <c r="BY17" s="2">
        <f>IF(Z17&gt;3,1,0)</f>
        <v>0</v>
      </c>
      <c r="BZ17" s="2">
        <f>IF(AA17&gt;3,1,0)</f>
        <v>0</v>
      </c>
      <c r="CA17" s="2">
        <f>IF(AB17&gt;3,1,0)</f>
        <v>0</v>
      </c>
      <c r="CB17" s="2">
        <f>IF(AC17&gt;3,1,0)</f>
        <v>0</v>
      </c>
      <c r="CC17" s="2">
        <f>IF(AD17&gt;3,1,0)</f>
        <v>0</v>
      </c>
      <c r="CD17" s="2">
        <f>IF(AE17&gt;3,1,0)</f>
        <v>0</v>
      </c>
      <c r="CE17" s="2">
        <f>IF(AF17&gt;3,1,0)</f>
        <v>1</v>
      </c>
      <c r="CF17" s="2">
        <f>IF(AG17&gt;3,1,0)</f>
        <v>1</v>
      </c>
      <c r="CG17" s="2">
        <f>IF(AH17&gt;3,1,0)</f>
        <v>0</v>
      </c>
      <c r="CH17" s="2">
        <f>IF(AI17&gt;3,1,0)</f>
        <v>0</v>
      </c>
      <c r="CI17" s="2">
        <f>IF(AJ17&gt;3,1,0)</f>
        <v>0</v>
      </c>
      <c r="CJ17" s="2">
        <f t="shared" si="4"/>
        <v>1</v>
      </c>
      <c r="CK17" s="2">
        <f t="shared" si="4"/>
        <v>1</v>
      </c>
      <c r="CL17" s="5"/>
      <c r="CM17">
        <f t="shared" si="26"/>
        <v>0</v>
      </c>
      <c r="CN17">
        <f t="shared" si="5"/>
        <v>0</v>
      </c>
      <c r="CO17">
        <f t="shared" si="5"/>
        <v>1</v>
      </c>
      <c r="CP17">
        <f t="shared" si="5"/>
        <v>1</v>
      </c>
      <c r="CQ17">
        <f t="shared" si="5"/>
        <v>0</v>
      </c>
      <c r="CR17">
        <f t="shared" si="5"/>
        <v>0</v>
      </c>
      <c r="CS17">
        <f t="shared" si="5"/>
        <v>0</v>
      </c>
      <c r="CT17">
        <f t="shared" si="5"/>
        <v>1</v>
      </c>
      <c r="CU17">
        <f t="shared" si="5"/>
        <v>1</v>
      </c>
      <c r="CV17">
        <f t="shared" si="5"/>
        <v>0</v>
      </c>
      <c r="CW17">
        <f t="shared" si="5"/>
        <v>0</v>
      </c>
      <c r="CX17">
        <f t="shared" si="5"/>
        <v>0</v>
      </c>
      <c r="CY17">
        <f t="shared" si="5"/>
        <v>1</v>
      </c>
      <c r="CZ17">
        <f t="shared" si="5"/>
        <v>1</v>
      </c>
      <c r="DA17">
        <f t="shared" si="5"/>
        <v>0</v>
      </c>
      <c r="DB17">
        <f t="shared" si="5"/>
        <v>0</v>
      </c>
      <c r="DC17" s="5"/>
      <c r="DD17">
        <f t="shared" si="27"/>
        <v>1</v>
      </c>
      <c r="DE17">
        <f t="shared" si="6"/>
        <v>0</v>
      </c>
      <c r="DF17">
        <f t="shared" si="6"/>
        <v>0</v>
      </c>
      <c r="DG17">
        <f t="shared" si="6"/>
        <v>0</v>
      </c>
      <c r="DH17">
        <f t="shared" si="6"/>
        <v>1</v>
      </c>
      <c r="DI17">
        <f t="shared" si="6"/>
        <v>1</v>
      </c>
      <c r="DJ17">
        <f t="shared" si="6"/>
        <v>1</v>
      </c>
      <c r="DK17">
        <f t="shared" si="6"/>
        <v>0</v>
      </c>
      <c r="DL17">
        <f t="shared" si="6"/>
        <v>0</v>
      </c>
      <c r="DM17">
        <f t="shared" si="6"/>
        <v>0</v>
      </c>
      <c r="DN17">
        <f t="shared" si="6"/>
        <v>0</v>
      </c>
      <c r="DO17">
        <f t="shared" si="6"/>
        <v>1</v>
      </c>
      <c r="DP17">
        <f t="shared" si="6"/>
        <v>0</v>
      </c>
      <c r="DQ17">
        <f t="shared" si="6"/>
        <v>0</v>
      </c>
      <c r="DR17">
        <f t="shared" si="6"/>
        <v>0</v>
      </c>
      <c r="DS17">
        <f t="shared" si="6"/>
        <v>0</v>
      </c>
      <c r="DT17" s="5"/>
      <c r="DU17">
        <f t="shared" si="28"/>
        <v>0</v>
      </c>
      <c r="DV17">
        <f t="shared" si="7"/>
        <v>1</v>
      </c>
      <c r="DW17">
        <f t="shared" si="8"/>
        <v>0</v>
      </c>
      <c r="DX17">
        <f t="shared" si="9"/>
        <v>0</v>
      </c>
      <c r="DY17">
        <f t="shared" si="10"/>
        <v>0</v>
      </c>
      <c r="DZ17">
        <f t="shared" si="11"/>
        <v>0</v>
      </c>
      <c r="EA17">
        <f t="shared" si="12"/>
        <v>0</v>
      </c>
      <c r="EB17">
        <f t="shared" si="13"/>
        <v>0</v>
      </c>
      <c r="EC17">
        <f t="shared" si="14"/>
        <v>0</v>
      </c>
      <c r="ED17">
        <f t="shared" si="15"/>
        <v>0</v>
      </c>
      <c r="EE17">
        <f t="shared" si="16"/>
        <v>0</v>
      </c>
      <c r="EF17">
        <f t="shared" si="17"/>
        <v>0</v>
      </c>
      <c r="EG17">
        <f t="shared" si="18"/>
        <v>0</v>
      </c>
      <c r="EH17">
        <f t="shared" si="19"/>
        <v>0</v>
      </c>
      <c r="EI17">
        <f t="shared" si="20"/>
        <v>0</v>
      </c>
      <c r="EJ17">
        <f t="shared" si="21"/>
        <v>0</v>
      </c>
      <c r="EK17" s="5"/>
      <c r="EL17">
        <f>IF(AND(W17&gt;=1,W17&lt;=1.4),1,0)</f>
        <v>0</v>
      </c>
      <c r="EM17">
        <f>IF(AND(X17&gt;=1,X17&lt;=1.4),1,0)</f>
        <v>0</v>
      </c>
      <c r="EN17">
        <f>IF(AND(Y17&gt;=1,Y17&lt;=1.4),1,0)</f>
        <v>0</v>
      </c>
      <c r="EO17">
        <f>IF(AND(Z17&gt;=1,Z17&lt;=1.4),1,0)</f>
        <v>0</v>
      </c>
      <c r="EP17">
        <f>IF(AND(AA17&gt;=1,AA17&lt;=1.4),1,0)</f>
        <v>0</v>
      </c>
      <c r="EQ17">
        <f>IF(AND(AB17&gt;=1,AB17&lt;=1.4),1,0)</f>
        <v>0</v>
      </c>
      <c r="ER17">
        <f>IF(AND(AC17&gt;=1,AC17&lt;=1.4),1,0)</f>
        <v>0</v>
      </c>
      <c r="ES17">
        <f>IF(AND(AD17&gt;=1,AD17&lt;=1.4),1,0)</f>
        <v>0</v>
      </c>
      <c r="ET17">
        <f>IF(AND(AE17&gt;=1,AE17&lt;=1.4),1,0)</f>
        <v>0</v>
      </c>
      <c r="EU17">
        <f>IF(AND(AF17&gt;=1,AF17&lt;=1.4),1,0)</f>
        <v>0</v>
      </c>
      <c r="EV17">
        <f>IF(AND(AG17&gt;=1,AG17&lt;=1.4),1,0)</f>
        <v>0</v>
      </c>
      <c r="EW17">
        <f>IF(AND(AH17&gt;=1,AH17&lt;=1.4),1,0)</f>
        <v>0</v>
      </c>
      <c r="EX17">
        <f>IF(AND(AI17&gt;=1,AI17&lt;=1.4),1,0)</f>
        <v>0</v>
      </c>
      <c r="EY17">
        <f>IF(AND(AJ17&gt;=1,AJ17&lt;=1.4),1,0)</f>
        <v>0</v>
      </c>
      <c r="EZ17">
        <f t="shared" si="22"/>
        <v>0</v>
      </c>
      <c r="FA17">
        <f t="shared" si="22"/>
        <v>0</v>
      </c>
    </row>
    <row r="18" spans="1:157" s="23" customFormat="1">
      <c r="A18" s="20">
        <f t="shared" si="0"/>
        <v>15</v>
      </c>
      <c r="B18" s="42"/>
      <c r="C18" s="20">
        <f t="shared" si="29"/>
        <v>4</v>
      </c>
      <c r="D18" s="21">
        <v>43925</v>
      </c>
      <c r="E18" s="22">
        <v>1.8642435464400333</v>
      </c>
      <c r="F18" s="22">
        <v>3.0996987477093754</v>
      </c>
      <c r="G18" s="22">
        <v>3.7588484393426254</v>
      </c>
      <c r="H18" s="22">
        <v>1.846128360497723</v>
      </c>
      <c r="I18" s="22">
        <v>1.934299922699138</v>
      </c>
      <c r="J18" s="22">
        <v>2.098808572557143</v>
      </c>
      <c r="K18" s="22">
        <v>2.2095379064658291</v>
      </c>
      <c r="L18" s="22">
        <v>2.5097795460124819</v>
      </c>
      <c r="M18" s="22">
        <v>2.3960940622665459</v>
      </c>
      <c r="N18" s="22">
        <v>4.0804637828597867</v>
      </c>
      <c r="O18" s="22">
        <v>3.6729078275873341</v>
      </c>
      <c r="P18" s="22">
        <v>2.2044121048535419</v>
      </c>
      <c r="Q18" s="22">
        <v>2.5348398366925511</v>
      </c>
      <c r="R18" s="22">
        <v>2.3401468957132132</v>
      </c>
      <c r="S18" s="22">
        <v>1</v>
      </c>
      <c r="T18" s="22">
        <v>2.60561224489796</v>
      </c>
      <c r="U18" s="22">
        <v>3.5282555282555301</v>
      </c>
      <c r="V18" s="6"/>
      <c r="W18" s="24">
        <f>AVERAGE(E14:E18)</f>
        <v>1.9787341084950651</v>
      </c>
      <c r="X18" s="24">
        <f>AVERAGE(F14:F18)</f>
        <v>1.8967377122353106</v>
      </c>
      <c r="Y18" s="24">
        <f>AVERAGE(G14:G18)</f>
        <v>2.7664963336587993</v>
      </c>
      <c r="Z18" s="24">
        <f>AVERAGE(H14:H18)</f>
        <v>2.2708296169806812</v>
      </c>
      <c r="AA18" s="24">
        <f>AVERAGE(I14:I18)</f>
        <v>1.9641009283041488</v>
      </c>
      <c r="AB18" s="24">
        <f>AVERAGE(J14:J18)</f>
        <v>2.2220422914815186</v>
      </c>
      <c r="AC18" s="24">
        <f>AVERAGE(K14:K18)</f>
        <v>2.2636429307872517</v>
      </c>
      <c r="AD18" s="24">
        <f>AVERAGE(L14:L18)</f>
        <v>2.5433425637071894</v>
      </c>
      <c r="AE18" s="24">
        <f>AVERAGE(M14:M18)</f>
        <v>2.4373082674495663</v>
      </c>
      <c r="AF18" s="24">
        <f>AVERAGE(N14:N18)</f>
        <v>3.0758550525193646</v>
      </c>
      <c r="AG18" s="24">
        <f>AVERAGE(O14:O18)</f>
        <v>3.2908575350321412</v>
      </c>
      <c r="AH18" s="24">
        <f>AVERAGE(P14:P18)</f>
        <v>2.253800248327086</v>
      </c>
      <c r="AI18" s="24">
        <f>AVERAGE(Q14:Q18)</f>
        <v>2.573341459383065</v>
      </c>
      <c r="AJ18" s="24">
        <f>AVERAGE(R14:R18)</f>
        <v>2.2076455145726857</v>
      </c>
      <c r="AK18" s="2">
        <f t="shared" si="23"/>
        <v>3.9643040406697496</v>
      </c>
      <c r="AL18" s="2">
        <f t="shared" si="24"/>
        <v>5.4167859408565295</v>
      </c>
      <c r="AM18" s="5"/>
      <c r="AN18" s="22">
        <f>IF(W18&lt;=1.4,1,0)</f>
        <v>0</v>
      </c>
      <c r="AO18" s="22">
        <f>IF(X18&lt;=1.4,1,0)</f>
        <v>0</v>
      </c>
      <c r="AP18" s="22">
        <f>IF(Y18&lt;=1.4,1,0)</f>
        <v>0</v>
      </c>
      <c r="AQ18" s="22">
        <f>IF(Z18&lt;=1.4,1,0)</f>
        <v>0</v>
      </c>
      <c r="AR18" s="22">
        <f>IF(AA18&lt;=1.4,1,0)</f>
        <v>0</v>
      </c>
      <c r="AS18" s="22">
        <f>IF(AB18&lt;=1.4,1,0)</f>
        <v>0</v>
      </c>
      <c r="AT18" s="22">
        <f>IF(AC18&lt;=1.4,1,0)</f>
        <v>0</v>
      </c>
      <c r="AU18" s="22">
        <f>IF(AD18&lt;=1.4,1,0)</f>
        <v>0</v>
      </c>
      <c r="AV18" s="22">
        <f>IF(AE18&lt;=1.4,1,0)</f>
        <v>0</v>
      </c>
      <c r="AW18" s="22">
        <f>IF(AF18&lt;=1.4,1,0)</f>
        <v>0</v>
      </c>
      <c r="AX18" s="22">
        <f>IF(AG18&lt;=1.4,1,0)</f>
        <v>0</v>
      </c>
      <c r="AY18" s="22">
        <f>IF(AH18&lt;=1.4,1,0)</f>
        <v>0</v>
      </c>
      <c r="AZ18" s="22">
        <f>IF(AI18&lt;=1.4,1,0)</f>
        <v>0</v>
      </c>
      <c r="BA18" s="22">
        <f>IF(AJ18&lt;=1.4,1,0)</f>
        <v>0</v>
      </c>
      <c r="BB18" s="22">
        <f t="shared" si="3"/>
        <v>0</v>
      </c>
      <c r="BC18" s="22">
        <f t="shared" si="3"/>
        <v>0</v>
      </c>
      <c r="BD18" s="5"/>
      <c r="BE18" s="24">
        <f>W18-W17</f>
        <v>-0.3175093705381582</v>
      </c>
      <c r="BF18" s="24">
        <f>X18-X17</f>
        <v>0.29830934725139002</v>
      </c>
      <c r="BG18" s="24">
        <f>Y18-Y17</f>
        <v>-4.7908033238947656E-2</v>
      </c>
      <c r="BH18" s="24">
        <f>Z18-Z17</f>
        <v>-0.21540531459433909</v>
      </c>
      <c r="BI18" s="71">
        <f>AA18-AA17</f>
        <v>-1.7416306039385487E-2</v>
      </c>
      <c r="BJ18" s="24">
        <f>AB18-AB17</f>
        <v>-7.0665797198323332E-2</v>
      </c>
      <c r="BK18" s="24">
        <f>AC18-AC17</f>
        <v>-2.90123533038944E-2</v>
      </c>
      <c r="BL18" s="24">
        <f>AD18-AD17</f>
        <v>-2.1066845171634707E-2</v>
      </c>
      <c r="BM18" s="24">
        <f>AE18-AE17</f>
        <v>-2.780371392422154E-2</v>
      </c>
      <c r="BN18" s="24">
        <f>AF18-AF17</f>
        <v>-0.13310061607805679</v>
      </c>
      <c r="BO18" s="24">
        <f>AG18-AG17</f>
        <v>6.6402302569615657E-2</v>
      </c>
      <c r="BP18" s="24">
        <f>AH18-AH17</f>
        <v>-2.2161191142978431E-2</v>
      </c>
      <c r="BQ18" s="24">
        <f>AI18-AI17</f>
        <v>-0.18055233065752629</v>
      </c>
      <c r="BR18" s="24">
        <f>AJ18-AJ17</f>
        <v>-0.25709220174058434</v>
      </c>
      <c r="BS18" s="24">
        <f t="shared" si="25"/>
        <v>-0.2756129111509944</v>
      </c>
      <c r="BT18" s="24">
        <f t="shared" si="25"/>
        <v>-0.11503854952130865</v>
      </c>
      <c r="BU18" s="5"/>
      <c r="BV18" s="2">
        <f>IF(W18&gt;3,1,0)</f>
        <v>0</v>
      </c>
      <c r="BW18" s="2">
        <f>IF(X18&gt;3,1,0)</f>
        <v>0</v>
      </c>
      <c r="BX18" s="2">
        <f>IF(Y18&gt;3,1,0)</f>
        <v>0</v>
      </c>
      <c r="BY18" s="2">
        <f>IF(Z18&gt;3,1,0)</f>
        <v>0</v>
      </c>
      <c r="BZ18" s="2">
        <f>IF(AA18&gt;3,1,0)</f>
        <v>0</v>
      </c>
      <c r="CA18" s="2">
        <f>IF(AB18&gt;3,1,0)</f>
        <v>0</v>
      </c>
      <c r="CB18" s="2">
        <f>IF(AC18&gt;3,1,0)</f>
        <v>0</v>
      </c>
      <c r="CC18" s="2">
        <f>IF(AD18&gt;3,1,0)</f>
        <v>0</v>
      </c>
      <c r="CD18" s="2">
        <f>IF(AE18&gt;3,1,0)</f>
        <v>0</v>
      </c>
      <c r="CE18" s="2">
        <f>IF(AF18&gt;3,1,0)</f>
        <v>1</v>
      </c>
      <c r="CF18" s="2">
        <f>IF(AG18&gt;3,1,0)</f>
        <v>1</v>
      </c>
      <c r="CG18" s="2">
        <f>IF(AH18&gt;3,1,0)</f>
        <v>0</v>
      </c>
      <c r="CH18" s="2">
        <f>IF(AI18&gt;3,1,0)</f>
        <v>0</v>
      </c>
      <c r="CI18" s="2">
        <f>IF(AJ18&gt;3,1,0)</f>
        <v>0</v>
      </c>
      <c r="CJ18" s="2">
        <f t="shared" si="4"/>
        <v>1</v>
      </c>
      <c r="CK18" s="2">
        <f t="shared" si="4"/>
        <v>1</v>
      </c>
      <c r="CL18" s="5"/>
      <c r="CM18">
        <f t="shared" si="26"/>
        <v>0</v>
      </c>
      <c r="CN18">
        <f t="shared" si="5"/>
        <v>0</v>
      </c>
      <c r="CO18">
        <f t="shared" si="5"/>
        <v>1</v>
      </c>
      <c r="CP18">
        <f t="shared" si="5"/>
        <v>0</v>
      </c>
      <c r="CQ18">
        <f t="shared" si="5"/>
        <v>0</v>
      </c>
      <c r="CR18">
        <f t="shared" si="5"/>
        <v>0</v>
      </c>
      <c r="CS18">
        <f t="shared" si="5"/>
        <v>0</v>
      </c>
      <c r="CT18">
        <f t="shared" si="5"/>
        <v>1</v>
      </c>
      <c r="CU18">
        <f t="shared" si="5"/>
        <v>1</v>
      </c>
      <c r="CV18">
        <f t="shared" si="5"/>
        <v>0</v>
      </c>
      <c r="CW18">
        <f t="shared" si="5"/>
        <v>0</v>
      </c>
      <c r="CX18">
        <f t="shared" si="5"/>
        <v>0</v>
      </c>
      <c r="CY18">
        <f t="shared" si="5"/>
        <v>1</v>
      </c>
      <c r="CZ18">
        <f t="shared" si="5"/>
        <v>0</v>
      </c>
      <c r="DA18">
        <f t="shared" si="5"/>
        <v>0</v>
      </c>
      <c r="DB18">
        <f t="shared" si="5"/>
        <v>0</v>
      </c>
      <c r="DC18" s="5"/>
      <c r="DD18">
        <f t="shared" si="27"/>
        <v>1</v>
      </c>
      <c r="DE18">
        <f t="shared" si="6"/>
        <v>0</v>
      </c>
      <c r="DF18">
        <f t="shared" si="6"/>
        <v>0</v>
      </c>
      <c r="DG18">
        <f t="shared" si="6"/>
        <v>1</v>
      </c>
      <c r="DH18">
        <f t="shared" si="6"/>
        <v>1</v>
      </c>
      <c r="DI18">
        <f t="shared" si="6"/>
        <v>1</v>
      </c>
      <c r="DJ18">
        <f t="shared" si="6"/>
        <v>1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1</v>
      </c>
      <c r="DP18">
        <f t="shared" si="6"/>
        <v>0</v>
      </c>
      <c r="DQ18">
        <f t="shared" si="6"/>
        <v>1</v>
      </c>
      <c r="DR18">
        <f t="shared" si="6"/>
        <v>0</v>
      </c>
      <c r="DS18">
        <f t="shared" si="6"/>
        <v>0</v>
      </c>
      <c r="DT18" s="5"/>
      <c r="DU18">
        <f t="shared" si="28"/>
        <v>0</v>
      </c>
      <c r="DV18">
        <f t="shared" si="7"/>
        <v>1</v>
      </c>
      <c r="DW18">
        <f t="shared" si="8"/>
        <v>0</v>
      </c>
      <c r="DX18">
        <f t="shared" si="9"/>
        <v>0</v>
      </c>
      <c r="DY18">
        <f t="shared" si="10"/>
        <v>0</v>
      </c>
      <c r="DZ18">
        <f t="shared" si="11"/>
        <v>0</v>
      </c>
      <c r="EA18">
        <f t="shared" si="12"/>
        <v>0</v>
      </c>
      <c r="EB18">
        <f t="shared" si="13"/>
        <v>0</v>
      </c>
      <c r="EC18">
        <f t="shared" si="14"/>
        <v>0</v>
      </c>
      <c r="ED18">
        <f t="shared" si="15"/>
        <v>0</v>
      </c>
      <c r="EE18">
        <f t="shared" si="16"/>
        <v>0</v>
      </c>
      <c r="EF18">
        <f t="shared" si="17"/>
        <v>0</v>
      </c>
      <c r="EG18">
        <f t="shared" si="18"/>
        <v>0</v>
      </c>
      <c r="EH18">
        <f t="shared" si="19"/>
        <v>0</v>
      </c>
      <c r="EI18">
        <f t="shared" si="20"/>
        <v>0</v>
      </c>
      <c r="EJ18">
        <f t="shared" si="21"/>
        <v>0</v>
      </c>
      <c r="EK18" s="5"/>
      <c r="EL18">
        <f>IF(AND(W18&gt;=1,W18&lt;=1.4),1,0)</f>
        <v>0</v>
      </c>
      <c r="EM18">
        <f>IF(AND(X18&gt;=1,X18&lt;=1.4),1,0)</f>
        <v>0</v>
      </c>
      <c r="EN18">
        <f>IF(AND(Y18&gt;=1,Y18&lt;=1.4),1,0)</f>
        <v>0</v>
      </c>
      <c r="EO18">
        <f>IF(AND(Z18&gt;=1,Z18&lt;=1.4),1,0)</f>
        <v>0</v>
      </c>
      <c r="EP18">
        <f>IF(AND(AA18&gt;=1,AA18&lt;=1.4),1,0)</f>
        <v>0</v>
      </c>
      <c r="EQ18">
        <f>IF(AND(AB18&gt;=1,AB18&lt;=1.4),1,0)</f>
        <v>0</v>
      </c>
      <c r="ER18">
        <f>IF(AND(AC18&gt;=1,AC18&lt;=1.4),1,0)</f>
        <v>0</v>
      </c>
      <c r="ES18">
        <f>IF(AND(AD18&gt;=1,AD18&lt;=1.4),1,0)</f>
        <v>0</v>
      </c>
      <c r="ET18">
        <f>IF(AND(AE18&gt;=1,AE18&lt;=1.4),1,0)</f>
        <v>0</v>
      </c>
      <c r="EU18">
        <f>IF(AND(AF18&gt;=1,AF18&lt;=1.4),1,0)</f>
        <v>0</v>
      </c>
      <c r="EV18">
        <f>IF(AND(AG18&gt;=1,AG18&lt;=1.4),1,0)</f>
        <v>0</v>
      </c>
      <c r="EW18">
        <f>IF(AND(AH18&gt;=1,AH18&lt;=1.4),1,0)</f>
        <v>0</v>
      </c>
      <c r="EX18">
        <f>IF(AND(AI18&gt;=1,AI18&lt;=1.4),1,0)</f>
        <v>0</v>
      </c>
      <c r="EY18">
        <f>IF(AND(AJ18&gt;=1,AJ18&lt;=1.4),1,0)</f>
        <v>0</v>
      </c>
      <c r="EZ18">
        <f t="shared" si="22"/>
        <v>0</v>
      </c>
      <c r="FA18">
        <f t="shared" si="22"/>
        <v>0</v>
      </c>
    </row>
    <row r="19" spans="1:157">
      <c r="A19" s="8">
        <f t="shared" si="0"/>
        <v>16</v>
      </c>
      <c r="B19" s="42"/>
      <c r="C19" s="8">
        <f t="shared" si="29"/>
        <v>5</v>
      </c>
      <c r="D19" s="1">
        <v>43926</v>
      </c>
      <c r="E19" s="3">
        <v>1.6248206612649463</v>
      </c>
      <c r="F19" s="3">
        <v>1.8964995024607461</v>
      </c>
      <c r="G19" s="3">
        <v>1.7018181363503699</v>
      </c>
      <c r="H19" s="3">
        <v>2.0449318971976842</v>
      </c>
      <c r="I19" s="3">
        <v>1.9177574936392119</v>
      </c>
      <c r="J19" s="3">
        <v>2.0537119573982774</v>
      </c>
      <c r="K19" s="3">
        <v>2.1833144794206834</v>
      </c>
      <c r="L19" s="3">
        <v>2.5080925284798909</v>
      </c>
      <c r="M19" s="3">
        <v>2.4017770045824545</v>
      </c>
      <c r="N19" s="3">
        <v>1.3109671679696153</v>
      </c>
      <c r="O19" s="3">
        <v>2.2089369446754006</v>
      </c>
      <c r="P19" s="3">
        <v>2.1954132857652464</v>
      </c>
      <c r="Q19" s="3">
        <v>2.2275933920327198</v>
      </c>
      <c r="R19" s="3">
        <v>1.6360658175254859</v>
      </c>
      <c r="S19" s="3">
        <v>1</v>
      </c>
      <c r="T19" s="3">
        <v>2.61251512080295</v>
      </c>
      <c r="U19" s="3">
        <v>1.88865764828303</v>
      </c>
      <c r="V19" s="6"/>
      <c r="W19" s="2">
        <f>AVERAGE(E15:E19)</f>
        <v>1.7911758316364144</v>
      </c>
      <c r="X19" s="2">
        <f>AVERAGE(F15:F19)</f>
        <v>1.8823027556702425</v>
      </c>
      <c r="Y19" s="2">
        <f>AVERAGE(G15:G19)</f>
        <v>2.4239810088506943</v>
      </c>
      <c r="Z19" s="2">
        <f>AVERAGE(H15:H19)</f>
        <v>2.0099222305921565</v>
      </c>
      <c r="AA19" s="2">
        <f>AVERAGE(I15:I19)</f>
        <v>1.9471866068073531</v>
      </c>
      <c r="AB19" s="2">
        <f>AVERAGE(J15:J19)</f>
        <v>2.156348733413247</v>
      </c>
      <c r="AC19" s="2">
        <f>AVERAGE(K15:K19)</f>
        <v>2.2342349231310403</v>
      </c>
      <c r="AD19" s="2">
        <f>AVERAGE(L15:L19)</f>
        <v>2.5256630778513927</v>
      </c>
      <c r="AE19" s="2">
        <f>AVERAGE(M15:M19)</f>
        <v>2.4195231743432868</v>
      </c>
      <c r="AF19" s="2">
        <f>AVERAGE(N15:N19)</f>
        <v>2.2570590731834974</v>
      </c>
      <c r="AG19" s="2">
        <f>AVERAGE(O15:O19)</f>
        <v>2.9909097646977876</v>
      </c>
      <c r="AH19" s="2">
        <f>AVERAGE(P15:P19)</f>
        <v>2.2331141717122356</v>
      </c>
      <c r="AI19" s="2">
        <f>AVERAGE(Q15:Q19)</f>
        <v>2.4177752337854796</v>
      </c>
      <c r="AJ19" s="2">
        <f>AVERAGE(R15:R19)</f>
        <v>1.953166970136661</v>
      </c>
      <c r="AK19" s="2">
        <f t="shared" si="23"/>
        <v>3.1709042812124784</v>
      </c>
      <c r="AL19" s="2">
        <f t="shared" si="24"/>
        <v>4.3864529543841062</v>
      </c>
      <c r="AN19" s="3">
        <f>IF(W19&lt;=1.4,1,0)</f>
        <v>0</v>
      </c>
      <c r="AO19" s="3">
        <f>IF(X19&lt;=1.4,1,0)</f>
        <v>0</v>
      </c>
      <c r="AP19" s="3">
        <f>IF(Y19&lt;=1.4,1,0)</f>
        <v>0</v>
      </c>
      <c r="AQ19" s="3">
        <f>IF(Z19&lt;=1.4,1,0)</f>
        <v>0</v>
      </c>
      <c r="AR19" s="3">
        <f>IF(AA19&lt;=1.4,1,0)</f>
        <v>0</v>
      </c>
      <c r="AS19" s="3">
        <f>IF(AB19&lt;=1.4,1,0)</f>
        <v>0</v>
      </c>
      <c r="AT19" s="3">
        <f>IF(AC19&lt;=1.4,1,0)</f>
        <v>0</v>
      </c>
      <c r="AU19" s="3">
        <f>IF(AD19&lt;=1.4,1,0)</f>
        <v>0</v>
      </c>
      <c r="AV19" s="3">
        <f>IF(AE19&lt;=1.4,1,0)</f>
        <v>0</v>
      </c>
      <c r="AW19" s="3">
        <f>IF(AF19&lt;=1.4,1,0)</f>
        <v>0</v>
      </c>
      <c r="AX19" s="3">
        <f>IF(AG19&lt;=1.4,1,0)</f>
        <v>0</v>
      </c>
      <c r="AY19" s="3">
        <f>IF(AH19&lt;=1.4,1,0)</f>
        <v>0</v>
      </c>
      <c r="AZ19" s="3">
        <f>IF(AI19&lt;=1.4,1,0)</f>
        <v>0</v>
      </c>
      <c r="BA19" s="3">
        <f>IF(AJ19&lt;=1.4,1,0)</f>
        <v>0</v>
      </c>
      <c r="BB19" s="3">
        <f t="shared" si="3"/>
        <v>0</v>
      </c>
      <c r="BC19" s="3">
        <f t="shared" si="3"/>
        <v>0</v>
      </c>
      <c r="BE19" s="2">
        <f>W19-W18</f>
        <v>-0.18755827685865079</v>
      </c>
      <c r="BF19" s="2">
        <f>X19-X18</f>
        <v>-1.4434956565068102E-2</v>
      </c>
      <c r="BG19" s="2">
        <f>Y19-Y18</f>
        <v>-0.34251532480810498</v>
      </c>
      <c r="BH19" s="2">
        <f>Z19-Z18</f>
        <v>-0.26090738638852473</v>
      </c>
      <c r="BI19" s="71">
        <f>AA19-AA18</f>
        <v>-1.6914321496795726E-2</v>
      </c>
      <c r="BJ19" s="2">
        <f>AB19-AB18</f>
        <v>-6.5693558068271596E-2</v>
      </c>
      <c r="BK19" s="2">
        <f>AC19-AC18</f>
        <v>-2.9408007656211321E-2</v>
      </c>
      <c r="BL19" s="13">
        <f>AD19-AD18</f>
        <v>-1.7679485855796706E-2</v>
      </c>
      <c r="BM19" s="2">
        <f>AE19-AE18</f>
        <v>-1.7785093106279515E-2</v>
      </c>
      <c r="BN19" s="2">
        <f>AF19-AF18</f>
        <v>-0.81879597933586723</v>
      </c>
      <c r="BO19" s="2">
        <f>AG19-AG18</f>
        <v>-0.2999477703343536</v>
      </c>
      <c r="BP19" s="2">
        <f>AH19-AH18</f>
        <v>-2.0686076614850446E-2</v>
      </c>
      <c r="BQ19" s="2">
        <f>AI19-AI18</f>
        <v>-0.15556622559758537</v>
      </c>
      <c r="BR19" s="2">
        <f>AJ19-AJ18</f>
        <v>-0.25447854443602469</v>
      </c>
      <c r="BS19" s="2">
        <f t="shared" si="25"/>
        <v>-0.79339975945727126</v>
      </c>
      <c r="BT19" s="2">
        <f t="shared" si="25"/>
        <v>-1.0303329864724233</v>
      </c>
      <c r="BV19" s="2">
        <f>IF(W19&gt;3,1,0)</f>
        <v>0</v>
      </c>
      <c r="BW19" s="2">
        <f>IF(X19&gt;3,1,0)</f>
        <v>0</v>
      </c>
      <c r="BX19" s="2">
        <f>IF(Y19&gt;3,1,0)</f>
        <v>0</v>
      </c>
      <c r="BY19" s="2">
        <f>IF(Z19&gt;3,1,0)</f>
        <v>0</v>
      </c>
      <c r="BZ19" s="2">
        <f>IF(AA19&gt;3,1,0)</f>
        <v>0</v>
      </c>
      <c r="CA19" s="2">
        <f>IF(AB19&gt;3,1,0)</f>
        <v>0</v>
      </c>
      <c r="CB19" s="2">
        <f>IF(AC19&gt;3,1,0)</f>
        <v>0</v>
      </c>
      <c r="CC19" s="2">
        <f>IF(AD19&gt;3,1,0)</f>
        <v>0</v>
      </c>
      <c r="CD19" s="2">
        <f>IF(AE19&gt;3,1,0)</f>
        <v>0</v>
      </c>
      <c r="CE19" s="2">
        <f>IF(AF19&gt;3,1,0)</f>
        <v>0</v>
      </c>
      <c r="CF19" s="2">
        <f>IF(AG19&gt;3,1,0)</f>
        <v>0</v>
      </c>
      <c r="CG19" s="2">
        <f>IF(AH19&gt;3,1,0)</f>
        <v>0</v>
      </c>
      <c r="CH19" s="2">
        <f>IF(AI19&gt;3,1,0)</f>
        <v>0</v>
      </c>
      <c r="CI19" s="2">
        <f>IF(AJ19&gt;3,1,0)</f>
        <v>0</v>
      </c>
      <c r="CJ19" s="2">
        <f t="shared" si="4"/>
        <v>1</v>
      </c>
      <c r="CK19" s="2">
        <f t="shared" si="4"/>
        <v>1</v>
      </c>
      <c r="CM19">
        <f t="shared" si="26"/>
        <v>0</v>
      </c>
      <c r="CN19">
        <f t="shared" si="5"/>
        <v>0</v>
      </c>
      <c r="CO19">
        <f t="shared" si="5"/>
        <v>1</v>
      </c>
      <c r="CP19">
        <f t="shared" si="5"/>
        <v>0</v>
      </c>
      <c r="CQ19">
        <f t="shared" si="5"/>
        <v>0</v>
      </c>
      <c r="CR19">
        <f t="shared" si="5"/>
        <v>0</v>
      </c>
      <c r="CS19">
        <f t="shared" si="5"/>
        <v>0</v>
      </c>
      <c r="CT19">
        <f t="shared" si="5"/>
        <v>1</v>
      </c>
      <c r="CU19">
        <f t="shared" si="5"/>
        <v>1</v>
      </c>
      <c r="CV19">
        <f t="shared" si="5"/>
        <v>0</v>
      </c>
      <c r="CW19">
        <f t="shared" si="5"/>
        <v>1</v>
      </c>
      <c r="CX19">
        <f t="shared" si="5"/>
        <v>0</v>
      </c>
      <c r="CY19">
        <f t="shared" si="5"/>
        <v>1</v>
      </c>
      <c r="CZ19">
        <f t="shared" si="5"/>
        <v>0</v>
      </c>
      <c r="DA19">
        <f t="shared" si="5"/>
        <v>0</v>
      </c>
      <c r="DB19">
        <f t="shared" si="5"/>
        <v>0</v>
      </c>
      <c r="DD19">
        <f t="shared" si="27"/>
        <v>0</v>
      </c>
      <c r="DE19">
        <f t="shared" si="6"/>
        <v>0</v>
      </c>
      <c r="DF19">
        <f t="shared" si="6"/>
        <v>0</v>
      </c>
      <c r="DG19">
        <f t="shared" si="6"/>
        <v>1</v>
      </c>
      <c r="DH19">
        <f t="shared" si="6"/>
        <v>1</v>
      </c>
      <c r="DI19">
        <f t="shared" si="6"/>
        <v>1</v>
      </c>
      <c r="DJ19">
        <f t="shared" si="6"/>
        <v>1</v>
      </c>
      <c r="DK19">
        <f t="shared" si="6"/>
        <v>0</v>
      </c>
      <c r="DL19">
        <f t="shared" si="6"/>
        <v>0</v>
      </c>
      <c r="DM19">
        <f t="shared" si="6"/>
        <v>1</v>
      </c>
      <c r="DN19">
        <f t="shared" si="6"/>
        <v>0</v>
      </c>
      <c r="DO19">
        <f t="shared" si="6"/>
        <v>1</v>
      </c>
      <c r="DP19">
        <f t="shared" si="6"/>
        <v>0</v>
      </c>
      <c r="DQ19">
        <f t="shared" si="6"/>
        <v>1</v>
      </c>
      <c r="DR19">
        <f t="shared" si="6"/>
        <v>0</v>
      </c>
      <c r="DS19">
        <f t="shared" si="6"/>
        <v>0</v>
      </c>
      <c r="DU19">
        <f t="shared" si="28"/>
        <v>1</v>
      </c>
      <c r="DV19">
        <f t="shared" si="7"/>
        <v>1</v>
      </c>
      <c r="DW19">
        <f t="shared" si="8"/>
        <v>0</v>
      </c>
      <c r="DX19">
        <f t="shared" si="9"/>
        <v>0</v>
      </c>
      <c r="DY19">
        <f t="shared" si="10"/>
        <v>0</v>
      </c>
      <c r="DZ19">
        <f t="shared" si="11"/>
        <v>0</v>
      </c>
      <c r="EA19">
        <f t="shared" si="12"/>
        <v>0</v>
      </c>
      <c r="EB19">
        <f t="shared" si="13"/>
        <v>0</v>
      </c>
      <c r="EC19">
        <f t="shared" si="14"/>
        <v>0</v>
      </c>
      <c r="ED19">
        <f t="shared" si="15"/>
        <v>0</v>
      </c>
      <c r="EE19">
        <f t="shared" si="16"/>
        <v>0</v>
      </c>
      <c r="EF19">
        <f t="shared" si="17"/>
        <v>0</v>
      </c>
      <c r="EG19">
        <f t="shared" si="18"/>
        <v>0</v>
      </c>
      <c r="EH19">
        <f t="shared" si="19"/>
        <v>0</v>
      </c>
      <c r="EI19">
        <f t="shared" si="20"/>
        <v>0</v>
      </c>
      <c r="EJ19">
        <f t="shared" si="21"/>
        <v>0</v>
      </c>
      <c r="EL19">
        <f>IF(AND(W19&gt;=1,W19&lt;=1.4),1,0)</f>
        <v>0</v>
      </c>
      <c r="EM19">
        <f>IF(AND(X19&gt;=1,X19&lt;=1.4),1,0)</f>
        <v>0</v>
      </c>
      <c r="EN19">
        <f>IF(AND(Y19&gt;=1,Y19&lt;=1.4),1,0)</f>
        <v>0</v>
      </c>
      <c r="EO19">
        <f>IF(AND(Z19&gt;=1,Z19&lt;=1.4),1,0)</f>
        <v>0</v>
      </c>
      <c r="EP19">
        <f>IF(AND(AA19&gt;=1,AA19&lt;=1.4),1,0)</f>
        <v>0</v>
      </c>
      <c r="EQ19">
        <f>IF(AND(AB19&gt;=1,AB19&lt;=1.4),1,0)</f>
        <v>0</v>
      </c>
      <c r="ER19">
        <f>IF(AND(AC19&gt;=1,AC19&lt;=1.4),1,0)</f>
        <v>0</v>
      </c>
      <c r="ES19">
        <f>IF(AND(AD19&gt;=1,AD19&lt;=1.4),1,0)</f>
        <v>0</v>
      </c>
      <c r="ET19">
        <f>IF(AND(AE19&gt;=1,AE19&lt;=1.4),1,0)</f>
        <v>0</v>
      </c>
      <c r="EU19">
        <f>IF(AND(AF19&gt;=1,AF19&lt;=1.4),1,0)</f>
        <v>0</v>
      </c>
      <c r="EV19">
        <f>IF(AND(AG19&gt;=1,AG19&lt;=1.4),1,0)</f>
        <v>0</v>
      </c>
      <c r="EW19">
        <f>IF(AND(AH19&gt;=1,AH19&lt;=1.4),1,0)</f>
        <v>0</v>
      </c>
      <c r="EX19">
        <f>IF(AND(AI19&gt;=1,AI19&lt;=1.4),1,0)</f>
        <v>0</v>
      </c>
      <c r="EY19">
        <f>IF(AND(AJ19&gt;=1,AJ19&lt;=1.4),1,0)</f>
        <v>0</v>
      </c>
      <c r="EZ19">
        <f t="shared" si="22"/>
        <v>0</v>
      </c>
      <c r="FA19">
        <f t="shared" si="22"/>
        <v>0</v>
      </c>
    </row>
    <row r="20" spans="1:157">
      <c r="A20" s="8">
        <f t="shared" si="0"/>
        <v>17</v>
      </c>
      <c r="B20" s="42"/>
      <c r="C20" s="8">
        <f t="shared" si="29"/>
        <v>6</v>
      </c>
      <c r="D20" s="1">
        <v>43927</v>
      </c>
      <c r="E20" s="3">
        <v>1.5241317379991246</v>
      </c>
      <c r="F20" s="3">
        <v>1.0130917180097014</v>
      </c>
      <c r="G20" s="3">
        <v>1.8684462305476179</v>
      </c>
      <c r="H20" s="3">
        <v>2.7677873687259931</v>
      </c>
      <c r="I20" s="3">
        <v>1.897277444593777</v>
      </c>
      <c r="J20" s="3">
        <v>2.0424013846170546</v>
      </c>
      <c r="K20" s="3">
        <v>2.173331759041222</v>
      </c>
      <c r="L20" s="3">
        <v>2.515550352685707</v>
      </c>
      <c r="M20" s="3">
        <v>2.4063199051465038</v>
      </c>
      <c r="N20" s="3">
        <v>1.8710608771202706</v>
      </c>
      <c r="O20" s="3">
        <v>1.5745393491763302</v>
      </c>
      <c r="P20" s="3">
        <v>2.1946843542841812</v>
      </c>
      <c r="Q20" s="3">
        <v>2.5786357694905395</v>
      </c>
      <c r="R20" s="3">
        <v>1.9165400788956974</v>
      </c>
      <c r="S20" s="3">
        <v>1</v>
      </c>
      <c r="T20" s="3">
        <v>2.10982116681325</v>
      </c>
      <c r="U20" s="3">
        <v>2.1095890410958802</v>
      </c>
      <c r="V20" s="6"/>
      <c r="W20" s="2">
        <f>AVERAGE(E16:E20)</f>
        <v>1.8169180776401099</v>
      </c>
      <c r="X20" s="2">
        <f>AVERAGE(F16:F20)</f>
        <v>1.6577734786674629</v>
      </c>
      <c r="Y20" s="2">
        <f>AVERAGE(G16:G20)</f>
        <v>2.3820512696928438</v>
      </c>
      <c r="Z20" s="2">
        <f>AVERAGE(H16:H20)</f>
        <v>2.045264326149653</v>
      </c>
      <c r="AA20" s="2">
        <f>AVERAGE(I16:I20)</f>
        <v>1.9303506924779306</v>
      </c>
      <c r="AB20" s="2">
        <f>AVERAGE(J16:J20)</f>
        <v>2.1044753834482384</v>
      </c>
      <c r="AC20" s="2">
        <f>AVERAGE(K16:K20)</f>
        <v>2.2106754825553163</v>
      </c>
      <c r="AD20" s="2">
        <f>AVERAGE(L16:L20)</f>
        <v>2.5165530305480419</v>
      </c>
      <c r="AE20" s="2">
        <f>AVERAGE(M16:M20)</f>
        <v>2.4089727113274284</v>
      </c>
      <c r="AF20" s="2">
        <f>AVERAGE(N16:N20)</f>
        <v>2.2750855516500899</v>
      </c>
      <c r="AG20" s="2">
        <f>AVERAGE(O16:O20)</f>
        <v>2.5622125688372157</v>
      </c>
      <c r="AH20" s="2">
        <f>AVERAGE(P16:P20)</f>
        <v>2.2160403185617357</v>
      </c>
      <c r="AI20" s="2">
        <f>AVERAGE(Q16:Q20)</f>
        <v>2.4066351937222512</v>
      </c>
      <c r="AJ20" s="2">
        <f>AVERAGE(R16:R20)</f>
        <v>1.9416062296262908</v>
      </c>
      <c r="AK20" s="2">
        <f t="shared" si="23"/>
        <v>2.8732774141542037</v>
      </c>
      <c r="AL20" s="2">
        <f t="shared" si="24"/>
        <v>3.4647087907722964</v>
      </c>
      <c r="AN20" s="3">
        <f>IF(W20&lt;=1.4,1,0)</f>
        <v>0</v>
      </c>
      <c r="AO20" s="3">
        <f>IF(X20&lt;=1.4,1,0)</f>
        <v>0</v>
      </c>
      <c r="AP20" s="3">
        <f>IF(Y20&lt;=1.4,1,0)</f>
        <v>0</v>
      </c>
      <c r="AQ20" s="3">
        <f>IF(Z20&lt;=1.4,1,0)</f>
        <v>0</v>
      </c>
      <c r="AR20" s="3">
        <f>IF(AA20&lt;=1.4,1,0)</f>
        <v>0</v>
      </c>
      <c r="AS20" s="3">
        <f>IF(AB20&lt;=1.4,1,0)</f>
        <v>0</v>
      </c>
      <c r="AT20" s="3">
        <f>IF(AC20&lt;=1.4,1,0)</f>
        <v>0</v>
      </c>
      <c r="AU20" s="3">
        <f>IF(AD20&lt;=1.4,1,0)</f>
        <v>0</v>
      </c>
      <c r="AV20" s="3">
        <f>IF(AE20&lt;=1.4,1,0)</f>
        <v>0</v>
      </c>
      <c r="AW20" s="3">
        <f>IF(AF20&lt;=1.4,1,0)</f>
        <v>0</v>
      </c>
      <c r="AX20" s="3">
        <f>IF(AG20&lt;=1.4,1,0)</f>
        <v>0</v>
      </c>
      <c r="AY20" s="3">
        <f>IF(AH20&lt;=1.4,1,0)</f>
        <v>0</v>
      </c>
      <c r="AZ20" s="3">
        <f>IF(AI20&lt;=1.4,1,0)</f>
        <v>0</v>
      </c>
      <c r="BA20" s="3">
        <f>IF(AJ20&lt;=1.4,1,0)</f>
        <v>0</v>
      </c>
      <c r="BB20" s="3">
        <f t="shared" si="3"/>
        <v>0</v>
      </c>
      <c r="BC20" s="3">
        <f t="shared" si="3"/>
        <v>0</v>
      </c>
      <c r="BE20" s="2">
        <f>W20-W19</f>
        <v>2.5742246003695568E-2</v>
      </c>
      <c r="BF20" s="2">
        <f>X20-X19</f>
        <v>-0.22452927700277958</v>
      </c>
      <c r="BG20" s="2">
        <f>Y20-Y19</f>
        <v>-4.1929739157850587E-2</v>
      </c>
      <c r="BH20" s="2">
        <f>Z20-Z19</f>
        <v>3.5342095557496567E-2</v>
      </c>
      <c r="BI20" s="71">
        <f>AA20-AA19</f>
        <v>-1.6835914329422552E-2</v>
      </c>
      <c r="BJ20" s="2">
        <f>AB20-AB19</f>
        <v>-5.1873349965008586E-2</v>
      </c>
      <c r="BK20" s="2">
        <f>AC20-AC19</f>
        <v>-2.3559440575724011E-2</v>
      </c>
      <c r="BL20" s="13">
        <f>AD20-AD19</f>
        <v>-9.1100473033507434E-3</v>
      </c>
      <c r="BM20" s="2">
        <f>AE20-AE19</f>
        <v>-1.055046301585838E-2</v>
      </c>
      <c r="BN20" s="2">
        <f>AF20-AF19</f>
        <v>1.8026478466592444E-2</v>
      </c>
      <c r="BO20" s="2">
        <f>AG20-AG19</f>
        <v>-0.42869719586057187</v>
      </c>
      <c r="BP20" s="2">
        <f>AH20-AH19</f>
        <v>-1.7073853150499918E-2</v>
      </c>
      <c r="BQ20" s="2">
        <f>AI20-AI19</f>
        <v>-1.114004006322844E-2</v>
      </c>
      <c r="BR20" s="2">
        <f>AJ20-AJ19</f>
        <v>-1.1560740510370149E-2</v>
      </c>
      <c r="BS20" s="2">
        <f t="shared" si="25"/>
        <v>-0.29762686705827468</v>
      </c>
      <c r="BT20" s="2">
        <f t="shared" si="25"/>
        <v>-0.92174416361180977</v>
      </c>
      <c r="BV20" s="2">
        <f>IF(W20&gt;3,1,0)</f>
        <v>0</v>
      </c>
      <c r="BW20" s="2">
        <f>IF(X20&gt;3,1,0)</f>
        <v>0</v>
      </c>
      <c r="BX20" s="2">
        <f>IF(Y20&gt;3,1,0)</f>
        <v>0</v>
      </c>
      <c r="BY20" s="2">
        <f>IF(Z20&gt;3,1,0)</f>
        <v>0</v>
      </c>
      <c r="BZ20" s="2">
        <f>IF(AA20&gt;3,1,0)</f>
        <v>0</v>
      </c>
      <c r="CA20" s="2">
        <f>IF(AB20&gt;3,1,0)</f>
        <v>0</v>
      </c>
      <c r="CB20" s="2">
        <f>IF(AC20&gt;3,1,0)</f>
        <v>0</v>
      </c>
      <c r="CC20" s="2">
        <f>IF(AD20&gt;3,1,0)</f>
        <v>0</v>
      </c>
      <c r="CD20" s="2">
        <f>IF(AE20&gt;3,1,0)</f>
        <v>0</v>
      </c>
      <c r="CE20" s="2">
        <f>IF(AF20&gt;3,1,0)</f>
        <v>0</v>
      </c>
      <c r="CF20" s="2">
        <f>IF(AG20&gt;3,1,0)</f>
        <v>0</v>
      </c>
      <c r="CG20" s="2">
        <f>IF(AH20&gt;3,1,0)</f>
        <v>0</v>
      </c>
      <c r="CH20" s="2">
        <f>IF(AI20&gt;3,1,0)</f>
        <v>0</v>
      </c>
      <c r="CI20" s="2">
        <f>IF(AJ20&gt;3,1,0)</f>
        <v>0</v>
      </c>
      <c r="CJ20" s="2">
        <f t="shared" si="4"/>
        <v>0</v>
      </c>
      <c r="CK20" s="2">
        <f t="shared" si="4"/>
        <v>1</v>
      </c>
      <c r="CM20">
        <f t="shared" si="26"/>
        <v>0</v>
      </c>
      <c r="CN20">
        <f t="shared" si="5"/>
        <v>0</v>
      </c>
      <c r="CO20">
        <f t="shared" si="5"/>
        <v>0</v>
      </c>
      <c r="CP20">
        <f t="shared" si="5"/>
        <v>0</v>
      </c>
      <c r="CQ20">
        <f t="shared" si="5"/>
        <v>0</v>
      </c>
      <c r="CR20">
        <f t="shared" si="5"/>
        <v>0</v>
      </c>
      <c r="CS20">
        <f t="shared" si="5"/>
        <v>0</v>
      </c>
      <c r="CT20">
        <f t="shared" si="5"/>
        <v>1</v>
      </c>
      <c r="CU20">
        <f t="shared" si="5"/>
        <v>1</v>
      </c>
      <c r="CV20">
        <f t="shared" si="5"/>
        <v>0</v>
      </c>
      <c r="CW20">
        <f t="shared" si="5"/>
        <v>1</v>
      </c>
      <c r="CX20">
        <f t="shared" si="5"/>
        <v>0</v>
      </c>
      <c r="CY20">
        <f t="shared" si="5"/>
        <v>1</v>
      </c>
      <c r="CZ20">
        <f t="shared" si="5"/>
        <v>0</v>
      </c>
      <c r="DA20">
        <f t="shared" si="5"/>
        <v>1</v>
      </c>
      <c r="DB20">
        <f t="shared" si="5"/>
        <v>0</v>
      </c>
      <c r="DD20">
        <f t="shared" si="27"/>
        <v>0</v>
      </c>
      <c r="DE20">
        <f t="shared" si="6"/>
        <v>0</v>
      </c>
      <c r="DF20">
        <f t="shared" si="6"/>
        <v>1</v>
      </c>
      <c r="DG20">
        <f t="shared" si="6"/>
        <v>1</v>
      </c>
      <c r="DH20">
        <f t="shared" si="6"/>
        <v>1</v>
      </c>
      <c r="DI20">
        <f t="shared" si="6"/>
        <v>1</v>
      </c>
      <c r="DJ20">
        <f t="shared" si="6"/>
        <v>1</v>
      </c>
      <c r="DK20">
        <f t="shared" si="6"/>
        <v>0</v>
      </c>
      <c r="DL20">
        <f t="shared" si="6"/>
        <v>0</v>
      </c>
      <c r="DM20">
        <f t="shared" si="6"/>
        <v>1</v>
      </c>
      <c r="DN20">
        <f t="shared" si="6"/>
        <v>0</v>
      </c>
      <c r="DO20">
        <f t="shared" si="6"/>
        <v>1</v>
      </c>
      <c r="DP20">
        <f t="shared" si="6"/>
        <v>0</v>
      </c>
      <c r="DQ20">
        <f t="shared" si="6"/>
        <v>1</v>
      </c>
      <c r="DR20">
        <f t="shared" si="6"/>
        <v>0</v>
      </c>
      <c r="DS20">
        <f t="shared" si="6"/>
        <v>0</v>
      </c>
      <c r="DU20">
        <f t="shared" si="28"/>
        <v>1</v>
      </c>
      <c r="DV20">
        <f t="shared" si="7"/>
        <v>1</v>
      </c>
      <c r="DW20">
        <f t="shared" si="8"/>
        <v>0</v>
      </c>
      <c r="DX20">
        <f t="shared" si="9"/>
        <v>0</v>
      </c>
      <c r="DY20">
        <f t="shared" si="10"/>
        <v>0</v>
      </c>
      <c r="DZ20">
        <f t="shared" si="11"/>
        <v>0</v>
      </c>
      <c r="EA20">
        <f t="shared" si="12"/>
        <v>0</v>
      </c>
      <c r="EB20">
        <f t="shared" si="13"/>
        <v>0</v>
      </c>
      <c r="EC20">
        <f t="shared" si="14"/>
        <v>0</v>
      </c>
      <c r="ED20">
        <f t="shared" si="15"/>
        <v>0</v>
      </c>
      <c r="EE20">
        <f t="shared" si="16"/>
        <v>0</v>
      </c>
      <c r="EF20">
        <f t="shared" si="17"/>
        <v>0</v>
      </c>
      <c r="EG20">
        <f t="shared" si="18"/>
        <v>0</v>
      </c>
      <c r="EH20">
        <f t="shared" si="19"/>
        <v>0</v>
      </c>
      <c r="EI20">
        <f t="shared" si="20"/>
        <v>0</v>
      </c>
      <c r="EJ20">
        <f t="shared" si="21"/>
        <v>0</v>
      </c>
      <c r="EL20">
        <f>IF(AND(W20&gt;=1,W20&lt;=1.4),1,0)</f>
        <v>0</v>
      </c>
      <c r="EM20">
        <f>IF(AND(X20&gt;=1,X20&lt;=1.4),1,0)</f>
        <v>0</v>
      </c>
      <c r="EN20">
        <f>IF(AND(Y20&gt;=1,Y20&lt;=1.4),1,0)</f>
        <v>0</v>
      </c>
      <c r="EO20">
        <f>IF(AND(Z20&gt;=1,Z20&lt;=1.4),1,0)</f>
        <v>0</v>
      </c>
      <c r="EP20">
        <f>IF(AND(AA20&gt;=1,AA20&lt;=1.4),1,0)</f>
        <v>0</v>
      </c>
      <c r="EQ20">
        <f>IF(AND(AB20&gt;=1,AB20&lt;=1.4),1,0)</f>
        <v>0</v>
      </c>
      <c r="ER20">
        <f>IF(AND(AC20&gt;=1,AC20&lt;=1.4),1,0)</f>
        <v>0</v>
      </c>
      <c r="ES20">
        <f>IF(AND(AD20&gt;=1,AD20&lt;=1.4),1,0)</f>
        <v>0</v>
      </c>
      <c r="ET20">
        <f>IF(AND(AE20&gt;=1,AE20&lt;=1.4),1,0)</f>
        <v>0</v>
      </c>
      <c r="EU20">
        <f>IF(AND(AF20&gt;=1,AF20&lt;=1.4),1,0)</f>
        <v>0</v>
      </c>
      <c r="EV20">
        <f>IF(AND(AG20&gt;=1,AG20&lt;=1.4),1,0)</f>
        <v>0</v>
      </c>
      <c r="EW20">
        <f>IF(AND(AH20&gt;=1,AH20&lt;=1.4),1,0)</f>
        <v>0</v>
      </c>
      <c r="EX20">
        <f>IF(AND(AI20&gt;=1,AI20&lt;=1.4),1,0)</f>
        <v>0</v>
      </c>
      <c r="EY20">
        <f>IF(AND(AJ20&gt;=1,AJ20&lt;=1.4),1,0)</f>
        <v>0</v>
      </c>
      <c r="EZ20">
        <f t="shared" si="22"/>
        <v>0</v>
      </c>
      <c r="FA20">
        <f t="shared" si="22"/>
        <v>0</v>
      </c>
    </row>
    <row r="21" spans="1:157">
      <c r="A21" s="8">
        <f t="shared" si="0"/>
        <v>18</v>
      </c>
      <c r="B21" s="42"/>
      <c r="C21" s="8">
        <f t="shared" si="29"/>
        <v>7</v>
      </c>
      <c r="D21" s="1">
        <v>43928</v>
      </c>
      <c r="E21" s="3">
        <v>1.7177657395792747</v>
      </c>
      <c r="F21" s="3">
        <v>2.1862426638317651</v>
      </c>
      <c r="G21" s="3">
        <v>2.933715637990284</v>
      </c>
      <c r="H21" s="3">
        <v>3.3719675080406155</v>
      </c>
      <c r="I21" s="3">
        <v>1.8867387039785024</v>
      </c>
      <c r="J21" s="3">
        <v>2.045714967164852</v>
      </c>
      <c r="K21" s="3">
        <v>2.1794527028592263</v>
      </c>
      <c r="L21" s="3">
        <v>2.5044120953318796</v>
      </c>
      <c r="M21" s="3">
        <v>2.43306694811228</v>
      </c>
      <c r="N21" s="3">
        <v>3.004472553895237</v>
      </c>
      <c r="O21" s="3">
        <v>2.9005492181646955</v>
      </c>
      <c r="P21" s="3">
        <v>2.1670195038093318</v>
      </c>
      <c r="Q21" s="3">
        <v>2.4352897685761277</v>
      </c>
      <c r="R21" s="3">
        <v>2.0284195507922922</v>
      </c>
      <c r="S21" s="3">
        <v>1</v>
      </c>
      <c r="T21" s="3">
        <v>2.1465746726788599</v>
      </c>
      <c r="U21" s="3">
        <v>2.1042611060743401</v>
      </c>
      <c r="V21" s="6"/>
      <c r="W21" s="2">
        <f>AVERAGE(E17:E21)</f>
        <v>1.7080427382260326</v>
      </c>
      <c r="X21" s="2">
        <f>AVERAGE(F17:F21)</f>
        <v>1.84367231626577</v>
      </c>
      <c r="Y21" s="2">
        <f>AVERAGE(G17:G21)</f>
        <v>2.5436966699297248</v>
      </c>
      <c r="Z21" s="2">
        <f>AVERAGE(H17:H21)</f>
        <v>2.365532230965421</v>
      </c>
      <c r="AA21" s="2">
        <f>AVERAGE(I17:I21)</f>
        <v>1.9158883356067213</v>
      </c>
      <c r="AB21" s="2">
        <f>AVERAGE(J17:J21)</f>
        <v>2.0747476869081445</v>
      </c>
      <c r="AC21" s="2">
        <f>AVERAGE(K17:K21)</f>
        <v>2.1950141227863811</v>
      </c>
      <c r="AD21" s="2">
        <f>AVERAGE(L17:L21)</f>
        <v>2.5107944941474534</v>
      </c>
      <c r="AE21" s="2">
        <f>AVERAGE(M17:M21)</f>
        <v>2.4090631976331855</v>
      </c>
      <c r="AF21" s="2">
        <f>AVERAGE(N17:N21)</f>
        <v>2.52426915725311</v>
      </c>
      <c r="AG21" s="2">
        <f>AVERAGE(O17:O21)</f>
        <v>2.5321255728750485</v>
      </c>
      <c r="AH21" s="2">
        <f>AVERAGE(P17:P21)</f>
        <v>2.1983162291758207</v>
      </c>
      <c r="AI21" s="2">
        <f>AVERAGE(Q17:Q21)</f>
        <v>2.4387365535713958</v>
      </c>
      <c r="AJ21" s="2">
        <f>AVERAGE(R17:R21)</f>
        <v>1.944007309779608</v>
      </c>
      <c r="AK21" s="2">
        <f t="shared" si="23"/>
        <v>2.5358039534779655</v>
      </c>
      <c r="AL21" s="2">
        <f t="shared" si="24"/>
        <v>3.1311610119871638</v>
      </c>
      <c r="AN21" s="3">
        <f>IF(W21&lt;=1.4,1,0)</f>
        <v>0</v>
      </c>
      <c r="AO21" s="3">
        <f>IF(X21&lt;=1.4,1,0)</f>
        <v>0</v>
      </c>
      <c r="AP21" s="3">
        <f>IF(Y21&lt;=1.4,1,0)</f>
        <v>0</v>
      </c>
      <c r="AQ21" s="3">
        <f>IF(Z21&lt;=1.4,1,0)</f>
        <v>0</v>
      </c>
      <c r="AR21" s="3">
        <f>IF(AA21&lt;=1.4,1,0)</f>
        <v>0</v>
      </c>
      <c r="AS21" s="3">
        <f>IF(AB21&lt;=1.4,1,0)</f>
        <v>0</v>
      </c>
      <c r="AT21" s="3">
        <f>IF(AC21&lt;=1.4,1,0)</f>
        <v>0</v>
      </c>
      <c r="AU21" s="3">
        <f>IF(AD21&lt;=1.4,1,0)</f>
        <v>0</v>
      </c>
      <c r="AV21" s="3">
        <f>IF(AE21&lt;=1.4,1,0)</f>
        <v>0</v>
      </c>
      <c r="AW21" s="3">
        <f>IF(AF21&lt;=1.4,1,0)</f>
        <v>0</v>
      </c>
      <c r="AX21" s="3">
        <f>IF(AG21&lt;=1.4,1,0)</f>
        <v>0</v>
      </c>
      <c r="AY21" s="3">
        <f>IF(AH21&lt;=1.4,1,0)</f>
        <v>0</v>
      </c>
      <c r="AZ21" s="3">
        <f>IF(AI21&lt;=1.4,1,0)</f>
        <v>0</v>
      </c>
      <c r="BA21" s="3">
        <f>IF(AJ21&lt;=1.4,1,0)</f>
        <v>0</v>
      </c>
      <c r="BB21" s="3">
        <f t="shared" si="3"/>
        <v>0</v>
      </c>
      <c r="BC21" s="3">
        <f t="shared" si="3"/>
        <v>0</v>
      </c>
      <c r="BE21" s="2">
        <f>W21-W20</f>
        <v>-0.10887533941407734</v>
      </c>
      <c r="BF21" s="2">
        <f>X21-X20</f>
        <v>0.18589883759830705</v>
      </c>
      <c r="BG21" s="2">
        <f>Y21-Y20</f>
        <v>0.16164540023688101</v>
      </c>
      <c r="BH21" s="2">
        <f>Z21-Z20</f>
        <v>0.32026790481576795</v>
      </c>
      <c r="BI21" s="71">
        <f>AA21-AA20</f>
        <v>-1.4462356871209225E-2</v>
      </c>
      <c r="BJ21" s="2">
        <f>AB21-AB20</f>
        <v>-2.9727696540093884E-2</v>
      </c>
      <c r="BK21" s="2">
        <f>AC21-AC20</f>
        <v>-1.5661359768935235E-2</v>
      </c>
      <c r="BL21" s="13">
        <f>AD21-AD20</f>
        <v>-5.7585364005885431E-3</v>
      </c>
      <c r="BM21" s="2">
        <f>AE21-AE20</f>
        <v>9.048630575714256E-5</v>
      </c>
      <c r="BN21" s="2">
        <f>AF21-AF20</f>
        <v>0.24918360560302011</v>
      </c>
      <c r="BO21" s="2">
        <f>AG21-AG20</f>
        <v>-3.008699596216724E-2</v>
      </c>
      <c r="BP21" s="2">
        <f>AH21-AH20</f>
        <v>-1.7724089385914965E-2</v>
      </c>
      <c r="BQ21" s="2">
        <f>AI21-AI20</f>
        <v>3.2101359849144639E-2</v>
      </c>
      <c r="BR21" s="2">
        <f>AJ21-AJ20</f>
        <v>2.4010801533171922E-3</v>
      </c>
      <c r="BS21" s="2">
        <f t="shared" si="25"/>
        <v>-0.33747346067623818</v>
      </c>
      <c r="BT21" s="2">
        <f t="shared" si="25"/>
        <v>-0.33354777878513264</v>
      </c>
      <c r="BV21" s="2">
        <f>IF(W21&gt;3,1,0)</f>
        <v>0</v>
      </c>
      <c r="BW21" s="2">
        <f>IF(X21&gt;3,1,0)</f>
        <v>0</v>
      </c>
      <c r="BX21" s="2">
        <f>IF(Y21&gt;3,1,0)</f>
        <v>0</v>
      </c>
      <c r="BY21" s="2">
        <f>IF(Z21&gt;3,1,0)</f>
        <v>0</v>
      </c>
      <c r="BZ21" s="2">
        <f>IF(AA21&gt;3,1,0)</f>
        <v>0</v>
      </c>
      <c r="CA21" s="2">
        <f>IF(AB21&gt;3,1,0)</f>
        <v>0</v>
      </c>
      <c r="CB21" s="2">
        <f>IF(AC21&gt;3,1,0)</f>
        <v>0</v>
      </c>
      <c r="CC21" s="2">
        <f>IF(AD21&gt;3,1,0)</f>
        <v>0</v>
      </c>
      <c r="CD21" s="2">
        <f>IF(AE21&gt;3,1,0)</f>
        <v>0</v>
      </c>
      <c r="CE21" s="2">
        <f>IF(AF21&gt;3,1,0)</f>
        <v>0</v>
      </c>
      <c r="CF21" s="2">
        <f>IF(AG21&gt;3,1,0)</f>
        <v>0</v>
      </c>
      <c r="CG21" s="2">
        <f>IF(AH21&gt;3,1,0)</f>
        <v>0</v>
      </c>
      <c r="CH21" s="2">
        <f>IF(AI21&gt;3,1,0)</f>
        <v>0</v>
      </c>
      <c r="CI21" s="2">
        <f>IF(AJ21&gt;3,1,0)</f>
        <v>0</v>
      </c>
      <c r="CJ21" s="2">
        <f t="shared" si="4"/>
        <v>0</v>
      </c>
      <c r="CK21" s="2">
        <f t="shared" si="4"/>
        <v>1</v>
      </c>
      <c r="CM21">
        <f t="shared" si="26"/>
        <v>0</v>
      </c>
      <c r="CN21">
        <f t="shared" si="5"/>
        <v>0</v>
      </c>
      <c r="CO21">
        <f t="shared" si="5"/>
        <v>1</v>
      </c>
      <c r="CP21">
        <f t="shared" si="5"/>
        <v>0</v>
      </c>
      <c r="CQ21">
        <f t="shared" si="5"/>
        <v>0</v>
      </c>
      <c r="CR21">
        <f t="shared" si="5"/>
        <v>0</v>
      </c>
      <c r="CS21">
        <f t="shared" si="5"/>
        <v>0</v>
      </c>
      <c r="CT21">
        <f t="shared" si="5"/>
        <v>1</v>
      </c>
      <c r="CU21">
        <f t="shared" si="5"/>
        <v>1</v>
      </c>
      <c r="CV21">
        <f t="shared" si="5"/>
        <v>1</v>
      </c>
      <c r="CW21">
        <f t="shared" si="5"/>
        <v>1</v>
      </c>
      <c r="CX21">
        <f t="shared" si="5"/>
        <v>0</v>
      </c>
      <c r="CY21">
        <f t="shared" si="5"/>
        <v>1</v>
      </c>
      <c r="CZ21">
        <f t="shared" si="5"/>
        <v>0</v>
      </c>
      <c r="DA21">
        <f t="shared" si="5"/>
        <v>1</v>
      </c>
      <c r="DB21">
        <f t="shared" si="5"/>
        <v>0</v>
      </c>
      <c r="DD21">
        <f t="shared" si="27"/>
        <v>0</v>
      </c>
      <c r="DE21">
        <f t="shared" si="6"/>
        <v>0</v>
      </c>
      <c r="DF21">
        <f t="shared" si="6"/>
        <v>0</v>
      </c>
      <c r="DG21">
        <f t="shared" si="6"/>
        <v>1</v>
      </c>
      <c r="DH21">
        <f t="shared" si="6"/>
        <v>1</v>
      </c>
      <c r="DI21">
        <f t="shared" si="6"/>
        <v>1</v>
      </c>
      <c r="DJ21">
        <f t="shared" si="6"/>
        <v>1</v>
      </c>
      <c r="DK21">
        <f t="shared" si="6"/>
        <v>0</v>
      </c>
      <c r="DL21">
        <f t="shared" si="6"/>
        <v>0</v>
      </c>
      <c r="DM21">
        <f t="shared" si="6"/>
        <v>0</v>
      </c>
      <c r="DN21">
        <f t="shared" si="6"/>
        <v>0</v>
      </c>
      <c r="DO21">
        <f t="shared" si="6"/>
        <v>1</v>
      </c>
      <c r="DP21">
        <f t="shared" si="6"/>
        <v>0</v>
      </c>
      <c r="DQ21">
        <f t="shared" si="6"/>
        <v>1</v>
      </c>
      <c r="DR21">
        <f t="shared" si="6"/>
        <v>0</v>
      </c>
      <c r="DS21">
        <f t="shared" si="6"/>
        <v>0</v>
      </c>
      <c r="DU21">
        <f t="shared" si="28"/>
        <v>1</v>
      </c>
      <c r="DV21">
        <f t="shared" si="7"/>
        <v>1</v>
      </c>
      <c r="DW21">
        <f t="shared" si="8"/>
        <v>0</v>
      </c>
      <c r="DX21">
        <f t="shared" si="9"/>
        <v>0</v>
      </c>
      <c r="DY21">
        <f t="shared" si="10"/>
        <v>0</v>
      </c>
      <c r="DZ21">
        <f t="shared" si="11"/>
        <v>0</v>
      </c>
      <c r="EA21">
        <f t="shared" si="12"/>
        <v>0</v>
      </c>
      <c r="EB21">
        <f t="shared" si="13"/>
        <v>0</v>
      </c>
      <c r="EC21">
        <f t="shared" si="14"/>
        <v>0</v>
      </c>
      <c r="ED21">
        <f t="shared" si="15"/>
        <v>0</v>
      </c>
      <c r="EE21">
        <f t="shared" si="16"/>
        <v>0</v>
      </c>
      <c r="EF21">
        <f t="shared" si="17"/>
        <v>0</v>
      </c>
      <c r="EG21">
        <f t="shared" si="18"/>
        <v>0</v>
      </c>
      <c r="EH21">
        <f t="shared" si="19"/>
        <v>0</v>
      </c>
      <c r="EI21">
        <f t="shared" si="20"/>
        <v>0</v>
      </c>
      <c r="EJ21">
        <f t="shared" si="21"/>
        <v>0</v>
      </c>
      <c r="EL21">
        <f>IF(AND(W21&gt;=1,W21&lt;=1.4),1,0)</f>
        <v>0</v>
      </c>
      <c r="EM21">
        <f>IF(AND(X21&gt;=1,X21&lt;=1.4),1,0)</f>
        <v>0</v>
      </c>
      <c r="EN21">
        <f>IF(AND(Y21&gt;=1,Y21&lt;=1.4),1,0)</f>
        <v>0</v>
      </c>
      <c r="EO21">
        <f>IF(AND(Z21&gt;=1,Z21&lt;=1.4),1,0)</f>
        <v>0</v>
      </c>
      <c r="EP21">
        <f>IF(AND(AA21&gt;=1,AA21&lt;=1.4),1,0)</f>
        <v>0</v>
      </c>
      <c r="EQ21">
        <f>IF(AND(AB21&gt;=1,AB21&lt;=1.4),1,0)</f>
        <v>0</v>
      </c>
      <c r="ER21">
        <f>IF(AND(AC21&gt;=1,AC21&lt;=1.4),1,0)</f>
        <v>0</v>
      </c>
      <c r="ES21">
        <f>IF(AND(AD21&gt;=1,AD21&lt;=1.4),1,0)</f>
        <v>0</v>
      </c>
      <c r="ET21">
        <f>IF(AND(AE21&gt;=1,AE21&lt;=1.4),1,0)</f>
        <v>0</v>
      </c>
      <c r="EU21">
        <f>IF(AND(AF21&gt;=1,AF21&lt;=1.4),1,0)</f>
        <v>0</v>
      </c>
      <c r="EV21">
        <f>IF(AND(AG21&gt;=1,AG21&lt;=1.4),1,0)</f>
        <v>0</v>
      </c>
      <c r="EW21">
        <f>IF(AND(AH21&gt;=1,AH21&lt;=1.4),1,0)</f>
        <v>0</v>
      </c>
      <c r="EX21">
        <f>IF(AND(AI21&gt;=1,AI21&lt;=1.4),1,0)</f>
        <v>0</v>
      </c>
      <c r="EY21">
        <f>IF(AND(AJ21&gt;=1,AJ21&lt;=1.4),1,0)</f>
        <v>0</v>
      </c>
      <c r="EZ21">
        <f t="shared" si="22"/>
        <v>0</v>
      </c>
      <c r="FA21">
        <f t="shared" si="22"/>
        <v>0</v>
      </c>
    </row>
    <row r="22" spans="1:157">
      <c r="A22" s="8">
        <f t="shared" si="0"/>
        <v>19</v>
      </c>
      <c r="B22" s="42"/>
      <c r="C22" s="8">
        <f t="shared" si="29"/>
        <v>8</v>
      </c>
      <c r="D22" s="1">
        <v>43929</v>
      </c>
      <c r="E22" s="3">
        <v>1.6665439185720321</v>
      </c>
      <c r="F22" s="3">
        <v>3.9945293344824861</v>
      </c>
      <c r="G22" s="3">
        <v>2.2264646331558384</v>
      </c>
      <c r="H22" s="3">
        <v>3.591380079788201</v>
      </c>
      <c r="I22" s="3">
        <v>1.8860244877569106</v>
      </c>
      <c r="J22" s="3">
        <v>2.1121751514515554</v>
      </c>
      <c r="K22" s="3">
        <v>2.2017613389969681</v>
      </c>
      <c r="L22" s="3">
        <v>2.4866516083849479</v>
      </c>
      <c r="M22" s="3">
        <v>2.4617318619196995</v>
      </c>
      <c r="N22" s="3">
        <v>2.5358242567298976</v>
      </c>
      <c r="O22" s="3">
        <v>3.4808038563636217</v>
      </c>
      <c r="P22" s="3">
        <v>2.1301063871848349</v>
      </c>
      <c r="Q22" s="3">
        <v>2.4906135227398098</v>
      </c>
      <c r="R22" s="3">
        <v>2.4190593974301402</v>
      </c>
      <c r="S22" s="3">
        <v>1</v>
      </c>
      <c r="T22" s="3">
        <v>1.88754425167591</v>
      </c>
      <c r="U22" s="3">
        <v>2.0470588235294098</v>
      </c>
      <c r="V22" s="6"/>
      <c r="W22" s="2">
        <f>AVERAGE(E18:E22)</f>
        <v>1.6795011207710822</v>
      </c>
      <c r="X22" s="2">
        <f>AVERAGE(F18:F22)</f>
        <v>2.4380123932988149</v>
      </c>
      <c r="Y22" s="2">
        <f>AVERAGE(G18:G22)</f>
        <v>2.4978586154773472</v>
      </c>
      <c r="Z22" s="2">
        <f>AVERAGE(H18:H22)</f>
        <v>2.7244390428500429</v>
      </c>
      <c r="AA22" s="2">
        <f>AVERAGE(I18:I22)</f>
        <v>1.9044196105335078</v>
      </c>
      <c r="AB22" s="2">
        <f>AVERAGE(J18:J22)</f>
        <v>2.0705624066377766</v>
      </c>
      <c r="AC22" s="2">
        <f>AVERAGE(K18:K22)</f>
        <v>2.189479637356786</v>
      </c>
      <c r="AD22" s="2">
        <f>AVERAGE(L18:L22)</f>
        <v>2.5048972261789815</v>
      </c>
      <c r="AE22" s="2">
        <f>AVERAGE(M18:M22)</f>
        <v>2.419797956405497</v>
      </c>
      <c r="AF22" s="2">
        <f>AVERAGE(N18:N22)</f>
        <v>2.5605577277149618</v>
      </c>
      <c r="AG22" s="2">
        <f>AVERAGE(O18:O22)</f>
        <v>2.7675474391934762</v>
      </c>
      <c r="AH22" s="2">
        <f>AVERAGE(P18:P22)</f>
        <v>2.1783271271794273</v>
      </c>
      <c r="AI22" s="2">
        <f>AVERAGE(Q18:Q22)</f>
        <v>2.4533944579063496</v>
      </c>
      <c r="AJ22" s="2">
        <f>AVERAGE(R18:R22)</f>
        <v>2.0680463480713658</v>
      </c>
      <c r="AK22" s="2">
        <f t="shared" si="23"/>
        <v>2.2724134913737859</v>
      </c>
      <c r="AL22" s="2">
        <f t="shared" si="24"/>
        <v>2.3355644294476381</v>
      </c>
      <c r="AN22" s="3">
        <f>IF(W22&lt;=1.4,1,0)</f>
        <v>0</v>
      </c>
      <c r="AO22" s="3">
        <f>IF(X22&lt;=1.4,1,0)</f>
        <v>0</v>
      </c>
      <c r="AP22" s="3">
        <f>IF(Y22&lt;=1.4,1,0)</f>
        <v>0</v>
      </c>
      <c r="AQ22" s="3">
        <f>IF(Z22&lt;=1.4,1,0)</f>
        <v>0</v>
      </c>
      <c r="AR22" s="3">
        <f>IF(AA22&lt;=1.4,1,0)</f>
        <v>0</v>
      </c>
      <c r="AS22" s="3">
        <f>IF(AB22&lt;=1.4,1,0)</f>
        <v>0</v>
      </c>
      <c r="AT22" s="3">
        <f>IF(AC22&lt;=1.4,1,0)</f>
        <v>0</v>
      </c>
      <c r="AU22" s="3">
        <f>IF(AD22&lt;=1.4,1,0)</f>
        <v>0</v>
      </c>
      <c r="AV22" s="3">
        <f>IF(AE22&lt;=1.4,1,0)</f>
        <v>0</v>
      </c>
      <c r="AW22" s="3">
        <f>IF(AF22&lt;=1.4,1,0)</f>
        <v>0</v>
      </c>
      <c r="AX22" s="3">
        <f>IF(AG22&lt;=1.4,1,0)</f>
        <v>0</v>
      </c>
      <c r="AY22" s="3">
        <f>IF(AH22&lt;=1.4,1,0)</f>
        <v>0</v>
      </c>
      <c r="AZ22" s="3">
        <f>IF(AI22&lt;=1.4,1,0)</f>
        <v>0</v>
      </c>
      <c r="BA22" s="3">
        <f>IF(AJ22&lt;=1.4,1,0)</f>
        <v>0</v>
      </c>
      <c r="BB22" s="3">
        <f t="shared" si="3"/>
        <v>0</v>
      </c>
      <c r="BC22" s="3">
        <f t="shared" si="3"/>
        <v>0</v>
      </c>
      <c r="BE22" s="2">
        <f>W22-W21</f>
        <v>-2.854161745495043E-2</v>
      </c>
      <c r="BF22" s="2">
        <f>X22-X21</f>
        <v>0.59434007703304492</v>
      </c>
      <c r="BG22" s="2">
        <f>Y22-Y21</f>
        <v>-4.5838054452377541E-2</v>
      </c>
      <c r="BH22" s="2">
        <f>Z22-Z21</f>
        <v>0.35890681188462192</v>
      </c>
      <c r="BI22" s="71">
        <f>AA22-AA21</f>
        <v>-1.1468725073213504E-2</v>
      </c>
      <c r="BJ22" s="2">
        <f>AB22-AB21</f>
        <v>-4.1852802703679082E-3</v>
      </c>
      <c r="BK22" s="2">
        <f>AC22-AC21</f>
        <v>-5.5344854295951151E-3</v>
      </c>
      <c r="BL22" s="13">
        <f>AD22-AD21</f>
        <v>-5.8972679684718976E-3</v>
      </c>
      <c r="BM22" s="2">
        <f>AE22-AE21</f>
        <v>1.0734758772311448E-2</v>
      </c>
      <c r="BN22" s="2">
        <f>AF22-AF21</f>
        <v>3.6288570461851855E-2</v>
      </c>
      <c r="BO22" s="2">
        <f>AG22-AG21</f>
        <v>0.23542186631842776</v>
      </c>
      <c r="BP22" s="2">
        <f>AH22-AH21</f>
        <v>-1.9989101996393366E-2</v>
      </c>
      <c r="BQ22" s="2">
        <f>AI22-AI21</f>
        <v>1.4657904334953731E-2</v>
      </c>
      <c r="BR22" s="2">
        <f>AJ22-AJ21</f>
        <v>0.12403903829175777</v>
      </c>
      <c r="BS22" s="2">
        <f t="shared" si="25"/>
        <v>-0.2633904621041796</v>
      </c>
      <c r="BT22" s="2">
        <f t="shared" si="25"/>
        <v>-0.7955965825395257</v>
      </c>
      <c r="BV22" s="2">
        <f>IF(W22&gt;3,1,0)</f>
        <v>0</v>
      </c>
      <c r="BW22" s="2">
        <f>IF(X22&gt;3,1,0)</f>
        <v>0</v>
      </c>
      <c r="BX22" s="2">
        <f>IF(Y22&gt;3,1,0)</f>
        <v>0</v>
      </c>
      <c r="BY22" s="2">
        <f>IF(Z22&gt;3,1,0)</f>
        <v>0</v>
      </c>
      <c r="BZ22" s="2">
        <f>IF(AA22&gt;3,1,0)</f>
        <v>0</v>
      </c>
      <c r="CA22" s="2">
        <f>IF(AB22&gt;3,1,0)</f>
        <v>0</v>
      </c>
      <c r="CB22" s="2">
        <f>IF(AC22&gt;3,1,0)</f>
        <v>0</v>
      </c>
      <c r="CC22" s="2">
        <f>IF(AD22&gt;3,1,0)</f>
        <v>0</v>
      </c>
      <c r="CD22" s="2">
        <f>IF(AE22&gt;3,1,0)</f>
        <v>0</v>
      </c>
      <c r="CE22" s="2">
        <f>IF(AF22&gt;3,1,0)</f>
        <v>0</v>
      </c>
      <c r="CF22" s="2">
        <f>IF(AG22&gt;3,1,0)</f>
        <v>0</v>
      </c>
      <c r="CG22" s="2">
        <f>IF(AH22&gt;3,1,0)</f>
        <v>0</v>
      </c>
      <c r="CH22" s="2">
        <f>IF(AI22&gt;3,1,0)</f>
        <v>0</v>
      </c>
      <c r="CI22" s="2">
        <f>IF(AJ22&gt;3,1,0)</f>
        <v>0</v>
      </c>
      <c r="CJ22" s="2">
        <f t="shared" si="4"/>
        <v>0</v>
      </c>
      <c r="CK22" s="2">
        <f t="shared" si="4"/>
        <v>0</v>
      </c>
      <c r="CM22">
        <f t="shared" si="26"/>
        <v>0</v>
      </c>
      <c r="CN22">
        <f t="shared" si="5"/>
        <v>1</v>
      </c>
      <c r="CO22">
        <f t="shared" si="5"/>
        <v>1</v>
      </c>
      <c r="CP22">
        <f t="shared" si="5"/>
        <v>1</v>
      </c>
      <c r="CQ22">
        <f t="shared" si="5"/>
        <v>0</v>
      </c>
      <c r="CR22">
        <f t="shared" si="5"/>
        <v>0</v>
      </c>
      <c r="CS22">
        <f t="shared" si="5"/>
        <v>0</v>
      </c>
      <c r="CT22">
        <f t="shared" si="5"/>
        <v>1</v>
      </c>
      <c r="CU22">
        <f t="shared" si="5"/>
        <v>1</v>
      </c>
      <c r="CV22">
        <f t="shared" si="5"/>
        <v>1</v>
      </c>
      <c r="CW22">
        <f t="shared" si="5"/>
        <v>1</v>
      </c>
      <c r="CX22">
        <f t="shared" si="5"/>
        <v>0</v>
      </c>
      <c r="CY22">
        <f t="shared" si="5"/>
        <v>1</v>
      </c>
      <c r="CZ22">
        <f t="shared" si="5"/>
        <v>0</v>
      </c>
      <c r="DA22">
        <f t="shared" si="5"/>
        <v>0</v>
      </c>
      <c r="DB22">
        <f t="shared" si="5"/>
        <v>0</v>
      </c>
      <c r="DD22">
        <f t="shared" si="27"/>
        <v>0</v>
      </c>
      <c r="DE22">
        <f t="shared" si="6"/>
        <v>0</v>
      </c>
      <c r="DF22">
        <f t="shared" si="6"/>
        <v>0</v>
      </c>
      <c r="DG22">
        <f t="shared" si="6"/>
        <v>0</v>
      </c>
      <c r="DH22">
        <f t="shared" si="6"/>
        <v>1</v>
      </c>
      <c r="DI22">
        <f t="shared" si="6"/>
        <v>1</v>
      </c>
      <c r="DJ22">
        <f t="shared" si="6"/>
        <v>1</v>
      </c>
      <c r="DK22">
        <f t="shared" si="6"/>
        <v>0</v>
      </c>
      <c r="DL22">
        <f t="shared" si="6"/>
        <v>0</v>
      </c>
      <c r="DM22">
        <f t="shared" si="6"/>
        <v>0</v>
      </c>
      <c r="DN22">
        <f t="shared" si="6"/>
        <v>0</v>
      </c>
      <c r="DO22">
        <f t="shared" si="6"/>
        <v>1</v>
      </c>
      <c r="DP22">
        <f t="shared" si="6"/>
        <v>0</v>
      </c>
      <c r="DQ22">
        <f t="shared" si="6"/>
        <v>1</v>
      </c>
      <c r="DR22">
        <f t="shared" si="6"/>
        <v>1</v>
      </c>
      <c r="DS22">
        <f t="shared" si="6"/>
        <v>1</v>
      </c>
      <c r="DU22">
        <f t="shared" si="28"/>
        <v>1</v>
      </c>
      <c r="DV22">
        <f t="shared" si="7"/>
        <v>0</v>
      </c>
      <c r="DW22">
        <f t="shared" si="8"/>
        <v>0</v>
      </c>
      <c r="DX22">
        <f t="shared" si="9"/>
        <v>0</v>
      </c>
      <c r="DY22">
        <f t="shared" si="10"/>
        <v>0</v>
      </c>
      <c r="DZ22">
        <f t="shared" si="11"/>
        <v>0</v>
      </c>
      <c r="EA22">
        <f t="shared" si="12"/>
        <v>0</v>
      </c>
      <c r="EB22">
        <f t="shared" si="13"/>
        <v>0</v>
      </c>
      <c r="EC22">
        <f t="shared" si="14"/>
        <v>0</v>
      </c>
      <c r="ED22">
        <f t="shared" si="15"/>
        <v>0</v>
      </c>
      <c r="EE22">
        <f t="shared" si="16"/>
        <v>0</v>
      </c>
      <c r="EF22">
        <f t="shared" si="17"/>
        <v>0</v>
      </c>
      <c r="EG22">
        <f t="shared" si="18"/>
        <v>0</v>
      </c>
      <c r="EH22">
        <f t="shared" si="19"/>
        <v>0</v>
      </c>
      <c r="EI22">
        <f t="shared" si="20"/>
        <v>0</v>
      </c>
      <c r="EJ22">
        <f t="shared" si="21"/>
        <v>0</v>
      </c>
      <c r="EL22">
        <f>IF(AND(W22&gt;=1,W22&lt;=1.4),1,0)</f>
        <v>0</v>
      </c>
      <c r="EM22">
        <f>IF(AND(X22&gt;=1,X22&lt;=1.4),1,0)</f>
        <v>0</v>
      </c>
      <c r="EN22">
        <f>IF(AND(Y22&gt;=1,Y22&lt;=1.4),1,0)</f>
        <v>0</v>
      </c>
      <c r="EO22">
        <f>IF(AND(Z22&gt;=1,Z22&lt;=1.4),1,0)</f>
        <v>0</v>
      </c>
      <c r="EP22">
        <f>IF(AND(AA22&gt;=1,AA22&lt;=1.4),1,0)</f>
        <v>0</v>
      </c>
      <c r="EQ22">
        <f>IF(AND(AB22&gt;=1,AB22&lt;=1.4),1,0)</f>
        <v>0</v>
      </c>
      <c r="ER22">
        <f>IF(AND(AC22&gt;=1,AC22&lt;=1.4),1,0)</f>
        <v>0</v>
      </c>
      <c r="ES22">
        <f>IF(AND(AD22&gt;=1,AD22&lt;=1.4),1,0)</f>
        <v>0</v>
      </c>
      <c r="ET22">
        <f>IF(AND(AE22&gt;=1,AE22&lt;=1.4),1,0)</f>
        <v>0</v>
      </c>
      <c r="EU22">
        <f>IF(AND(AF22&gt;=1,AF22&lt;=1.4),1,0)</f>
        <v>0</v>
      </c>
      <c r="EV22">
        <f>IF(AND(AG22&gt;=1,AG22&lt;=1.4),1,0)</f>
        <v>0</v>
      </c>
      <c r="EW22">
        <f>IF(AND(AH22&gt;=1,AH22&lt;=1.4),1,0)</f>
        <v>0</v>
      </c>
      <c r="EX22">
        <f>IF(AND(AI22&gt;=1,AI22&lt;=1.4),1,0)</f>
        <v>0</v>
      </c>
      <c r="EY22">
        <f>IF(AND(AJ22&gt;=1,AJ22&lt;=1.4),1,0)</f>
        <v>0</v>
      </c>
      <c r="EZ22">
        <f t="shared" si="22"/>
        <v>0</v>
      </c>
      <c r="FA22">
        <f t="shared" si="22"/>
        <v>0</v>
      </c>
    </row>
    <row r="23" spans="1:157">
      <c r="A23" s="8">
        <f t="shared" si="0"/>
        <v>20</v>
      </c>
      <c r="B23" s="42"/>
      <c r="C23" s="8">
        <f t="shared" si="29"/>
        <v>9</v>
      </c>
      <c r="D23" s="1">
        <v>43930</v>
      </c>
      <c r="E23" s="3">
        <v>1.9629937663854771</v>
      </c>
      <c r="F23" s="3">
        <v>3.2248830086304299</v>
      </c>
      <c r="G23" s="3">
        <v>1.8682684024616891</v>
      </c>
      <c r="H23" s="3">
        <v>2.832677136084103</v>
      </c>
      <c r="I23" s="3">
        <v>1.8816043101599349</v>
      </c>
      <c r="J23" s="3">
        <v>2.1791041894454115</v>
      </c>
      <c r="K23" s="3">
        <v>2.2114494431509542</v>
      </c>
      <c r="L23" s="3">
        <v>2.4331713842573377</v>
      </c>
      <c r="M23" s="3">
        <v>2.4539962952204095</v>
      </c>
      <c r="N23" s="3">
        <v>1.6450571944091281</v>
      </c>
      <c r="O23" s="3">
        <v>2.7233454320437631</v>
      </c>
      <c r="P23" s="3">
        <v>2.076173432799346</v>
      </c>
      <c r="Q23" s="3">
        <v>2.6000365545802024</v>
      </c>
      <c r="R23" s="3">
        <v>2.4487396095874887</v>
      </c>
      <c r="S23" s="3">
        <v>1</v>
      </c>
      <c r="T23" s="3">
        <v>1.67167209708646</v>
      </c>
      <c r="U23" s="3">
        <v>2.7513682564503501</v>
      </c>
      <c r="V23" s="6"/>
      <c r="W23" s="2">
        <f>AVERAGE(E19:E23)</f>
        <v>1.6992511647601709</v>
      </c>
      <c r="X23" s="2">
        <f>AVERAGE(F19:F23)</f>
        <v>2.4630492454830257</v>
      </c>
      <c r="Y23" s="2">
        <f>AVERAGE(G19:G23)</f>
        <v>2.1197426081011601</v>
      </c>
      <c r="Z23" s="2">
        <f>AVERAGE(H19:H23)</f>
        <v>2.9217487979673189</v>
      </c>
      <c r="AA23" s="2">
        <f>AVERAGE(I19:I23)</f>
        <v>1.8938804880256672</v>
      </c>
      <c r="AB23" s="2">
        <f>AVERAGE(J19:J23)</f>
        <v>2.0866215300154303</v>
      </c>
      <c r="AC23" s="2">
        <f>AVERAGE(K19:K23)</f>
        <v>2.1898619446938108</v>
      </c>
      <c r="AD23" s="2">
        <f>AVERAGE(L19:L23)</f>
        <v>2.4895755938279529</v>
      </c>
      <c r="AE23" s="2">
        <f>AVERAGE(M19:M23)</f>
        <v>2.4313784029962697</v>
      </c>
      <c r="AF23" s="2">
        <f>AVERAGE(N19:N23)</f>
        <v>2.07347641002483</v>
      </c>
      <c r="AG23" s="2">
        <f>AVERAGE(O19:O23)</f>
        <v>2.5776349600847621</v>
      </c>
      <c r="AH23" s="2">
        <f>AVERAGE(P19:P23)</f>
        <v>2.1526793927685879</v>
      </c>
      <c r="AI23" s="2">
        <f>AVERAGE(Q19:Q23)</f>
        <v>2.4664338014838796</v>
      </c>
      <c r="AJ23" s="2">
        <f>AVERAGE(R19:R23)</f>
        <v>2.089764890846221</v>
      </c>
      <c r="AK23" s="2">
        <f t="shared" si="23"/>
        <v>2.0856254618114862</v>
      </c>
      <c r="AL23" s="2">
        <f t="shared" si="24"/>
        <v>2.1801869750866021</v>
      </c>
      <c r="AN23" s="3">
        <f>IF(W23&lt;=1.4,1,0)</f>
        <v>0</v>
      </c>
      <c r="AO23" s="3">
        <f>IF(X23&lt;=1.4,1,0)</f>
        <v>0</v>
      </c>
      <c r="AP23" s="3">
        <f>IF(Y23&lt;=1.4,1,0)</f>
        <v>0</v>
      </c>
      <c r="AQ23" s="3">
        <f>IF(Z23&lt;=1.4,1,0)</f>
        <v>0</v>
      </c>
      <c r="AR23" s="3">
        <f>IF(AA23&lt;=1.4,1,0)</f>
        <v>0</v>
      </c>
      <c r="AS23" s="3">
        <f>IF(AB23&lt;=1.4,1,0)</f>
        <v>0</v>
      </c>
      <c r="AT23" s="3">
        <f>IF(AC23&lt;=1.4,1,0)</f>
        <v>0</v>
      </c>
      <c r="AU23" s="3">
        <f>IF(AD23&lt;=1.4,1,0)</f>
        <v>0</v>
      </c>
      <c r="AV23" s="3">
        <f>IF(AE23&lt;=1.4,1,0)</f>
        <v>0</v>
      </c>
      <c r="AW23" s="3">
        <f>IF(AF23&lt;=1.4,1,0)</f>
        <v>0</v>
      </c>
      <c r="AX23" s="3">
        <f>IF(AG23&lt;=1.4,1,0)</f>
        <v>0</v>
      </c>
      <c r="AY23" s="3">
        <f>IF(AH23&lt;=1.4,1,0)</f>
        <v>0</v>
      </c>
      <c r="AZ23" s="3">
        <f>IF(AI23&lt;=1.4,1,0)</f>
        <v>0</v>
      </c>
      <c r="BA23" s="3">
        <f>IF(AJ23&lt;=1.4,1,0)</f>
        <v>0</v>
      </c>
      <c r="BB23" s="3">
        <f t="shared" si="3"/>
        <v>0</v>
      </c>
      <c r="BC23" s="3">
        <f t="shared" si="3"/>
        <v>0</v>
      </c>
      <c r="BE23" s="2">
        <f>W23-W22</f>
        <v>1.975004398908875E-2</v>
      </c>
      <c r="BF23" s="2">
        <f>X23-X22</f>
        <v>2.5036852184210812E-2</v>
      </c>
      <c r="BG23" s="2">
        <f>Y23-Y22</f>
        <v>-0.37811600737618711</v>
      </c>
      <c r="BH23" s="2">
        <f>Z23-Z22</f>
        <v>0.197309755117276</v>
      </c>
      <c r="BI23" s="71">
        <f>AA23-AA22</f>
        <v>-1.0539122507840615E-2</v>
      </c>
      <c r="BJ23" s="2">
        <f>AB23-AB22</f>
        <v>1.6059123377653695E-2</v>
      </c>
      <c r="BK23" s="2">
        <f>AC23-AC22</f>
        <v>3.8230733702482311E-4</v>
      </c>
      <c r="BL23" s="13">
        <f>AD23-AD22</f>
        <v>-1.5321632351028569E-2</v>
      </c>
      <c r="BM23" s="2">
        <f>AE23-AE22</f>
        <v>1.1580446590772731E-2</v>
      </c>
      <c r="BN23" s="2">
        <f>AF23-AF22</f>
        <v>-0.48708131769013185</v>
      </c>
      <c r="BO23" s="2">
        <f>AG23-AG22</f>
        <v>-0.18991247910871412</v>
      </c>
      <c r="BP23" s="2">
        <f>AH23-AH22</f>
        <v>-2.5647734410839451E-2</v>
      </c>
      <c r="BQ23" s="2">
        <f>AI23-AI22</f>
        <v>1.3039343577530005E-2</v>
      </c>
      <c r="BR23" s="2">
        <f>AJ23-AJ22</f>
        <v>2.1718542774855187E-2</v>
      </c>
      <c r="BS23" s="2">
        <f t="shared" si="25"/>
        <v>-0.18678802956229967</v>
      </c>
      <c r="BT23" s="2">
        <f t="shared" si="25"/>
        <v>-0.155377454361036</v>
      </c>
      <c r="BV23" s="2">
        <f>IF(W23&gt;3,1,0)</f>
        <v>0</v>
      </c>
      <c r="BW23" s="2">
        <f>IF(X23&gt;3,1,0)</f>
        <v>0</v>
      </c>
      <c r="BX23" s="2">
        <f>IF(Y23&gt;3,1,0)</f>
        <v>0</v>
      </c>
      <c r="BY23" s="2">
        <f>IF(Z23&gt;3,1,0)</f>
        <v>0</v>
      </c>
      <c r="BZ23" s="2">
        <f>IF(AA23&gt;3,1,0)</f>
        <v>0</v>
      </c>
      <c r="CA23" s="2">
        <f>IF(AB23&gt;3,1,0)</f>
        <v>0</v>
      </c>
      <c r="CB23" s="2">
        <f>IF(AC23&gt;3,1,0)</f>
        <v>0</v>
      </c>
      <c r="CC23" s="2">
        <f>IF(AD23&gt;3,1,0)</f>
        <v>0</v>
      </c>
      <c r="CD23" s="2">
        <f>IF(AE23&gt;3,1,0)</f>
        <v>0</v>
      </c>
      <c r="CE23" s="2">
        <f>IF(AF23&gt;3,1,0)</f>
        <v>0</v>
      </c>
      <c r="CF23" s="2">
        <f>IF(AG23&gt;3,1,0)</f>
        <v>0</v>
      </c>
      <c r="CG23" s="2">
        <f>IF(AH23&gt;3,1,0)</f>
        <v>0</v>
      </c>
      <c r="CH23" s="2">
        <f>IF(AI23&gt;3,1,0)</f>
        <v>0</v>
      </c>
      <c r="CI23" s="2">
        <f>IF(AJ23&gt;3,1,0)</f>
        <v>0</v>
      </c>
      <c r="CJ23" s="2">
        <f t="shared" si="4"/>
        <v>0</v>
      </c>
      <c r="CK23" s="2">
        <f t="shared" si="4"/>
        <v>0</v>
      </c>
      <c r="CM23">
        <f t="shared" si="26"/>
        <v>0</v>
      </c>
      <c r="CN23">
        <f t="shared" si="5"/>
        <v>1</v>
      </c>
      <c r="CO23">
        <f t="shared" si="5"/>
        <v>0</v>
      </c>
      <c r="CP23">
        <f t="shared" si="5"/>
        <v>1</v>
      </c>
      <c r="CQ23">
        <f t="shared" si="5"/>
        <v>0</v>
      </c>
      <c r="CR23">
        <f t="shared" si="5"/>
        <v>0</v>
      </c>
      <c r="CS23">
        <f t="shared" si="5"/>
        <v>0</v>
      </c>
      <c r="CT23">
        <f t="shared" si="5"/>
        <v>1</v>
      </c>
      <c r="CU23">
        <f t="shared" si="5"/>
        <v>1</v>
      </c>
      <c r="CV23">
        <f t="shared" si="5"/>
        <v>0</v>
      </c>
      <c r="CW23">
        <f t="shared" si="5"/>
        <v>1</v>
      </c>
      <c r="CX23">
        <f t="shared" si="5"/>
        <v>0</v>
      </c>
      <c r="CY23">
        <f t="shared" si="5"/>
        <v>1</v>
      </c>
      <c r="CZ23">
        <f t="shared" si="5"/>
        <v>0</v>
      </c>
      <c r="DA23">
        <f t="shared" si="5"/>
        <v>0</v>
      </c>
      <c r="DB23">
        <f t="shared" si="5"/>
        <v>0</v>
      </c>
      <c r="DD23">
        <f t="shared" si="27"/>
        <v>0</v>
      </c>
      <c r="DE23">
        <f t="shared" si="6"/>
        <v>0</v>
      </c>
      <c r="DF23">
        <f t="shared" si="6"/>
        <v>1</v>
      </c>
      <c r="DG23">
        <f t="shared" si="6"/>
        <v>0</v>
      </c>
      <c r="DH23">
        <f t="shared" si="6"/>
        <v>0</v>
      </c>
      <c r="DI23">
        <f t="shared" si="6"/>
        <v>1</v>
      </c>
      <c r="DJ23">
        <f t="shared" si="6"/>
        <v>1</v>
      </c>
      <c r="DK23">
        <f t="shared" si="6"/>
        <v>0</v>
      </c>
      <c r="DL23">
        <f t="shared" si="6"/>
        <v>0</v>
      </c>
      <c r="DM23">
        <f t="shared" si="6"/>
        <v>1</v>
      </c>
      <c r="DN23">
        <f t="shared" si="6"/>
        <v>0</v>
      </c>
      <c r="DO23">
        <f t="shared" si="6"/>
        <v>1</v>
      </c>
      <c r="DP23">
        <f t="shared" si="6"/>
        <v>0</v>
      </c>
      <c r="DQ23">
        <f t="shared" si="6"/>
        <v>1</v>
      </c>
      <c r="DR23">
        <f t="shared" si="6"/>
        <v>1</v>
      </c>
      <c r="DS23">
        <f t="shared" si="6"/>
        <v>1</v>
      </c>
      <c r="DU23">
        <f t="shared" si="28"/>
        <v>1</v>
      </c>
      <c r="DV23">
        <f t="shared" si="7"/>
        <v>0</v>
      </c>
      <c r="DW23">
        <f t="shared" si="8"/>
        <v>0</v>
      </c>
      <c r="DX23">
        <f t="shared" si="9"/>
        <v>0</v>
      </c>
      <c r="DY23">
        <f t="shared" si="10"/>
        <v>1</v>
      </c>
      <c r="DZ23">
        <f t="shared" si="11"/>
        <v>0</v>
      </c>
      <c r="EA23">
        <f t="shared" si="12"/>
        <v>0</v>
      </c>
      <c r="EB23">
        <f t="shared" si="13"/>
        <v>0</v>
      </c>
      <c r="EC23">
        <f t="shared" si="14"/>
        <v>0</v>
      </c>
      <c r="ED23">
        <f t="shared" si="15"/>
        <v>0</v>
      </c>
      <c r="EE23">
        <f t="shared" si="16"/>
        <v>0</v>
      </c>
      <c r="EF23">
        <f t="shared" si="17"/>
        <v>0</v>
      </c>
      <c r="EG23">
        <f t="shared" si="18"/>
        <v>0</v>
      </c>
      <c r="EH23">
        <f t="shared" si="19"/>
        <v>0</v>
      </c>
      <c r="EI23">
        <f t="shared" si="20"/>
        <v>0</v>
      </c>
      <c r="EJ23">
        <f t="shared" si="21"/>
        <v>0</v>
      </c>
      <c r="EL23">
        <f>IF(AND(W23&gt;=1,W23&lt;=1.4),1,0)</f>
        <v>0</v>
      </c>
      <c r="EM23">
        <f>IF(AND(X23&gt;=1,X23&lt;=1.4),1,0)</f>
        <v>0</v>
      </c>
      <c r="EN23">
        <f>IF(AND(Y23&gt;=1,Y23&lt;=1.4),1,0)</f>
        <v>0</v>
      </c>
      <c r="EO23">
        <f>IF(AND(Z23&gt;=1,Z23&lt;=1.4),1,0)</f>
        <v>0</v>
      </c>
      <c r="EP23">
        <f>IF(AND(AA23&gt;=1,AA23&lt;=1.4),1,0)</f>
        <v>0</v>
      </c>
      <c r="EQ23">
        <f>IF(AND(AB23&gt;=1,AB23&lt;=1.4),1,0)</f>
        <v>0</v>
      </c>
      <c r="ER23">
        <f>IF(AND(AC23&gt;=1,AC23&lt;=1.4),1,0)</f>
        <v>0</v>
      </c>
      <c r="ES23">
        <f>IF(AND(AD23&gt;=1,AD23&lt;=1.4),1,0)</f>
        <v>0</v>
      </c>
      <c r="ET23">
        <f>IF(AND(AE23&gt;=1,AE23&lt;=1.4),1,0)</f>
        <v>0</v>
      </c>
      <c r="EU23">
        <f>IF(AND(AF23&gt;=1,AF23&lt;=1.4),1,0)</f>
        <v>0</v>
      </c>
      <c r="EV23">
        <f>IF(AND(AG23&gt;=1,AG23&lt;=1.4),1,0)</f>
        <v>0</v>
      </c>
      <c r="EW23">
        <f>IF(AND(AH23&gt;=1,AH23&lt;=1.4),1,0)</f>
        <v>0</v>
      </c>
      <c r="EX23">
        <f>IF(AND(AI23&gt;=1,AI23&lt;=1.4),1,0)</f>
        <v>0</v>
      </c>
      <c r="EY23">
        <f>IF(AND(AJ23&gt;=1,AJ23&lt;=1.4),1,0)</f>
        <v>0</v>
      </c>
      <c r="EZ23">
        <f t="shared" si="22"/>
        <v>0</v>
      </c>
      <c r="FA23">
        <f t="shared" si="22"/>
        <v>0</v>
      </c>
    </row>
    <row r="24" spans="1:157">
      <c r="A24" s="8">
        <f t="shared" si="0"/>
        <v>21</v>
      </c>
      <c r="B24" s="42"/>
      <c r="C24" s="8">
        <f t="shared" si="29"/>
        <v>10</v>
      </c>
      <c r="D24" s="1">
        <v>43931</v>
      </c>
      <c r="E24" s="3">
        <v>1.4281915239094971</v>
      </c>
      <c r="F24" s="3">
        <v>2.059621036441988</v>
      </c>
      <c r="G24" s="3">
        <v>1.4614733341649222</v>
      </c>
      <c r="H24" s="3">
        <v>2.5694776258348524</v>
      </c>
      <c r="I24" s="3">
        <v>1.8659277447204925</v>
      </c>
      <c r="J24" s="3">
        <v>2.1763130499250942</v>
      </c>
      <c r="K24" s="3">
        <v>2.2014246868807823</v>
      </c>
      <c r="L24" s="3">
        <v>2.301277258661242</v>
      </c>
      <c r="M24" s="3">
        <v>2.4760787311015222</v>
      </c>
      <c r="N24" s="3">
        <v>1.8904099222723405</v>
      </c>
      <c r="O24" s="3">
        <v>1.7085490508604013</v>
      </c>
      <c r="P24" s="3">
        <v>2.0149013709232793</v>
      </c>
      <c r="Q24" s="3">
        <v>1.9241781881763071</v>
      </c>
      <c r="R24" s="3">
        <v>1.705863470954341</v>
      </c>
      <c r="S24" s="3">
        <v>1</v>
      </c>
      <c r="T24" s="3">
        <v>1.1176497093678199</v>
      </c>
      <c r="U24" s="3">
        <v>2.9457956914524002</v>
      </c>
      <c r="V24" s="6"/>
      <c r="W24" s="2">
        <f>AVERAGE(E20:E24)</f>
        <v>1.659925337289081</v>
      </c>
      <c r="X24" s="2">
        <f>AVERAGE(F20:F24)</f>
        <v>2.4956735522792739</v>
      </c>
      <c r="Y24" s="2">
        <f>AVERAGE(G20:G24)</f>
        <v>2.0716736476640705</v>
      </c>
      <c r="Z24" s="2">
        <f>AVERAGE(H20:H24)</f>
        <v>3.0266579436947532</v>
      </c>
      <c r="AA24" s="2">
        <f>AVERAGE(I20:I24)</f>
        <v>1.8835145382419234</v>
      </c>
      <c r="AB24" s="2">
        <f>AVERAGE(J20:J24)</f>
        <v>2.1111417485207933</v>
      </c>
      <c r="AC24" s="2">
        <f>AVERAGE(K20:K24)</f>
        <v>2.1934839861858308</v>
      </c>
      <c r="AD24" s="2">
        <f>AVERAGE(L20:L24)</f>
        <v>2.4482125398642229</v>
      </c>
      <c r="AE24" s="2">
        <f>AVERAGE(M20:M24)</f>
        <v>2.4462387483000829</v>
      </c>
      <c r="AF24" s="2">
        <f>AVERAGE(N20:N24)</f>
        <v>2.1893649608853747</v>
      </c>
      <c r="AG24" s="2">
        <f>AVERAGE(O20:O24)</f>
        <v>2.4775573813217622</v>
      </c>
      <c r="AH24" s="2">
        <f>AVERAGE(P20:P24)</f>
        <v>2.1165770098001948</v>
      </c>
      <c r="AI24" s="2">
        <f>AVERAGE(Q20:Q24)</f>
        <v>2.4057507607125972</v>
      </c>
      <c r="AJ24" s="2">
        <f>AVERAGE(R20:R24)</f>
        <v>2.1037244215319921</v>
      </c>
      <c r="AK24" s="2">
        <f t="shared" si="23"/>
        <v>1.78665237952446</v>
      </c>
      <c r="AL24" s="2">
        <f t="shared" si="24"/>
        <v>2.3916145837204761</v>
      </c>
      <c r="AN24" s="3">
        <f>IF(W24&lt;=1.4,1,0)</f>
        <v>0</v>
      </c>
      <c r="AO24" s="3">
        <f>IF(X24&lt;=1.4,1,0)</f>
        <v>0</v>
      </c>
      <c r="AP24" s="3">
        <f>IF(Y24&lt;=1.4,1,0)</f>
        <v>0</v>
      </c>
      <c r="AQ24" s="3">
        <f>IF(Z24&lt;=1.4,1,0)</f>
        <v>0</v>
      </c>
      <c r="AR24" s="3">
        <f>IF(AA24&lt;=1.4,1,0)</f>
        <v>0</v>
      </c>
      <c r="AS24" s="3">
        <f>IF(AB24&lt;=1.4,1,0)</f>
        <v>0</v>
      </c>
      <c r="AT24" s="3">
        <f>IF(AC24&lt;=1.4,1,0)</f>
        <v>0</v>
      </c>
      <c r="AU24" s="3">
        <f>IF(AD24&lt;=1.4,1,0)</f>
        <v>0</v>
      </c>
      <c r="AV24" s="3">
        <f>IF(AE24&lt;=1.4,1,0)</f>
        <v>0</v>
      </c>
      <c r="AW24" s="3">
        <f>IF(AF24&lt;=1.4,1,0)</f>
        <v>0</v>
      </c>
      <c r="AX24" s="3">
        <f>IF(AG24&lt;=1.4,1,0)</f>
        <v>0</v>
      </c>
      <c r="AY24" s="3">
        <f>IF(AH24&lt;=1.4,1,0)</f>
        <v>0</v>
      </c>
      <c r="AZ24" s="3">
        <f>IF(AI24&lt;=1.4,1,0)</f>
        <v>0</v>
      </c>
      <c r="BA24" s="3">
        <f>IF(AJ24&lt;=1.4,1,0)</f>
        <v>0</v>
      </c>
      <c r="BB24" s="3">
        <f t="shared" ref="BB24:BC39" si="30">IF(AK24&lt;=1.4,1,0)</f>
        <v>0</v>
      </c>
      <c r="BC24" s="3">
        <f t="shared" si="30"/>
        <v>0</v>
      </c>
      <c r="BE24" s="2">
        <f>W24-W23</f>
        <v>-3.9325827471089925E-2</v>
      </c>
      <c r="BF24" s="2">
        <f>X24-X23</f>
        <v>3.262430679624817E-2</v>
      </c>
      <c r="BG24" s="2">
        <f>Y24-Y23</f>
        <v>-4.8068960437089636E-2</v>
      </c>
      <c r="BH24" s="2">
        <f>Z24-Z23</f>
        <v>0.10490914572743426</v>
      </c>
      <c r="BI24" s="71">
        <f>AA24-AA23</f>
        <v>-1.0365949783743833E-2</v>
      </c>
      <c r="BJ24" s="2">
        <f>AB24-AB23</f>
        <v>2.4520218505363012E-2</v>
      </c>
      <c r="BK24" s="2">
        <f>AC24-AC23</f>
        <v>3.6220414920200561E-3</v>
      </c>
      <c r="BL24" s="13">
        <f>AD24-AD23</f>
        <v>-4.1363053963729968E-2</v>
      </c>
      <c r="BM24" s="2">
        <f>AE24-AE23</f>
        <v>1.4860345303813194E-2</v>
      </c>
      <c r="BN24" s="2">
        <f>AF24-AF23</f>
        <v>0.11588855086054473</v>
      </c>
      <c r="BO24" s="2">
        <f>AG24-AG23</f>
        <v>-0.10007757876299994</v>
      </c>
      <c r="BP24" s="2">
        <f>AH24-AH23</f>
        <v>-3.6102382968393076E-2</v>
      </c>
      <c r="BQ24" s="2">
        <f>AI24-AI23</f>
        <v>-6.0683040771282393E-2</v>
      </c>
      <c r="BR24" s="2">
        <f>AJ24-AJ23</f>
        <v>1.395953068577116E-2</v>
      </c>
      <c r="BS24" s="2">
        <f t="shared" si="25"/>
        <v>-0.29897308228702624</v>
      </c>
      <c r="BT24" s="2">
        <f t="shared" si="25"/>
        <v>0.211427608633874</v>
      </c>
      <c r="BV24" s="2">
        <f>IF(W24&gt;3,1,0)</f>
        <v>0</v>
      </c>
      <c r="BW24" s="2">
        <f>IF(X24&gt;3,1,0)</f>
        <v>0</v>
      </c>
      <c r="BX24" s="2">
        <f>IF(Y24&gt;3,1,0)</f>
        <v>0</v>
      </c>
      <c r="BY24" s="2">
        <f>IF(Z24&gt;3,1,0)</f>
        <v>1</v>
      </c>
      <c r="BZ24" s="2">
        <f>IF(AA24&gt;3,1,0)</f>
        <v>0</v>
      </c>
      <c r="CA24" s="2">
        <f>IF(AB24&gt;3,1,0)</f>
        <v>0</v>
      </c>
      <c r="CB24" s="2">
        <f>IF(AC24&gt;3,1,0)</f>
        <v>0</v>
      </c>
      <c r="CC24" s="2">
        <f>IF(AD24&gt;3,1,0)</f>
        <v>0</v>
      </c>
      <c r="CD24" s="2">
        <f>IF(AE24&gt;3,1,0)</f>
        <v>0</v>
      </c>
      <c r="CE24" s="2">
        <f>IF(AF24&gt;3,1,0)</f>
        <v>0</v>
      </c>
      <c r="CF24" s="2">
        <f>IF(AG24&gt;3,1,0)</f>
        <v>0</v>
      </c>
      <c r="CG24" s="2">
        <f>IF(AH24&gt;3,1,0)</f>
        <v>0</v>
      </c>
      <c r="CH24" s="2">
        <f>IF(AI24&gt;3,1,0)</f>
        <v>0</v>
      </c>
      <c r="CI24" s="2">
        <f>IF(AJ24&gt;3,1,0)</f>
        <v>0</v>
      </c>
      <c r="CJ24" s="2">
        <f t="shared" ref="CJ24:CK39" si="31">IF(AK24&gt;3,1,0)</f>
        <v>0</v>
      </c>
      <c r="CK24" s="2">
        <f t="shared" si="31"/>
        <v>0</v>
      </c>
      <c r="CM24">
        <f t="shared" si="26"/>
        <v>0</v>
      </c>
      <c r="CN24">
        <f t="shared" ref="CN24:CN48" si="32">IF(AND(X24&gt;=2.4001,X24&lt;=3),1,0)</f>
        <v>1</v>
      </c>
      <c r="CO24">
        <f t="shared" ref="CO24:CO48" si="33">IF(AND(Y24&gt;=2.4001,Y24&lt;=3),1,0)</f>
        <v>0</v>
      </c>
      <c r="CP24">
        <f t="shared" ref="CP24:CP48" si="34">IF(AND(Z24&gt;=2.4001,Z24&lt;=3),1,0)</f>
        <v>0</v>
      </c>
      <c r="CQ24">
        <f t="shared" ref="CQ24:CQ48" si="35">IF(AND(AA24&gt;=2.4001,AA24&lt;=3),1,0)</f>
        <v>0</v>
      </c>
      <c r="CR24">
        <f t="shared" ref="CR24:CR48" si="36">IF(AND(AB24&gt;=2.4001,AB24&lt;=3),1,0)</f>
        <v>0</v>
      </c>
      <c r="CS24">
        <f t="shared" ref="CS24:CS48" si="37">IF(AND(AC24&gt;=2.4001,AC24&lt;=3),1,0)</f>
        <v>0</v>
      </c>
      <c r="CT24">
        <f t="shared" ref="CT24:CT48" si="38">IF(AND(AD24&gt;=2.4001,AD24&lt;=3),1,0)</f>
        <v>1</v>
      </c>
      <c r="CU24">
        <f t="shared" ref="CU24:CU48" si="39">IF(AND(AE24&gt;=2.4001,AE24&lt;=3),1,0)</f>
        <v>1</v>
      </c>
      <c r="CV24">
        <f t="shared" ref="CV24:CV48" si="40">IF(AND(AF24&gt;=2.4001,AF24&lt;=3),1,0)</f>
        <v>0</v>
      </c>
      <c r="CW24">
        <f t="shared" ref="CW24:CW48" si="41">IF(AND(AG24&gt;=2.4001,AG24&lt;=3),1,0)</f>
        <v>1</v>
      </c>
      <c r="CX24">
        <f t="shared" ref="CX24:CX48" si="42">IF(AND(AH24&gt;=2.4001,AH24&lt;=3),1,0)</f>
        <v>0</v>
      </c>
      <c r="CY24">
        <f t="shared" ref="CY24:CY48" si="43">IF(AND(AI24&gt;=2.4001,AI24&lt;=3),1,0)</f>
        <v>1</v>
      </c>
      <c r="CZ24">
        <f t="shared" ref="CZ24:CZ48" si="44">IF(AND(AJ24&gt;=2.4001,AJ24&lt;=3),1,0)</f>
        <v>0</v>
      </c>
      <c r="DA24">
        <f t="shared" ref="DA24:DA48" si="45">IF(AND(AK24&gt;=2.4001,AK24&lt;=3),1,0)</f>
        <v>0</v>
      </c>
      <c r="DB24">
        <f t="shared" ref="DB24:DB48" si="46">IF(AND(AL24&gt;=2.4001,AL24&lt;=3),1,0)</f>
        <v>0</v>
      </c>
      <c r="DD24">
        <f t="shared" si="27"/>
        <v>0</v>
      </c>
      <c r="DE24">
        <f t="shared" ref="DE24:DE48" si="47">IF(AND(X24&gt;=1.9001,X24&lt;=2.4),1,0)</f>
        <v>0</v>
      </c>
      <c r="DF24">
        <f t="shared" ref="DF24:DF48" si="48">IF(AND(Y24&gt;=1.9001,Y24&lt;=2.4),1,0)</f>
        <v>1</v>
      </c>
      <c r="DG24">
        <f t="shared" ref="DG24:DG48" si="49">IF(AND(Z24&gt;=1.9001,Z24&lt;=2.4),1,0)</f>
        <v>0</v>
      </c>
      <c r="DH24">
        <f t="shared" ref="DH24:DH48" si="50">IF(AND(AA24&gt;=1.9001,AA24&lt;=2.4),1,0)</f>
        <v>0</v>
      </c>
      <c r="DI24">
        <f t="shared" ref="DI24:DI48" si="51">IF(AND(AB24&gt;=1.9001,AB24&lt;=2.4),1,0)</f>
        <v>1</v>
      </c>
      <c r="DJ24">
        <f t="shared" ref="DJ24:DJ48" si="52">IF(AND(AC24&gt;=1.9001,AC24&lt;=2.4),1,0)</f>
        <v>1</v>
      </c>
      <c r="DK24">
        <f t="shared" ref="DK24:DK48" si="53">IF(AND(AD24&gt;=1.9001,AD24&lt;=2.4),1,0)</f>
        <v>0</v>
      </c>
      <c r="DL24">
        <f t="shared" ref="DL24:DL48" si="54">IF(AND(AE24&gt;=1.9001,AE24&lt;=2.4),1,0)</f>
        <v>0</v>
      </c>
      <c r="DM24">
        <f t="shared" ref="DM24:DM48" si="55">IF(AND(AF24&gt;=1.9001,AF24&lt;=2.4),1,0)</f>
        <v>1</v>
      </c>
      <c r="DN24">
        <f t="shared" ref="DN24:DN48" si="56">IF(AND(AG24&gt;=1.9001,AG24&lt;=2.4),1,0)</f>
        <v>0</v>
      </c>
      <c r="DO24">
        <f t="shared" ref="DO24:DO48" si="57">IF(AND(AH24&gt;=1.9001,AH24&lt;=2.4),1,0)</f>
        <v>1</v>
      </c>
      <c r="DP24">
        <f t="shared" ref="DP24:DP48" si="58">IF(AND(AI24&gt;=1.9001,AI24&lt;=2.4),1,0)</f>
        <v>0</v>
      </c>
      <c r="DQ24">
        <f t="shared" ref="DQ24:DQ48" si="59">IF(AND(AJ24&gt;=1.9001,AJ24&lt;=2.4),1,0)</f>
        <v>1</v>
      </c>
      <c r="DR24">
        <f t="shared" ref="DR24:DR48" si="60">IF(AND(AK24&gt;=1.9001,AK24&lt;=2.4),1,0)</f>
        <v>0</v>
      </c>
      <c r="DS24">
        <f t="shared" ref="DS24:DS48" si="61">IF(AND(AL24&gt;=1.9001,AL24&lt;=2.4),1,0)</f>
        <v>1</v>
      </c>
      <c r="DU24">
        <f t="shared" si="28"/>
        <v>1</v>
      </c>
      <c r="DV24">
        <f t="shared" si="7"/>
        <v>0</v>
      </c>
      <c r="DW24">
        <f t="shared" si="8"/>
        <v>0</v>
      </c>
      <c r="DX24">
        <f t="shared" si="9"/>
        <v>0</v>
      </c>
      <c r="DY24">
        <f t="shared" si="10"/>
        <v>1</v>
      </c>
      <c r="DZ24">
        <f t="shared" si="11"/>
        <v>0</v>
      </c>
      <c r="EA24">
        <f t="shared" si="12"/>
        <v>0</v>
      </c>
      <c r="EB24">
        <f t="shared" si="13"/>
        <v>0</v>
      </c>
      <c r="EC24">
        <f t="shared" si="14"/>
        <v>0</v>
      </c>
      <c r="ED24">
        <f t="shared" si="15"/>
        <v>0</v>
      </c>
      <c r="EE24">
        <f t="shared" si="16"/>
        <v>0</v>
      </c>
      <c r="EF24">
        <f t="shared" si="17"/>
        <v>0</v>
      </c>
      <c r="EG24">
        <f t="shared" si="18"/>
        <v>0</v>
      </c>
      <c r="EH24">
        <f t="shared" si="19"/>
        <v>0</v>
      </c>
      <c r="EI24">
        <f t="shared" si="20"/>
        <v>1</v>
      </c>
      <c r="EJ24">
        <f t="shared" si="21"/>
        <v>0</v>
      </c>
      <c r="EL24">
        <f>IF(AND(W24&gt;=1,W24&lt;=1.4),1,0)</f>
        <v>0</v>
      </c>
      <c r="EM24">
        <f>IF(AND(X24&gt;=1,X24&lt;=1.4),1,0)</f>
        <v>0</v>
      </c>
      <c r="EN24">
        <f>IF(AND(Y24&gt;=1,Y24&lt;=1.4),1,0)</f>
        <v>0</v>
      </c>
      <c r="EO24">
        <f>IF(AND(Z24&gt;=1,Z24&lt;=1.4),1,0)</f>
        <v>0</v>
      </c>
      <c r="EP24">
        <f>IF(AND(AA24&gt;=1,AA24&lt;=1.4),1,0)</f>
        <v>0</v>
      </c>
      <c r="EQ24">
        <f>IF(AND(AB24&gt;=1,AB24&lt;=1.4),1,0)</f>
        <v>0</v>
      </c>
      <c r="ER24">
        <f>IF(AND(AC24&gt;=1,AC24&lt;=1.4),1,0)</f>
        <v>0</v>
      </c>
      <c r="ES24">
        <f>IF(AND(AD24&gt;=1,AD24&lt;=1.4),1,0)</f>
        <v>0</v>
      </c>
      <c r="ET24">
        <f>IF(AND(AE24&gt;=1,AE24&lt;=1.4),1,0)</f>
        <v>0</v>
      </c>
      <c r="EU24">
        <f>IF(AND(AF24&gt;=1,AF24&lt;=1.4),1,0)</f>
        <v>0</v>
      </c>
      <c r="EV24">
        <f>IF(AND(AG24&gt;=1,AG24&lt;=1.4),1,0)</f>
        <v>0</v>
      </c>
      <c r="EW24">
        <f>IF(AND(AH24&gt;=1,AH24&lt;=1.4),1,0)</f>
        <v>0</v>
      </c>
      <c r="EX24">
        <f>IF(AND(AI24&gt;=1,AI24&lt;=1.4),1,0)</f>
        <v>0</v>
      </c>
      <c r="EY24">
        <f>IF(AND(AJ24&gt;=1,AJ24&lt;=1.4),1,0)</f>
        <v>0</v>
      </c>
      <c r="EZ24">
        <f t="shared" ref="EZ24:FA39" si="62">IF(AND(AK24&gt;=1,AK24&lt;=1.4),1,0)</f>
        <v>0</v>
      </c>
      <c r="FA24">
        <f t="shared" si="62"/>
        <v>0</v>
      </c>
    </row>
    <row r="25" spans="1:157">
      <c r="A25" s="8">
        <f t="shared" si="0"/>
        <v>22</v>
      </c>
      <c r="B25" s="42"/>
      <c r="C25" s="8">
        <f t="shared" si="29"/>
        <v>11</v>
      </c>
      <c r="D25" s="1">
        <v>43932</v>
      </c>
      <c r="E25" s="3">
        <v>1.5334097566783975</v>
      </c>
      <c r="F25" s="3">
        <v>2.0791490860873423</v>
      </c>
      <c r="G25" s="3">
        <v>1.3172269465672091</v>
      </c>
      <c r="H25" s="3">
        <v>2.403811085064715</v>
      </c>
      <c r="I25" s="3">
        <v>1.8192540097388101</v>
      </c>
      <c r="J25" s="3">
        <v>2.2327000681307667</v>
      </c>
      <c r="K25" s="3">
        <v>2.188495219044349</v>
      </c>
      <c r="L25" s="3">
        <v>2.2225998636739517</v>
      </c>
      <c r="M25" s="3">
        <v>2.5316203406761808</v>
      </c>
      <c r="N25" s="3">
        <v>3.4494447325210347</v>
      </c>
      <c r="O25" s="3">
        <v>2.195356604565752</v>
      </c>
      <c r="P25" s="3">
        <v>1.9811025626684633</v>
      </c>
      <c r="Q25" s="3">
        <v>2.0668979473400002</v>
      </c>
      <c r="R25" s="3">
        <v>1.982073596285302</v>
      </c>
      <c r="S25" s="3">
        <v>1</v>
      </c>
      <c r="T25" s="3">
        <v>5.7343327598918599</v>
      </c>
      <c r="U25" s="3">
        <v>2.0591824283099398</v>
      </c>
      <c r="V25" s="6"/>
      <c r="W25" s="2">
        <f>AVERAGE(E21:E25)</f>
        <v>1.6617809410249358</v>
      </c>
      <c r="X25" s="2">
        <f>AVERAGE(F21:F25)</f>
        <v>2.7088850258948023</v>
      </c>
      <c r="Y25" s="2">
        <f>AVERAGE(G21:G25)</f>
        <v>1.9614297908679883</v>
      </c>
      <c r="Z25" s="2">
        <f>AVERAGE(H21:H25)</f>
        <v>2.9538626869624975</v>
      </c>
      <c r="AA25" s="2">
        <f>AVERAGE(I21:I25)</f>
        <v>1.8679098512709298</v>
      </c>
      <c r="AB25" s="2">
        <f>AVERAGE(J21:J25)</f>
        <v>2.1492014852235357</v>
      </c>
      <c r="AC25" s="2">
        <f>AVERAGE(K21:K25)</f>
        <v>2.1965166781864562</v>
      </c>
      <c r="AD25" s="2">
        <f>AVERAGE(L21:L25)</f>
        <v>2.3896224420618717</v>
      </c>
      <c r="AE25" s="2">
        <f>AVERAGE(M21:M25)</f>
        <v>2.4712988354060181</v>
      </c>
      <c r="AF25" s="2">
        <f>AVERAGE(N21:N25)</f>
        <v>2.5050417319655276</v>
      </c>
      <c r="AG25" s="2">
        <f>AVERAGE(O21:O25)</f>
        <v>2.6017208323996468</v>
      </c>
      <c r="AH25" s="2">
        <f>AVERAGE(P21:P25)</f>
        <v>2.0738606514770508</v>
      </c>
      <c r="AI25" s="2">
        <f>AVERAGE(Q21:Q25)</f>
        <v>2.3034031962824897</v>
      </c>
      <c r="AJ25" s="2">
        <f>AVERAGE(R21:R25)</f>
        <v>2.1168311250099126</v>
      </c>
      <c r="AK25" s="2">
        <f t="shared" si="23"/>
        <v>2.511554698140182</v>
      </c>
      <c r="AL25" s="2">
        <f t="shared" si="24"/>
        <v>2.381533261163288</v>
      </c>
      <c r="AN25" s="3">
        <f>IF(W25&lt;=1.4,1,0)</f>
        <v>0</v>
      </c>
      <c r="AO25" s="3">
        <f>IF(X25&lt;=1.4,1,0)</f>
        <v>0</v>
      </c>
      <c r="AP25" s="3">
        <f>IF(Y25&lt;=1.4,1,0)</f>
        <v>0</v>
      </c>
      <c r="AQ25" s="3">
        <f>IF(Z25&lt;=1.4,1,0)</f>
        <v>0</v>
      </c>
      <c r="AR25" s="3">
        <f>IF(AA25&lt;=1.4,1,0)</f>
        <v>0</v>
      </c>
      <c r="AS25" s="3">
        <f>IF(AB25&lt;=1.4,1,0)</f>
        <v>0</v>
      </c>
      <c r="AT25" s="3">
        <f>IF(AC25&lt;=1.4,1,0)</f>
        <v>0</v>
      </c>
      <c r="AU25" s="3">
        <f>IF(AD25&lt;=1.4,1,0)</f>
        <v>0</v>
      </c>
      <c r="AV25" s="3">
        <f>IF(AE25&lt;=1.4,1,0)</f>
        <v>0</v>
      </c>
      <c r="AW25" s="3">
        <f>IF(AF25&lt;=1.4,1,0)</f>
        <v>0</v>
      </c>
      <c r="AX25" s="3">
        <f>IF(AG25&lt;=1.4,1,0)</f>
        <v>0</v>
      </c>
      <c r="AY25" s="3">
        <f>IF(AH25&lt;=1.4,1,0)</f>
        <v>0</v>
      </c>
      <c r="AZ25" s="3">
        <f>IF(AI25&lt;=1.4,1,0)</f>
        <v>0</v>
      </c>
      <c r="BA25" s="3">
        <f>IF(AJ25&lt;=1.4,1,0)</f>
        <v>0</v>
      </c>
      <c r="BB25" s="3">
        <f t="shared" si="30"/>
        <v>0</v>
      </c>
      <c r="BC25" s="3">
        <f t="shared" si="30"/>
        <v>0</v>
      </c>
      <c r="BE25" s="2">
        <f>W25-W24</f>
        <v>1.855603735854805E-3</v>
      </c>
      <c r="BF25" s="2">
        <f>X25-X24</f>
        <v>0.21321147361552839</v>
      </c>
      <c r="BG25" s="2">
        <f>Y25-Y24</f>
        <v>-0.11024385679608217</v>
      </c>
      <c r="BH25" s="2">
        <f>Z25-Z24</f>
        <v>-7.279525673225562E-2</v>
      </c>
      <c r="BI25" s="71">
        <f>AA25-AA24</f>
        <v>-1.5604686970993598E-2</v>
      </c>
      <c r="BJ25" s="2">
        <f>AB25-AB24</f>
        <v>3.805973670274243E-2</v>
      </c>
      <c r="BK25" s="2">
        <f>AC25-AC24</f>
        <v>3.0326920006253921E-3</v>
      </c>
      <c r="BL25" s="13">
        <f>AD25-AD24</f>
        <v>-5.8590097802351249E-2</v>
      </c>
      <c r="BM25" s="2">
        <f>AE25-AE24</f>
        <v>2.5060087105935214E-2</v>
      </c>
      <c r="BN25" s="2">
        <f>AF25-AF24</f>
        <v>0.31567677108015291</v>
      </c>
      <c r="BO25" s="2">
        <f>AG25-AG24</f>
        <v>0.12416345107788462</v>
      </c>
      <c r="BP25" s="2">
        <f>AH25-AH24</f>
        <v>-4.2716358323144021E-2</v>
      </c>
      <c r="BQ25" s="2">
        <f>AI25-AI24</f>
        <v>-0.10234756443010751</v>
      </c>
      <c r="BR25" s="2">
        <f>AJ25-AJ24</f>
        <v>1.3106703477920423E-2</v>
      </c>
      <c r="BS25" s="2">
        <f t="shared" ref="BS25:BT40" si="63">AK25-AK24</f>
        <v>0.72490231861572196</v>
      </c>
      <c r="BT25" s="2">
        <f t="shared" si="63"/>
        <v>-1.0081322557188077E-2</v>
      </c>
      <c r="BV25" s="2">
        <f>IF(W25&gt;3,1,0)</f>
        <v>0</v>
      </c>
      <c r="BW25" s="2">
        <f>IF(X25&gt;3,1,0)</f>
        <v>0</v>
      </c>
      <c r="BX25" s="2">
        <f>IF(Y25&gt;3,1,0)</f>
        <v>0</v>
      </c>
      <c r="BY25" s="2">
        <f>IF(Z25&gt;3,1,0)</f>
        <v>0</v>
      </c>
      <c r="BZ25" s="2">
        <f>IF(AA25&gt;3,1,0)</f>
        <v>0</v>
      </c>
      <c r="CA25" s="2">
        <f>IF(AB25&gt;3,1,0)</f>
        <v>0</v>
      </c>
      <c r="CB25" s="2">
        <f>IF(AC25&gt;3,1,0)</f>
        <v>0</v>
      </c>
      <c r="CC25" s="2">
        <f>IF(AD25&gt;3,1,0)</f>
        <v>0</v>
      </c>
      <c r="CD25" s="2">
        <f>IF(AE25&gt;3,1,0)</f>
        <v>0</v>
      </c>
      <c r="CE25" s="2">
        <f>IF(AF25&gt;3,1,0)</f>
        <v>0</v>
      </c>
      <c r="CF25" s="2">
        <f>IF(AG25&gt;3,1,0)</f>
        <v>0</v>
      </c>
      <c r="CG25" s="2">
        <f>IF(AH25&gt;3,1,0)</f>
        <v>0</v>
      </c>
      <c r="CH25" s="2">
        <f>IF(AI25&gt;3,1,0)</f>
        <v>0</v>
      </c>
      <c r="CI25" s="2">
        <f>IF(AJ25&gt;3,1,0)</f>
        <v>0</v>
      </c>
      <c r="CJ25" s="2">
        <f t="shared" si="31"/>
        <v>0</v>
      </c>
      <c r="CK25" s="2">
        <f t="shared" si="31"/>
        <v>0</v>
      </c>
      <c r="CM25">
        <f t="shared" si="26"/>
        <v>0</v>
      </c>
      <c r="CN25">
        <f t="shared" si="32"/>
        <v>1</v>
      </c>
      <c r="CO25">
        <f t="shared" si="33"/>
        <v>0</v>
      </c>
      <c r="CP25">
        <f t="shared" si="34"/>
        <v>1</v>
      </c>
      <c r="CQ25">
        <f t="shared" si="35"/>
        <v>0</v>
      </c>
      <c r="CR25">
        <f t="shared" si="36"/>
        <v>0</v>
      </c>
      <c r="CS25">
        <f t="shared" si="37"/>
        <v>0</v>
      </c>
      <c r="CT25">
        <f t="shared" si="38"/>
        <v>0</v>
      </c>
      <c r="CU25">
        <f t="shared" si="39"/>
        <v>1</v>
      </c>
      <c r="CV25">
        <f t="shared" si="40"/>
        <v>1</v>
      </c>
      <c r="CW25">
        <f t="shared" si="41"/>
        <v>1</v>
      </c>
      <c r="CX25">
        <f t="shared" si="42"/>
        <v>0</v>
      </c>
      <c r="CY25">
        <f t="shared" si="43"/>
        <v>0</v>
      </c>
      <c r="CZ25">
        <f t="shared" si="44"/>
        <v>0</v>
      </c>
      <c r="DA25">
        <f t="shared" si="45"/>
        <v>1</v>
      </c>
      <c r="DB25">
        <f t="shared" si="46"/>
        <v>0</v>
      </c>
      <c r="DD25">
        <f t="shared" si="27"/>
        <v>0</v>
      </c>
      <c r="DE25">
        <f t="shared" si="47"/>
        <v>0</v>
      </c>
      <c r="DF25">
        <f t="shared" si="48"/>
        <v>1</v>
      </c>
      <c r="DG25">
        <f t="shared" si="49"/>
        <v>0</v>
      </c>
      <c r="DH25">
        <f t="shared" si="50"/>
        <v>0</v>
      </c>
      <c r="DI25">
        <f t="shared" si="51"/>
        <v>1</v>
      </c>
      <c r="DJ25">
        <f t="shared" si="52"/>
        <v>1</v>
      </c>
      <c r="DK25">
        <f t="shared" si="53"/>
        <v>1</v>
      </c>
      <c r="DL25">
        <f t="shared" si="54"/>
        <v>0</v>
      </c>
      <c r="DM25">
        <f t="shared" si="55"/>
        <v>0</v>
      </c>
      <c r="DN25">
        <f t="shared" si="56"/>
        <v>0</v>
      </c>
      <c r="DO25">
        <f t="shared" si="57"/>
        <v>1</v>
      </c>
      <c r="DP25">
        <f t="shared" si="58"/>
        <v>1</v>
      </c>
      <c r="DQ25">
        <f t="shared" si="59"/>
        <v>1</v>
      </c>
      <c r="DR25">
        <f t="shared" si="60"/>
        <v>0</v>
      </c>
      <c r="DS25">
        <f t="shared" si="61"/>
        <v>1</v>
      </c>
      <c r="DU25">
        <f t="shared" si="28"/>
        <v>1</v>
      </c>
      <c r="DV25">
        <f t="shared" si="7"/>
        <v>0</v>
      </c>
      <c r="DW25">
        <f t="shared" si="8"/>
        <v>0</v>
      </c>
      <c r="DX25">
        <f t="shared" si="9"/>
        <v>0</v>
      </c>
      <c r="DY25">
        <f t="shared" si="10"/>
        <v>1</v>
      </c>
      <c r="DZ25">
        <f t="shared" si="11"/>
        <v>0</v>
      </c>
      <c r="EA25">
        <f t="shared" si="12"/>
        <v>0</v>
      </c>
      <c r="EB25">
        <f t="shared" si="13"/>
        <v>0</v>
      </c>
      <c r="EC25">
        <f t="shared" si="14"/>
        <v>0</v>
      </c>
      <c r="ED25">
        <f t="shared" si="15"/>
        <v>0</v>
      </c>
      <c r="EE25">
        <f t="shared" si="16"/>
        <v>0</v>
      </c>
      <c r="EF25">
        <f t="shared" si="17"/>
        <v>0</v>
      </c>
      <c r="EG25">
        <f t="shared" si="18"/>
        <v>0</v>
      </c>
      <c r="EH25">
        <f t="shared" si="19"/>
        <v>0</v>
      </c>
      <c r="EI25">
        <f t="shared" si="20"/>
        <v>0</v>
      </c>
      <c r="EJ25">
        <f t="shared" si="21"/>
        <v>0</v>
      </c>
      <c r="EL25">
        <f>IF(AND(W25&gt;=1,W25&lt;=1.4),1,0)</f>
        <v>0</v>
      </c>
      <c r="EM25">
        <f>IF(AND(X25&gt;=1,X25&lt;=1.4),1,0)</f>
        <v>0</v>
      </c>
      <c r="EN25">
        <f>IF(AND(Y25&gt;=1,Y25&lt;=1.4),1,0)</f>
        <v>0</v>
      </c>
      <c r="EO25">
        <f>IF(AND(Z25&gt;=1,Z25&lt;=1.4),1,0)</f>
        <v>0</v>
      </c>
      <c r="EP25">
        <f>IF(AND(AA25&gt;=1,AA25&lt;=1.4),1,0)</f>
        <v>0</v>
      </c>
      <c r="EQ25">
        <f>IF(AND(AB25&gt;=1,AB25&lt;=1.4),1,0)</f>
        <v>0</v>
      </c>
      <c r="ER25">
        <f>IF(AND(AC25&gt;=1,AC25&lt;=1.4),1,0)</f>
        <v>0</v>
      </c>
      <c r="ES25">
        <f>IF(AND(AD25&gt;=1,AD25&lt;=1.4),1,0)</f>
        <v>0</v>
      </c>
      <c r="ET25">
        <f>IF(AND(AE25&gt;=1,AE25&lt;=1.4),1,0)</f>
        <v>0</v>
      </c>
      <c r="EU25">
        <f>IF(AND(AF25&gt;=1,AF25&lt;=1.4),1,0)</f>
        <v>0</v>
      </c>
      <c r="EV25">
        <f>IF(AND(AG25&gt;=1,AG25&lt;=1.4),1,0)</f>
        <v>0</v>
      </c>
      <c r="EW25">
        <f>IF(AND(AH25&gt;=1,AH25&lt;=1.4),1,0)</f>
        <v>0</v>
      </c>
      <c r="EX25">
        <f>IF(AND(AI25&gt;=1,AI25&lt;=1.4),1,0)</f>
        <v>0</v>
      </c>
      <c r="EY25">
        <f>IF(AND(AJ25&gt;=1,AJ25&lt;=1.4),1,0)</f>
        <v>0</v>
      </c>
      <c r="EZ25">
        <f t="shared" si="62"/>
        <v>0</v>
      </c>
      <c r="FA25">
        <f t="shared" si="62"/>
        <v>0</v>
      </c>
    </row>
    <row r="26" spans="1:157">
      <c r="A26" s="8">
        <f t="shared" si="0"/>
        <v>23</v>
      </c>
      <c r="B26" s="42"/>
      <c r="C26" s="8">
        <f t="shared" si="29"/>
        <v>12</v>
      </c>
      <c r="D26" s="1">
        <v>43933</v>
      </c>
      <c r="E26" s="3">
        <v>1.4000746750504967</v>
      </c>
      <c r="F26" s="3">
        <v>2.2612956394338917</v>
      </c>
      <c r="G26" s="3">
        <v>1.9659027451732454</v>
      </c>
      <c r="H26" s="3">
        <v>2.2619766436369906</v>
      </c>
      <c r="I26" s="3">
        <v>1.7917793413221967</v>
      </c>
      <c r="J26" s="3">
        <v>2.2710929347653535</v>
      </c>
      <c r="K26" s="3">
        <v>2.1329652158571477</v>
      </c>
      <c r="L26" s="3">
        <v>2.1616868272200827</v>
      </c>
      <c r="M26" s="3">
        <v>2.4863942653686308</v>
      </c>
      <c r="N26" s="3">
        <v>2.0698301534465031</v>
      </c>
      <c r="O26" s="3">
        <v>1.7224549148423334</v>
      </c>
      <c r="P26" s="3">
        <v>1.9719560618067276</v>
      </c>
      <c r="Q26" s="3">
        <v>1.8595315800601759</v>
      </c>
      <c r="R26" s="3">
        <v>1.8847416685719283</v>
      </c>
      <c r="S26" s="3">
        <v>1</v>
      </c>
      <c r="T26" s="3">
        <v>2.5106770181150302</v>
      </c>
      <c r="U26" s="3">
        <v>2.3579126488939202</v>
      </c>
      <c r="V26" s="6"/>
      <c r="W26" s="2">
        <f>AVERAGE(E22:E26)</f>
        <v>1.5982427281191802</v>
      </c>
      <c r="X26" s="2">
        <f>AVERAGE(F22:F26)</f>
        <v>2.7238956210152274</v>
      </c>
      <c r="Y26" s="2">
        <f>AVERAGE(G22:G26)</f>
        <v>1.7678672123045807</v>
      </c>
      <c r="Z26" s="2">
        <f>AVERAGE(H22:H26)</f>
        <v>2.7318645140817721</v>
      </c>
      <c r="AA26" s="2">
        <f>AVERAGE(I22:I26)</f>
        <v>1.848917978739669</v>
      </c>
      <c r="AB26" s="2">
        <f>AVERAGE(J22:J26)</f>
        <v>2.1942770787436361</v>
      </c>
      <c r="AC26" s="2">
        <f>AVERAGE(K22:K26)</f>
        <v>2.1872191807860402</v>
      </c>
      <c r="AD26" s="2">
        <f>AVERAGE(L22:L26)</f>
        <v>2.3210773884395119</v>
      </c>
      <c r="AE26" s="2">
        <f>AVERAGE(M22:M26)</f>
        <v>2.4819642988572883</v>
      </c>
      <c r="AF26" s="2">
        <f>AVERAGE(N22:N26)</f>
        <v>2.3181132518757805</v>
      </c>
      <c r="AG26" s="2">
        <f>AVERAGE(O22:O26)</f>
        <v>2.3661019717351741</v>
      </c>
      <c r="AH26" s="2">
        <f>AVERAGE(P22:P26)</f>
        <v>2.0348479630765302</v>
      </c>
      <c r="AI26" s="2">
        <f>AVERAGE(Q22:Q26)</f>
        <v>2.188251558579299</v>
      </c>
      <c r="AJ26" s="2">
        <f>AVERAGE(R22:R26)</f>
        <v>2.0880955485658399</v>
      </c>
      <c r="AK26" s="2">
        <f t="shared" si="23"/>
        <v>2.5843751672274164</v>
      </c>
      <c r="AL26" s="2">
        <f t="shared" si="24"/>
        <v>2.4322635697272039</v>
      </c>
      <c r="AN26" s="3">
        <f>IF(W26&lt;=1.4,1,0)</f>
        <v>0</v>
      </c>
      <c r="AO26" s="3">
        <f>IF(X26&lt;=1.4,1,0)</f>
        <v>0</v>
      </c>
      <c r="AP26" s="3">
        <f>IF(Y26&lt;=1.4,1,0)</f>
        <v>0</v>
      </c>
      <c r="AQ26" s="3">
        <f>IF(Z26&lt;=1.4,1,0)</f>
        <v>0</v>
      </c>
      <c r="AR26" s="3">
        <f>IF(AA26&lt;=1.4,1,0)</f>
        <v>0</v>
      </c>
      <c r="AS26" s="3">
        <f>IF(AB26&lt;=1.4,1,0)</f>
        <v>0</v>
      </c>
      <c r="AT26" s="3">
        <f>IF(AC26&lt;=1.4,1,0)</f>
        <v>0</v>
      </c>
      <c r="AU26" s="3">
        <f>IF(AD26&lt;=1.4,1,0)</f>
        <v>0</v>
      </c>
      <c r="AV26" s="3">
        <f>IF(AE26&lt;=1.4,1,0)</f>
        <v>0</v>
      </c>
      <c r="AW26" s="3">
        <f>IF(AF26&lt;=1.4,1,0)</f>
        <v>0</v>
      </c>
      <c r="AX26" s="3">
        <f>IF(AG26&lt;=1.4,1,0)</f>
        <v>0</v>
      </c>
      <c r="AY26" s="3">
        <f>IF(AH26&lt;=1.4,1,0)</f>
        <v>0</v>
      </c>
      <c r="AZ26" s="3">
        <f>IF(AI26&lt;=1.4,1,0)</f>
        <v>0</v>
      </c>
      <c r="BA26" s="3">
        <f>IF(AJ26&lt;=1.4,1,0)</f>
        <v>0</v>
      </c>
      <c r="BB26" s="3">
        <f t="shared" si="30"/>
        <v>0</v>
      </c>
      <c r="BC26" s="3">
        <f t="shared" si="30"/>
        <v>0</v>
      </c>
      <c r="BE26" s="2">
        <f>W26-W25</f>
        <v>-6.3538212905755564E-2</v>
      </c>
      <c r="BF26" s="2">
        <f>X26-X25</f>
        <v>1.501059512042513E-2</v>
      </c>
      <c r="BG26" s="2">
        <f>Y26-Y25</f>
        <v>-0.19356257856340764</v>
      </c>
      <c r="BH26" s="2">
        <f>Z26-Z25</f>
        <v>-0.22199817288072543</v>
      </c>
      <c r="BI26" s="71">
        <f>AA26-AA25</f>
        <v>-1.8991872531260778E-2</v>
      </c>
      <c r="BJ26" s="2">
        <f>AB26-AB25</f>
        <v>4.5075593520100377E-2</v>
      </c>
      <c r="BK26" s="2">
        <f>AC26-AC25</f>
        <v>-9.2974974004160771E-3</v>
      </c>
      <c r="BL26" s="13">
        <f>AD26-AD25</f>
        <v>-6.8545053622359742E-2</v>
      </c>
      <c r="BM26" s="2">
        <f>AE26-AE25</f>
        <v>1.0665463451270174E-2</v>
      </c>
      <c r="BN26" s="2">
        <f>AF26-AF25</f>
        <v>-0.18692848008974705</v>
      </c>
      <c r="BO26" s="2">
        <f>AG26-AG25</f>
        <v>-0.23561886066447268</v>
      </c>
      <c r="BP26" s="2">
        <f>AH26-AH25</f>
        <v>-3.9012688400520634E-2</v>
      </c>
      <c r="BQ26" s="2">
        <f>AI26-AI25</f>
        <v>-0.1151516377031907</v>
      </c>
      <c r="BR26" s="2">
        <f>AJ26-AJ25</f>
        <v>-2.8735576444072652E-2</v>
      </c>
      <c r="BS26" s="2">
        <f t="shared" si="63"/>
        <v>7.2820469087234496E-2</v>
      </c>
      <c r="BT26" s="2">
        <f t="shared" si="63"/>
        <v>5.0730308563915916E-2</v>
      </c>
      <c r="BV26" s="2">
        <f>IF(W26&gt;3,1,0)</f>
        <v>0</v>
      </c>
      <c r="BW26" s="2">
        <f>IF(X26&gt;3,1,0)</f>
        <v>0</v>
      </c>
      <c r="BX26" s="2">
        <f>IF(Y26&gt;3,1,0)</f>
        <v>0</v>
      </c>
      <c r="BY26" s="2">
        <f>IF(Z26&gt;3,1,0)</f>
        <v>0</v>
      </c>
      <c r="BZ26" s="2">
        <f>IF(AA26&gt;3,1,0)</f>
        <v>0</v>
      </c>
      <c r="CA26" s="2">
        <f>IF(AB26&gt;3,1,0)</f>
        <v>0</v>
      </c>
      <c r="CB26" s="2">
        <f>IF(AC26&gt;3,1,0)</f>
        <v>0</v>
      </c>
      <c r="CC26" s="2">
        <f>IF(AD26&gt;3,1,0)</f>
        <v>0</v>
      </c>
      <c r="CD26" s="2">
        <f>IF(AE26&gt;3,1,0)</f>
        <v>0</v>
      </c>
      <c r="CE26" s="2">
        <f>IF(AF26&gt;3,1,0)</f>
        <v>0</v>
      </c>
      <c r="CF26" s="2">
        <f>IF(AG26&gt;3,1,0)</f>
        <v>0</v>
      </c>
      <c r="CG26" s="2">
        <f>IF(AH26&gt;3,1,0)</f>
        <v>0</v>
      </c>
      <c r="CH26" s="2">
        <f>IF(AI26&gt;3,1,0)</f>
        <v>0</v>
      </c>
      <c r="CI26" s="2">
        <f>IF(AJ26&gt;3,1,0)</f>
        <v>0</v>
      </c>
      <c r="CJ26" s="2">
        <f t="shared" si="31"/>
        <v>0</v>
      </c>
      <c r="CK26" s="2">
        <f t="shared" si="31"/>
        <v>0</v>
      </c>
      <c r="CM26">
        <f t="shared" si="26"/>
        <v>0</v>
      </c>
      <c r="CN26">
        <f t="shared" si="32"/>
        <v>1</v>
      </c>
      <c r="CO26">
        <f t="shared" si="33"/>
        <v>0</v>
      </c>
      <c r="CP26">
        <f t="shared" si="34"/>
        <v>1</v>
      </c>
      <c r="CQ26">
        <f t="shared" si="35"/>
        <v>0</v>
      </c>
      <c r="CR26">
        <f t="shared" si="36"/>
        <v>0</v>
      </c>
      <c r="CS26">
        <f t="shared" si="37"/>
        <v>0</v>
      </c>
      <c r="CT26">
        <f t="shared" si="38"/>
        <v>0</v>
      </c>
      <c r="CU26">
        <f t="shared" si="39"/>
        <v>1</v>
      </c>
      <c r="CV26">
        <f t="shared" si="40"/>
        <v>0</v>
      </c>
      <c r="CW26">
        <f t="shared" si="41"/>
        <v>0</v>
      </c>
      <c r="CX26">
        <f t="shared" si="42"/>
        <v>0</v>
      </c>
      <c r="CY26">
        <f t="shared" si="43"/>
        <v>0</v>
      </c>
      <c r="CZ26">
        <f t="shared" si="44"/>
        <v>0</v>
      </c>
      <c r="DA26">
        <f t="shared" si="45"/>
        <v>1</v>
      </c>
      <c r="DB26">
        <f t="shared" si="46"/>
        <v>1</v>
      </c>
      <c r="DD26">
        <f t="shared" si="27"/>
        <v>0</v>
      </c>
      <c r="DE26">
        <f t="shared" si="47"/>
        <v>0</v>
      </c>
      <c r="DF26">
        <f t="shared" si="48"/>
        <v>0</v>
      </c>
      <c r="DG26">
        <f t="shared" si="49"/>
        <v>0</v>
      </c>
      <c r="DH26">
        <f t="shared" si="50"/>
        <v>0</v>
      </c>
      <c r="DI26">
        <f t="shared" si="51"/>
        <v>1</v>
      </c>
      <c r="DJ26">
        <f t="shared" si="52"/>
        <v>1</v>
      </c>
      <c r="DK26">
        <f t="shared" si="53"/>
        <v>1</v>
      </c>
      <c r="DL26">
        <f t="shared" si="54"/>
        <v>0</v>
      </c>
      <c r="DM26">
        <f t="shared" si="55"/>
        <v>1</v>
      </c>
      <c r="DN26">
        <f t="shared" si="56"/>
        <v>1</v>
      </c>
      <c r="DO26">
        <f t="shared" si="57"/>
        <v>1</v>
      </c>
      <c r="DP26">
        <f t="shared" si="58"/>
        <v>1</v>
      </c>
      <c r="DQ26">
        <f t="shared" si="59"/>
        <v>1</v>
      </c>
      <c r="DR26">
        <f t="shared" si="60"/>
        <v>0</v>
      </c>
      <c r="DS26">
        <f t="shared" si="61"/>
        <v>0</v>
      </c>
      <c r="DU26">
        <f t="shared" si="28"/>
        <v>1</v>
      </c>
      <c r="DV26">
        <f t="shared" si="7"/>
        <v>0</v>
      </c>
      <c r="DW26">
        <f t="shared" si="8"/>
        <v>1</v>
      </c>
      <c r="DX26">
        <f t="shared" si="9"/>
        <v>0</v>
      </c>
      <c r="DY26">
        <f t="shared" si="10"/>
        <v>1</v>
      </c>
      <c r="DZ26">
        <f t="shared" si="11"/>
        <v>0</v>
      </c>
      <c r="EA26">
        <f t="shared" si="12"/>
        <v>0</v>
      </c>
      <c r="EB26">
        <f t="shared" si="13"/>
        <v>0</v>
      </c>
      <c r="EC26">
        <f t="shared" si="14"/>
        <v>0</v>
      </c>
      <c r="ED26">
        <f t="shared" si="15"/>
        <v>0</v>
      </c>
      <c r="EE26">
        <f t="shared" si="16"/>
        <v>0</v>
      </c>
      <c r="EF26">
        <f t="shared" si="17"/>
        <v>0</v>
      </c>
      <c r="EG26">
        <f t="shared" si="18"/>
        <v>0</v>
      </c>
      <c r="EH26">
        <f t="shared" si="19"/>
        <v>0</v>
      </c>
      <c r="EI26">
        <f t="shared" si="20"/>
        <v>0</v>
      </c>
      <c r="EJ26">
        <f t="shared" si="21"/>
        <v>0</v>
      </c>
      <c r="EL26">
        <f>IF(AND(W26&gt;=1,W26&lt;=1.4),1,0)</f>
        <v>0</v>
      </c>
      <c r="EM26">
        <f>IF(AND(X26&gt;=1,X26&lt;=1.4),1,0)</f>
        <v>0</v>
      </c>
      <c r="EN26">
        <f>IF(AND(Y26&gt;=1,Y26&lt;=1.4),1,0)</f>
        <v>0</v>
      </c>
      <c r="EO26">
        <f>IF(AND(Z26&gt;=1,Z26&lt;=1.4),1,0)</f>
        <v>0</v>
      </c>
      <c r="EP26">
        <f>IF(AND(AA26&gt;=1,AA26&lt;=1.4),1,0)</f>
        <v>0</v>
      </c>
      <c r="EQ26">
        <f>IF(AND(AB26&gt;=1,AB26&lt;=1.4),1,0)</f>
        <v>0</v>
      </c>
      <c r="ER26">
        <f>IF(AND(AC26&gt;=1,AC26&lt;=1.4),1,0)</f>
        <v>0</v>
      </c>
      <c r="ES26">
        <f>IF(AND(AD26&gt;=1,AD26&lt;=1.4),1,0)</f>
        <v>0</v>
      </c>
      <c r="ET26">
        <f>IF(AND(AE26&gt;=1,AE26&lt;=1.4),1,0)</f>
        <v>0</v>
      </c>
      <c r="EU26">
        <f>IF(AND(AF26&gt;=1,AF26&lt;=1.4),1,0)</f>
        <v>0</v>
      </c>
      <c r="EV26">
        <f>IF(AND(AG26&gt;=1,AG26&lt;=1.4),1,0)</f>
        <v>0</v>
      </c>
      <c r="EW26">
        <f>IF(AND(AH26&gt;=1,AH26&lt;=1.4),1,0)</f>
        <v>0</v>
      </c>
      <c r="EX26">
        <f>IF(AND(AI26&gt;=1,AI26&lt;=1.4),1,0)</f>
        <v>0</v>
      </c>
      <c r="EY26">
        <f>IF(AND(AJ26&gt;=1,AJ26&lt;=1.4),1,0)</f>
        <v>0</v>
      </c>
      <c r="EZ26">
        <f t="shared" si="62"/>
        <v>0</v>
      </c>
      <c r="FA26">
        <f t="shared" si="62"/>
        <v>0</v>
      </c>
    </row>
    <row r="27" spans="1:157">
      <c r="A27" s="8">
        <f t="shared" si="0"/>
        <v>24</v>
      </c>
      <c r="B27" s="42"/>
      <c r="C27" s="8">
        <f t="shared" si="29"/>
        <v>13</v>
      </c>
      <c r="D27" s="1">
        <v>43934</v>
      </c>
      <c r="E27" s="3">
        <v>1.1619634961197232</v>
      </c>
      <c r="F27" s="3">
        <v>1.6701071159157153</v>
      </c>
      <c r="G27" s="3">
        <v>2.555766273669994</v>
      </c>
      <c r="H27" s="3">
        <v>1.9809906368280856</v>
      </c>
      <c r="I27" s="3">
        <v>1.7582226830606211</v>
      </c>
      <c r="J27" s="3">
        <v>2.162262471551692</v>
      </c>
      <c r="K27" s="3">
        <v>2.1038678378473725</v>
      </c>
      <c r="L27" s="3">
        <v>2.1560655167521436</v>
      </c>
      <c r="M27" s="3">
        <v>2.3776754302373901</v>
      </c>
      <c r="N27" s="3">
        <v>1.0995046015429006</v>
      </c>
      <c r="O27" s="3">
        <v>1.2175652548687588</v>
      </c>
      <c r="P27" s="3">
        <v>1.9362659135660683</v>
      </c>
      <c r="Q27" s="3">
        <v>1.5596988220737968</v>
      </c>
      <c r="R27" s="3">
        <v>1.5075532051007674</v>
      </c>
      <c r="S27" s="3">
        <v>1</v>
      </c>
      <c r="T27" s="3">
        <v>1.4335573706259901</v>
      </c>
      <c r="U27" s="3">
        <v>1.8107549120992701</v>
      </c>
      <c r="V27" s="6"/>
      <c r="W27" s="2">
        <f>AVERAGE(E23:E27)</f>
        <v>1.497326643628718</v>
      </c>
      <c r="X27" s="2">
        <f>AVERAGE(F23:F27)</f>
        <v>2.2590111773018733</v>
      </c>
      <c r="Y27" s="2">
        <f>AVERAGE(G23:G27)</f>
        <v>1.833727540407412</v>
      </c>
      <c r="Z27" s="2">
        <f>AVERAGE(H23:H27)</f>
        <v>2.4097866254897498</v>
      </c>
      <c r="AA27" s="2">
        <f>AVERAGE(I23:I27)</f>
        <v>1.8233576178004109</v>
      </c>
      <c r="AB27" s="2">
        <f>AVERAGE(J23:J27)</f>
        <v>2.2042945427636638</v>
      </c>
      <c r="AC27" s="2">
        <f>AVERAGE(K23:K27)</f>
        <v>2.1676404805561211</v>
      </c>
      <c r="AD27" s="2">
        <f>AVERAGE(L23:L27)</f>
        <v>2.2549601701129514</v>
      </c>
      <c r="AE27" s="2">
        <f>AVERAGE(M23:M27)</f>
        <v>2.465153012520827</v>
      </c>
      <c r="AF27" s="2">
        <f>AVERAGE(N23:N27)</f>
        <v>2.0308493208383815</v>
      </c>
      <c r="AG27" s="2">
        <f>AVERAGE(O23:O27)</f>
        <v>1.9134542514362018</v>
      </c>
      <c r="AH27" s="2">
        <f>AVERAGE(P23:P27)</f>
        <v>1.9960798683527767</v>
      </c>
      <c r="AI27" s="2">
        <f>AVERAGE(Q23:Q27)</f>
        <v>2.0020686184460965</v>
      </c>
      <c r="AJ27" s="2">
        <f>AVERAGE(R23:R27)</f>
        <v>1.9057943100999655</v>
      </c>
      <c r="AK27" s="2">
        <f t="shared" si="23"/>
        <v>2.4935777910174322</v>
      </c>
      <c r="AL27" s="2">
        <f t="shared" si="24"/>
        <v>2.3850027874411763</v>
      </c>
      <c r="AN27" s="3">
        <f>IF(W27&lt;=1.4,1,0)</f>
        <v>0</v>
      </c>
      <c r="AO27" s="3">
        <f>IF(X27&lt;=1.4,1,0)</f>
        <v>0</v>
      </c>
      <c r="AP27" s="3">
        <f>IF(Y27&lt;=1.4,1,0)</f>
        <v>0</v>
      </c>
      <c r="AQ27" s="3">
        <f>IF(Z27&lt;=1.4,1,0)</f>
        <v>0</v>
      </c>
      <c r="AR27" s="3">
        <f>IF(AA27&lt;=1.4,1,0)</f>
        <v>0</v>
      </c>
      <c r="AS27" s="3">
        <f>IF(AB27&lt;=1.4,1,0)</f>
        <v>0</v>
      </c>
      <c r="AT27" s="3">
        <f>IF(AC27&lt;=1.4,1,0)</f>
        <v>0</v>
      </c>
      <c r="AU27" s="3">
        <f>IF(AD27&lt;=1.4,1,0)</f>
        <v>0</v>
      </c>
      <c r="AV27" s="3">
        <f>IF(AE27&lt;=1.4,1,0)</f>
        <v>0</v>
      </c>
      <c r="AW27" s="3">
        <f>IF(AF27&lt;=1.4,1,0)</f>
        <v>0</v>
      </c>
      <c r="AX27" s="3">
        <f>IF(AG27&lt;=1.4,1,0)</f>
        <v>0</v>
      </c>
      <c r="AY27" s="3">
        <f>IF(AH27&lt;=1.4,1,0)</f>
        <v>0</v>
      </c>
      <c r="AZ27" s="3">
        <f>IF(AI27&lt;=1.4,1,0)</f>
        <v>0</v>
      </c>
      <c r="BA27" s="3">
        <f>IF(AJ27&lt;=1.4,1,0)</f>
        <v>0</v>
      </c>
      <c r="BB27" s="3">
        <f t="shared" si="30"/>
        <v>0</v>
      </c>
      <c r="BC27" s="3">
        <f t="shared" si="30"/>
        <v>0</v>
      </c>
      <c r="BE27" s="2">
        <f>W27-W26</f>
        <v>-0.10091608449046219</v>
      </c>
      <c r="BF27" s="2">
        <f>X27-X26</f>
        <v>-0.46488444371335413</v>
      </c>
      <c r="BG27" s="2">
        <f>Y27-Y26</f>
        <v>6.5860328102831378E-2</v>
      </c>
      <c r="BH27" s="2">
        <f>Z27-Z26</f>
        <v>-0.32207788859202235</v>
      </c>
      <c r="BI27" s="71">
        <f>AA27-AA26</f>
        <v>-2.5560360939258064E-2</v>
      </c>
      <c r="BJ27" s="2">
        <f>AB27-AB26</f>
        <v>1.0017464020027678E-2</v>
      </c>
      <c r="BK27" s="2">
        <f>AC27-AC26</f>
        <v>-1.9578700229919033E-2</v>
      </c>
      <c r="BL27" s="13">
        <f>AD27-AD26</f>
        <v>-6.611721832656059E-2</v>
      </c>
      <c r="BM27" s="2">
        <f>AE27-AE26</f>
        <v>-1.681128633646134E-2</v>
      </c>
      <c r="BN27" s="2">
        <f>AF27-AF26</f>
        <v>-0.287263931037399</v>
      </c>
      <c r="BO27" s="2">
        <f>AG27-AG26</f>
        <v>-0.45264772029897227</v>
      </c>
      <c r="BP27" s="2">
        <f>AH27-AH26</f>
        <v>-3.8768094723753421E-2</v>
      </c>
      <c r="BQ27" s="2">
        <f>AI27-AI26</f>
        <v>-0.18618294013320247</v>
      </c>
      <c r="BR27" s="2">
        <f>AJ27-AJ26</f>
        <v>-0.18230123846587443</v>
      </c>
      <c r="BS27" s="2">
        <f t="shared" si="63"/>
        <v>-9.0797376209984293E-2</v>
      </c>
      <c r="BT27" s="2">
        <f t="shared" si="63"/>
        <v>-4.7260782286027592E-2</v>
      </c>
      <c r="BV27" s="2">
        <f>IF(W27&gt;3,1,0)</f>
        <v>0</v>
      </c>
      <c r="BW27" s="2">
        <f>IF(X27&gt;3,1,0)</f>
        <v>0</v>
      </c>
      <c r="BX27" s="2">
        <f>IF(Y27&gt;3,1,0)</f>
        <v>0</v>
      </c>
      <c r="BY27" s="2">
        <f>IF(Z27&gt;3,1,0)</f>
        <v>0</v>
      </c>
      <c r="BZ27" s="2">
        <f>IF(AA27&gt;3,1,0)</f>
        <v>0</v>
      </c>
      <c r="CA27" s="2">
        <f>IF(AB27&gt;3,1,0)</f>
        <v>0</v>
      </c>
      <c r="CB27" s="2">
        <f>IF(AC27&gt;3,1,0)</f>
        <v>0</v>
      </c>
      <c r="CC27" s="2">
        <f>IF(AD27&gt;3,1,0)</f>
        <v>0</v>
      </c>
      <c r="CD27" s="2">
        <f>IF(AE27&gt;3,1,0)</f>
        <v>0</v>
      </c>
      <c r="CE27" s="2">
        <f>IF(AF27&gt;3,1,0)</f>
        <v>0</v>
      </c>
      <c r="CF27" s="2">
        <f>IF(AG27&gt;3,1,0)</f>
        <v>0</v>
      </c>
      <c r="CG27" s="2">
        <f>IF(AH27&gt;3,1,0)</f>
        <v>0</v>
      </c>
      <c r="CH27" s="2">
        <f>IF(AI27&gt;3,1,0)</f>
        <v>0</v>
      </c>
      <c r="CI27" s="2">
        <f>IF(AJ27&gt;3,1,0)</f>
        <v>0</v>
      </c>
      <c r="CJ27" s="2">
        <f t="shared" si="31"/>
        <v>0</v>
      </c>
      <c r="CK27" s="2">
        <f t="shared" si="31"/>
        <v>0</v>
      </c>
      <c r="CM27">
        <f t="shared" si="26"/>
        <v>0</v>
      </c>
      <c r="CN27">
        <f t="shared" si="32"/>
        <v>0</v>
      </c>
      <c r="CO27">
        <f t="shared" si="33"/>
        <v>0</v>
      </c>
      <c r="CP27">
        <f t="shared" si="34"/>
        <v>1</v>
      </c>
      <c r="CQ27">
        <f t="shared" si="35"/>
        <v>0</v>
      </c>
      <c r="CR27">
        <f t="shared" si="36"/>
        <v>0</v>
      </c>
      <c r="CS27">
        <f t="shared" si="37"/>
        <v>0</v>
      </c>
      <c r="CT27">
        <f t="shared" si="38"/>
        <v>0</v>
      </c>
      <c r="CU27">
        <f t="shared" si="39"/>
        <v>1</v>
      </c>
      <c r="CV27">
        <f t="shared" si="40"/>
        <v>0</v>
      </c>
      <c r="CW27">
        <f t="shared" si="41"/>
        <v>0</v>
      </c>
      <c r="CX27">
        <f t="shared" si="42"/>
        <v>0</v>
      </c>
      <c r="CY27">
        <f t="shared" si="43"/>
        <v>0</v>
      </c>
      <c r="CZ27">
        <f t="shared" si="44"/>
        <v>0</v>
      </c>
      <c r="DA27">
        <f t="shared" si="45"/>
        <v>1</v>
      </c>
      <c r="DB27">
        <f t="shared" si="46"/>
        <v>0</v>
      </c>
      <c r="DD27">
        <f t="shared" si="27"/>
        <v>0</v>
      </c>
      <c r="DE27">
        <f t="shared" si="47"/>
        <v>1</v>
      </c>
      <c r="DF27">
        <f t="shared" si="48"/>
        <v>0</v>
      </c>
      <c r="DG27">
        <f t="shared" si="49"/>
        <v>0</v>
      </c>
      <c r="DH27">
        <f t="shared" si="50"/>
        <v>0</v>
      </c>
      <c r="DI27">
        <f t="shared" si="51"/>
        <v>1</v>
      </c>
      <c r="DJ27">
        <f t="shared" si="52"/>
        <v>1</v>
      </c>
      <c r="DK27">
        <f t="shared" si="53"/>
        <v>1</v>
      </c>
      <c r="DL27">
        <f t="shared" si="54"/>
        <v>0</v>
      </c>
      <c r="DM27">
        <f t="shared" si="55"/>
        <v>1</v>
      </c>
      <c r="DN27">
        <f t="shared" si="56"/>
        <v>1</v>
      </c>
      <c r="DO27">
        <f t="shared" si="57"/>
        <v>1</v>
      </c>
      <c r="DP27">
        <f t="shared" si="58"/>
        <v>1</v>
      </c>
      <c r="DQ27">
        <f t="shared" si="59"/>
        <v>1</v>
      </c>
      <c r="DR27">
        <f t="shared" si="60"/>
        <v>0</v>
      </c>
      <c r="DS27">
        <f t="shared" si="61"/>
        <v>1</v>
      </c>
      <c r="DU27">
        <f t="shared" si="28"/>
        <v>1</v>
      </c>
      <c r="DV27">
        <f t="shared" si="7"/>
        <v>0</v>
      </c>
      <c r="DW27">
        <f t="shared" si="8"/>
        <v>1</v>
      </c>
      <c r="DX27">
        <f t="shared" si="9"/>
        <v>0</v>
      </c>
      <c r="DY27">
        <f t="shared" si="10"/>
        <v>1</v>
      </c>
      <c r="DZ27">
        <f t="shared" si="11"/>
        <v>0</v>
      </c>
      <c r="EA27">
        <f t="shared" si="12"/>
        <v>0</v>
      </c>
      <c r="EB27">
        <f t="shared" si="13"/>
        <v>0</v>
      </c>
      <c r="EC27">
        <f t="shared" si="14"/>
        <v>0</v>
      </c>
      <c r="ED27">
        <f t="shared" si="15"/>
        <v>0</v>
      </c>
      <c r="EE27">
        <f t="shared" si="16"/>
        <v>0</v>
      </c>
      <c r="EF27">
        <f t="shared" si="17"/>
        <v>0</v>
      </c>
      <c r="EG27">
        <f t="shared" si="18"/>
        <v>0</v>
      </c>
      <c r="EH27">
        <f t="shared" si="19"/>
        <v>0</v>
      </c>
      <c r="EI27">
        <f t="shared" si="20"/>
        <v>0</v>
      </c>
      <c r="EJ27">
        <f t="shared" si="21"/>
        <v>0</v>
      </c>
      <c r="EL27">
        <f>IF(AND(W27&gt;=1,W27&lt;=1.4),1,0)</f>
        <v>0</v>
      </c>
      <c r="EM27">
        <f>IF(AND(X27&gt;=1,X27&lt;=1.4),1,0)</f>
        <v>0</v>
      </c>
      <c r="EN27">
        <f>IF(AND(Y27&gt;=1,Y27&lt;=1.4),1,0)</f>
        <v>0</v>
      </c>
      <c r="EO27">
        <f>IF(AND(Z27&gt;=1,Z27&lt;=1.4),1,0)</f>
        <v>0</v>
      </c>
      <c r="EP27">
        <f>IF(AND(AA27&gt;=1,AA27&lt;=1.4),1,0)</f>
        <v>0</v>
      </c>
      <c r="EQ27">
        <f>IF(AND(AB27&gt;=1,AB27&lt;=1.4),1,0)</f>
        <v>0</v>
      </c>
      <c r="ER27">
        <f>IF(AND(AC27&gt;=1,AC27&lt;=1.4),1,0)</f>
        <v>0</v>
      </c>
      <c r="ES27">
        <f>IF(AND(AD27&gt;=1,AD27&lt;=1.4),1,0)</f>
        <v>0</v>
      </c>
      <c r="ET27">
        <f>IF(AND(AE27&gt;=1,AE27&lt;=1.4),1,0)</f>
        <v>0</v>
      </c>
      <c r="EU27">
        <f>IF(AND(AF27&gt;=1,AF27&lt;=1.4),1,0)</f>
        <v>0</v>
      </c>
      <c r="EV27">
        <f>IF(AND(AG27&gt;=1,AG27&lt;=1.4),1,0)</f>
        <v>0</v>
      </c>
      <c r="EW27">
        <f>IF(AND(AH27&gt;=1,AH27&lt;=1.4),1,0)</f>
        <v>0</v>
      </c>
      <c r="EX27">
        <f>IF(AND(AI27&gt;=1,AI27&lt;=1.4),1,0)</f>
        <v>0</v>
      </c>
      <c r="EY27">
        <f>IF(AND(AJ27&gt;=1,AJ27&lt;=1.4),1,0)</f>
        <v>0</v>
      </c>
      <c r="EZ27">
        <f t="shared" si="62"/>
        <v>0</v>
      </c>
      <c r="FA27">
        <f t="shared" si="62"/>
        <v>0</v>
      </c>
    </row>
    <row r="28" spans="1:157">
      <c r="A28" s="8">
        <f t="shared" si="0"/>
        <v>25</v>
      </c>
      <c r="B28" s="42"/>
      <c r="C28" s="8">
        <f t="shared" si="29"/>
        <v>14</v>
      </c>
      <c r="D28" s="1">
        <v>43935</v>
      </c>
      <c r="E28" s="3">
        <v>1.615568539333341</v>
      </c>
      <c r="F28" s="3">
        <v>2.4009815456308448</v>
      </c>
      <c r="G28" s="3">
        <v>1.4674659067042077</v>
      </c>
      <c r="H28" s="3">
        <v>4.9688063427016633</v>
      </c>
      <c r="I28" s="3">
        <v>1.7403108591989729</v>
      </c>
      <c r="J28" s="3">
        <v>2.1880115049330615</v>
      </c>
      <c r="K28" s="3">
        <v>2.1000007865868908</v>
      </c>
      <c r="L28" s="3">
        <v>2.1514707907460857</v>
      </c>
      <c r="M28" s="3">
        <v>2.3137611712658344</v>
      </c>
      <c r="N28" s="3">
        <v>4.6563632027187456</v>
      </c>
      <c r="O28" s="3">
        <v>3.6767479446347218</v>
      </c>
      <c r="P28" s="3">
        <v>1.8845672939884652</v>
      </c>
      <c r="Q28" s="3">
        <v>2.1346284620372913</v>
      </c>
      <c r="R28" s="3">
        <v>2.271451315677615</v>
      </c>
      <c r="S28" s="3">
        <v>1</v>
      </c>
      <c r="T28" s="3">
        <v>1.42974288512417</v>
      </c>
      <c r="U28" s="3">
        <v>2.6422287390029302</v>
      </c>
      <c r="V28" s="6"/>
      <c r="W28" s="2">
        <f>AVERAGE(E24:E28)</f>
        <v>1.4278415982182913</v>
      </c>
      <c r="X28" s="2">
        <f>AVERAGE(F24:F28)</f>
        <v>2.0942308847019566</v>
      </c>
      <c r="Y28" s="2">
        <f>AVERAGE(G24:G28)</f>
        <v>1.7535670412559157</v>
      </c>
      <c r="Z28" s="2">
        <f>AVERAGE(H24:H28)</f>
        <v>2.8370124668132615</v>
      </c>
      <c r="AA28" s="2">
        <f>AVERAGE(I24:I28)</f>
        <v>1.7950989276082185</v>
      </c>
      <c r="AB28" s="2">
        <f>AVERAGE(J24:J28)</f>
        <v>2.2060760058611937</v>
      </c>
      <c r="AC28" s="2">
        <f>AVERAGE(K24:K28)</f>
        <v>2.1453507492433088</v>
      </c>
      <c r="AD28" s="2">
        <f>AVERAGE(L24:L28)</f>
        <v>2.1986200514107006</v>
      </c>
      <c r="AE28" s="2">
        <f>AVERAGE(M24:M28)</f>
        <v>2.4371059877299119</v>
      </c>
      <c r="AF28" s="2">
        <f>AVERAGE(N24:N28)</f>
        <v>2.6331105225003051</v>
      </c>
      <c r="AG28" s="2">
        <f>AVERAGE(O24:O28)</f>
        <v>2.1041347539543933</v>
      </c>
      <c r="AH28" s="2">
        <f>AVERAGE(P24:P28)</f>
        <v>1.9577586405906005</v>
      </c>
      <c r="AI28" s="2">
        <f>AVERAGE(Q24:Q28)</f>
        <v>1.9089869999375142</v>
      </c>
      <c r="AJ28" s="2">
        <f>AVERAGE(R24:R28)</f>
        <v>1.8703366513179909</v>
      </c>
      <c r="AK28" s="2">
        <f t="shared" si="23"/>
        <v>2.4451919486249745</v>
      </c>
      <c r="AL28" s="2">
        <f t="shared" si="24"/>
        <v>2.3631748839516922</v>
      </c>
      <c r="AN28" s="3">
        <f>IF(W28&lt;=1.4,1,0)</f>
        <v>0</v>
      </c>
      <c r="AO28" s="3">
        <f>IF(X28&lt;=1.4,1,0)</f>
        <v>0</v>
      </c>
      <c r="AP28" s="3">
        <f>IF(Y28&lt;=1.4,1,0)</f>
        <v>0</v>
      </c>
      <c r="AQ28" s="3">
        <f>IF(Z28&lt;=1.4,1,0)</f>
        <v>0</v>
      </c>
      <c r="AR28" s="3">
        <f>IF(AA28&lt;=1.4,1,0)</f>
        <v>0</v>
      </c>
      <c r="AS28" s="3">
        <f>IF(AB28&lt;=1.4,1,0)</f>
        <v>0</v>
      </c>
      <c r="AT28" s="3">
        <f>IF(AC28&lt;=1.4,1,0)</f>
        <v>0</v>
      </c>
      <c r="AU28" s="3">
        <f>IF(AD28&lt;=1.4,1,0)</f>
        <v>0</v>
      </c>
      <c r="AV28" s="3">
        <f>IF(AE28&lt;=1.4,1,0)</f>
        <v>0</v>
      </c>
      <c r="AW28" s="3">
        <f>IF(AF28&lt;=1.4,1,0)</f>
        <v>0</v>
      </c>
      <c r="AX28" s="3">
        <f>IF(AG28&lt;=1.4,1,0)</f>
        <v>0</v>
      </c>
      <c r="AY28" s="3">
        <f>IF(AH28&lt;=1.4,1,0)</f>
        <v>0</v>
      </c>
      <c r="AZ28" s="3">
        <f>IF(AI28&lt;=1.4,1,0)</f>
        <v>0</v>
      </c>
      <c r="BA28" s="3">
        <f>IF(AJ28&lt;=1.4,1,0)</f>
        <v>0</v>
      </c>
      <c r="BB28" s="3">
        <f t="shared" si="30"/>
        <v>0</v>
      </c>
      <c r="BC28" s="3">
        <f t="shared" si="30"/>
        <v>0</v>
      </c>
      <c r="BE28" s="2">
        <f>W28-W27</f>
        <v>-6.9485045410426771E-2</v>
      </c>
      <c r="BF28" s="2">
        <f>X28-X27</f>
        <v>-0.16478029259991667</v>
      </c>
      <c r="BG28" s="2">
        <f>Y28-Y27</f>
        <v>-8.0160499151496367E-2</v>
      </c>
      <c r="BH28" s="2">
        <f>Z28-Z27</f>
        <v>0.42722584132351171</v>
      </c>
      <c r="BI28" s="71">
        <f>AA28-AA27</f>
        <v>-2.8258690192192404E-2</v>
      </c>
      <c r="BJ28" s="2">
        <f>AB28-AB27</f>
        <v>1.7814630975299117E-3</v>
      </c>
      <c r="BK28" s="2">
        <f>AC28-AC27</f>
        <v>-2.2289731312812311E-2</v>
      </c>
      <c r="BL28" s="13">
        <f>AD28-AD27</f>
        <v>-5.6340118702250752E-2</v>
      </c>
      <c r="BM28" s="2">
        <f>AE28-AE27</f>
        <v>-2.8047024790915032E-2</v>
      </c>
      <c r="BN28" s="2">
        <f>AF28-AF27</f>
        <v>0.60226120166192354</v>
      </c>
      <c r="BO28" s="2">
        <f>AG28-AG27</f>
        <v>0.19068050251819146</v>
      </c>
      <c r="BP28" s="2">
        <f>AH28-AH27</f>
        <v>-3.832122776217628E-2</v>
      </c>
      <c r="BQ28" s="2">
        <f>AI28-AI27</f>
        <v>-9.308161850858232E-2</v>
      </c>
      <c r="BR28" s="2">
        <f>AJ28-AJ27</f>
        <v>-3.5457658781974599E-2</v>
      </c>
      <c r="BS28" s="2">
        <f t="shared" si="63"/>
        <v>-4.838584239245769E-2</v>
      </c>
      <c r="BT28" s="2">
        <f t="shared" si="63"/>
        <v>-2.1827903489484157E-2</v>
      </c>
      <c r="BV28" s="2">
        <f>IF(W28&gt;3,1,0)</f>
        <v>0</v>
      </c>
      <c r="BW28" s="2">
        <f>IF(X28&gt;3,1,0)</f>
        <v>0</v>
      </c>
      <c r="BX28" s="2">
        <f>IF(Y28&gt;3,1,0)</f>
        <v>0</v>
      </c>
      <c r="BY28" s="2">
        <f>IF(Z28&gt;3,1,0)</f>
        <v>0</v>
      </c>
      <c r="BZ28" s="2">
        <f>IF(AA28&gt;3,1,0)</f>
        <v>0</v>
      </c>
      <c r="CA28" s="2">
        <f>IF(AB28&gt;3,1,0)</f>
        <v>0</v>
      </c>
      <c r="CB28" s="2">
        <f>IF(AC28&gt;3,1,0)</f>
        <v>0</v>
      </c>
      <c r="CC28" s="2">
        <f>IF(AD28&gt;3,1,0)</f>
        <v>0</v>
      </c>
      <c r="CD28" s="2">
        <f>IF(AE28&gt;3,1,0)</f>
        <v>0</v>
      </c>
      <c r="CE28" s="2">
        <f>IF(AF28&gt;3,1,0)</f>
        <v>0</v>
      </c>
      <c r="CF28" s="2">
        <f>IF(AG28&gt;3,1,0)</f>
        <v>0</v>
      </c>
      <c r="CG28" s="2">
        <f>IF(AH28&gt;3,1,0)</f>
        <v>0</v>
      </c>
      <c r="CH28" s="2">
        <f>IF(AI28&gt;3,1,0)</f>
        <v>0</v>
      </c>
      <c r="CI28" s="2">
        <f>IF(AJ28&gt;3,1,0)</f>
        <v>0</v>
      </c>
      <c r="CJ28" s="2">
        <f t="shared" si="31"/>
        <v>0</v>
      </c>
      <c r="CK28" s="2">
        <f t="shared" si="31"/>
        <v>0</v>
      </c>
      <c r="CM28">
        <f t="shared" si="26"/>
        <v>0</v>
      </c>
      <c r="CN28">
        <f t="shared" si="32"/>
        <v>0</v>
      </c>
      <c r="CO28">
        <f t="shared" si="33"/>
        <v>0</v>
      </c>
      <c r="CP28">
        <f t="shared" si="34"/>
        <v>1</v>
      </c>
      <c r="CQ28">
        <f t="shared" si="35"/>
        <v>0</v>
      </c>
      <c r="CR28">
        <f t="shared" si="36"/>
        <v>0</v>
      </c>
      <c r="CS28">
        <f t="shared" si="37"/>
        <v>0</v>
      </c>
      <c r="CT28">
        <f t="shared" si="38"/>
        <v>0</v>
      </c>
      <c r="CU28">
        <f t="shared" si="39"/>
        <v>1</v>
      </c>
      <c r="CV28">
        <f t="shared" si="40"/>
        <v>1</v>
      </c>
      <c r="CW28">
        <f t="shared" si="41"/>
        <v>0</v>
      </c>
      <c r="CX28">
        <f t="shared" si="42"/>
        <v>0</v>
      </c>
      <c r="CY28">
        <f t="shared" si="43"/>
        <v>0</v>
      </c>
      <c r="CZ28">
        <f t="shared" si="44"/>
        <v>0</v>
      </c>
      <c r="DA28">
        <f t="shared" si="45"/>
        <v>1</v>
      </c>
      <c r="DB28">
        <f t="shared" si="46"/>
        <v>0</v>
      </c>
      <c r="DD28">
        <f t="shared" si="27"/>
        <v>0</v>
      </c>
      <c r="DE28">
        <f t="shared" si="47"/>
        <v>1</v>
      </c>
      <c r="DF28">
        <f t="shared" si="48"/>
        <v>0</v>
      </c>
      <c r="DG28">
        <f t="shared" si="49"/>
        <v>0</v>
      </c>
      <c r="DH28">
        <f t="shared" si="50"/>
        <v>0</v>
      </c>
      <c r="DI28">
        <f t="shared" si="51"/>
        <v>1</v>
      </c>
      <c r="DJ28">
        <f t="shared" si="52"/>
        <v>1</v>
      </c>
      <c r="DK28">
        <f t="shared" si="53"/>
        <v>1</v>
      </c>
      <c r="DL28">
        <f t="shared" si="54"/>
        <v>0</v>
      </c>
      <c r="DM28">
        <f t="shared" si="55"/>
        <v>0</v>
      </c>
      <c r="DN28">
        <f t="shared" si="56"/>
        <v>1</v>
      </c>
      <c r="DO28">
        <f t="shared" si="57"/>
        <v>1</v>
      </c>
      <c r="DP28">
        <f t="shared" si="58"/>
        <v>1</v>
      </c>
      <c r="DQ28">
        <f t="shared" si="59"/>
        <v>0</v>
      </c>
      <c r="DR28">
        <f t="shared" si="60"/>
        <v>0</v>
      </c>
      <c r="DS28">
        <f t="shared" si="61"/>
        <v>1</v>
      </c>
      <c r="DU28">
        <f t="shared" si="28"/>
        <v>1</v>
      </c>
      <c r="DV28">
        <f t="shared" si="7"/>
        <v>0</v>
      </c>
      <c r="DW28">
        <f t="shared" si="8"/>
        <v>1</v>
      </c>
      <c r="DX28">
        <f t="shared" si="9"/>
        <v>0</v>
      </c>
      <c r="DY28">
        <f t="shared" si="10"/>
        <v>1</v>
      </c>
      <c r="DZ28">
        <f t="shared" si="11"/>
        <v>0</v>
      </c>
      <c r="EA28">
        <f t="shared" si="12"/>
        <v>0</v>
      </c>
      <c r="EB28">
        <f t="shared" si="13"/>
        <v>0</v>
      </c>
      <c r="EC28">
        <f t="shared" si="14"/>
        <v>0</v>
      </c>
      <c r="ED28">
        <f t="shared" si="15"/>
        <v>0</v>
      </c>
      <c r="EE28">
        <f t="shared" si="16"/>
        <v>0</v>
      </c>
      <c r="EF28">
        <f t="shared" si="17"/>
        <v>0</v>
      </c>
      <c r="EG28">
        <f t="shared" si="18"/>
        <v>0</v>
      </c>
      <c r="EH28">
        <f t="shared" si="19"/>
        <v>1</v>
      </c>
      <c r="EI28">
        <f t="shared" si="20"/>
        <v>0</v>
      </c>
      <c r="EJ28">
        <f t="shared" si="21"/>
        <v>0</v>
      </c>
      <c r="EL28">
        <f>IF(AND(W28&gt;=1,W28&lt;=1.4),1,0)</f>
        <v>0</v>
      </c>
      <c r="EM28">
        <f>IF(AND(X28&gt;=1,X28&lt;=1.4),1,0)</f>
        <v>0</v>
      </c>
      <c r="EN28">
        <f>IF(AND(Y28&gt;=1,Y28&lt;=1.4),1,0)</f>
        <v>0</v>
      </c>
      <c r="EO28">
        <f>IF(AND(Z28&gt;=1,Z28&lt;=1.4),1,0)</f>
        <v>0</v>
      </c>
      <c r="EP28">
        <f>IF(AND(AA28&gt;=1,AA28&lt;=1.4),1,0)</f>
        <v>0</v>
      </c>
      <c r="EQ28">
        <f>IF(AND(AB28&gt;=1,AB28&lt;=1.4),1,0)</f>
        <v>0</v>
      </c>
      <c r="ER28">
        <f>IF(AND(AC28&gt;=1,AC28&lt;=1.4),1,0)</f>
        <v>0</v>
      </c>
      <c r="ES28">
        <f>IF(AND(AD28&gt;=1,AD28&lt;=1.4),1,0)</f>
        <v>0</v>
      </c>
      <c r="ET28">
        <f>IF(AND(AE28&gt;=1,AE28&lt;=1.4),1,0)</f>
        <v>0</v>
      </c>
      <c r="EU28">
        <f>IF(AND(AF28&gt;=1,AF28&lt;=1.4),1,0)</f>
        <v>0</v>
      </c>
      <c r="EV28">
        <f>IF(AND(AG28&gt;=1,AG28&lt;=1.4),1,0)</f>
        <v>0</v>
      </c>
      <c r="EW28">
        <f>IF(AND(AH28&gt;=1,AH28&lt;=1.4),1,0)</f>
        <v>0</v>
      </c>
      <c r="EX28">
        <f>IF(AND(AI28&gt;=1,AI28&lt;=1.4),1,0)</f>
        <v>0</v>
      </c>
      <c r="EY28">
        <f>IF(AND(AJ28&gt;=1,AJ28&lt;=1.4),1,0)</f>
        <v>0</v>
      </c>
      <c r="EZ28">
        <f t="shared" si="62"/>
        <v>0</v>
      </c>
      <c r="FA28">
        <f t="shared" si="62"/>
        <v>0</v>
      </c>
    </row>
    <row r="29" spans="1:157">
      <c r="A29" s="8">
        <f t="shared" si="0"/>
        <v>26</v>
      </c>
      <c r="B29" s="42"/>
      <c r="C29" s="8">
        <f t="shared" si="29"/>
        <v>15</v>
      </c>
      <c r="D29" s="1">
        <v>43936</v>
      </c>
      <c r="E29" s="3">
        <v>1.1670643598934227</v>
      </c>
      <c r="F29" s="3">
        <v>1.2016086069007588</v>
      </c>
      <c r="G29" s="3">
        <v>3.7429251135513875</v>
      </c>
      <c r="H29" s="3">
        <v>1.3448206454100726</v>
      </c>
      <c r="I29" s="3">
        <v>1.6720184016524016</v>
      </c>
      <c r="J29" s="3">
        <v>1.9714687661578778</v>
      </c>
      <c r="K29" s="3">
        <v>2.1120212653494241</v>
      </c>
      <c r="L29" s="3">
        <v>2.1098033082133845</v>
      </c>
      <c r="M29" s="3">
        <v>2.2586897360903846</v>
      </c>
      <c r="N29" s="3">
        <v>1.631017821665433</v>
      </c>
      <c r="O29" s="3">
        <v>1.7731412877096846</v>
      </c>
      <c r="P29" s="3">
        <v>1.8460935382914032</v>
      </c>
      <c r="Q29" s="3">
        <v>1.2868355499600923</v>
      </c>
      <c r="R29" s="3">
        <v>1.526334980796404</v>
      </c>
      <c r="S29" s="3">
        <v>1</v>
      </c>
      <c r="T29" s="3">
        <v>1.38140484733311</v>
      </c>
      <c r="U29" s="3">
        <v>2.4698162729658701</v>
      </c>
      <c r="V29" s="6"/>
      <c r="W29" s="2">
        <f>AVERAGE(E25:E29)</f>
        <v>1.3756161654150763</v>
      </c>
      <c r="X29" s="2">
        <f>AVERAGE(F25:F29)</f>
        <v>1.9226283987937105</v>
      </c>
      <c r="Y29" s="2">
        <f>AVERAGE(G25:G29)</f>
        <v>2.2098573971332085</v>
      </c>
      <c r="Z29" s="2">
        <f>AVERAGE(H25:H29)</f>
        <v>2.5920810707283053</v>
      </c>
      <c r="AA29" s="2">
        <f>AVERAGE(I25:I29)</f>
        <v>1.7563170589946004</v>
      </c>
      <c r="AB29" s="2">
        <f>AVERAGE(J25:J29)</f>
        <v>2.1651071491077505</v>
      </c>
      <c r="AC29" s="2">
        <f>AVERAGE(K25:K29)</f>
        <v>2.1274700649370368</v>
      </c>
      <c r="AD29" s="2">
        <f>AVERAGE(L25:L29)</f>
        <v>2.1603252613211295</v>
      </c>
      <c r="AE29" s="2">
        <f>AVERAGE(M25:M29)</f>
        <v>2.3936281887276842</v>
      </c>
      <c r="AF29" s="2">
        <f>AVERAGE(N25:N29)</f>
        <v>2.5812321023789235</v>
      </c>
      <c r="AG29" s="2">
        <f>AVERAGE(O25:O29)</f>
        <v>2.11705320132425</v>
      </c>
      <c r="AH29" s="2">
        <f>AVERAGE(P25:P29)</f>
        <v>1.9239970740642256</v>
      </c>
      <c r="AI29" s="2">
        <f>AVERAGE(Q25:Q29)</f>
        <v>1.7815184722942714</v>
      </c>
      <c r="AJ29" s="2">
        <f>AVERAGE(R25:R29)</f>
        <v>1.8344309532864034</v>
      </c>
      <c r="AK29" s="2">
        <f t="shared" si="23"/>
        <v>2.4979429762180323</v>
      </c>
      <c r="AL29" s="2">
        <f t="shared" si="24"/>
        <v>2.2679790002543863</v>
      </c>
      <c r="AN29" s="3">
        <f>IF(W29&lt;=1.4,1,0)</f>
        <v>1</v>
      </c>
      <c r="AO29" s="3">
        <f>IF(X29&lt;=1.4,1,0)</f>
        <v>0</v>
      </c>
      <c r="AP29" s="3">
        <f>IF(Y29&lt;=1.4,1,0)</f>
        <v>0</v>
      </c>
      <c r="AQ29" s="3">
        <f>IF(Z29&lt;=1.4,1,0)</f>
        <v>0</v>
      </c>
      <c r="AR29" s="3">
        <f>IF(AA29&lt;=1.4,1,0)</f>
        <v>0</v>
      </c>
      <c r="AS29" s="3">
        <f>IF(AB29&lt;=1.4,1,0)</f>
        <v>0</v>
      </c>
      <c r="AT29" s="3">
        <f>IF(AC29&lt;=1.4,1,0)</f>
        <v>0</v>
      </c>
      <c r="AU29" s="3">
        <f>IF(AD29&lt;=1.4,1,0)</f>
        <v>0</v>
      </c>
      <c r="AV29" s="3">
        <f>IF(AE29&lt;=1.4,1,0)</f>
        <v>0</v>
      </c>
      <c r="AW29" s="3">
        <f>IF(AF29&lt;=1.4,1,0)</f>
        <v>0</v>
      </c>
      <c r="AX29" s="3">
        <f>IF(AG29&lt;=1.4,1,0)</f>
        <v>0</v>
      </c>
      <c r="AY29" s="3">
        <f>IF(AH29&lt;=1.4,1,0)</f>
        <v>0</v>
      </c>
      <c r="AZ29" s="3">
        <f>IF(AI29&lt;=1.4,1,0)</f>
        <v>0</v>
      </c>
      <c r="BA29" s="3">
        <f>IF(AJ29&lt;=1.4,1,0)</f>
        <v>0</v>
      </c>
      <c r="BB29" s="3">
        <f t="shared" si="30"/>
        <v>0</v>
      </c>
      <c r="BC29" s="3">
        <f t="shared" si="30"/>
        <v>0</v>
      </c>
      <c r="BE29" s="2">
        <f>W29-W28</f>
        <v>-5.2225432803215011E-2</v>
      </c>
      <c r="BF29" s="2">
        <f>X29-X28</f>
        <v>-0.17160248590824612</v>
      </c>
      <c r="BG29" s="2">
        <f>Y29-Y28</f>
        <v>0.45629035587729283</v>
      </c>
      <c r="BH29" s="2">
        <f>Z29-Z28</f>
        <v>-0.24493139608495618</v>
      </c>
      <c r="BI29" s="71">
        <f>AA29-AA28</f>
        <v>-3.8781868613618098E-2</v>
      </c>
      <c r="BJ29" s="2">
        <f>AB29-AB28</f>
        <v>-4.0968856753443195E-2</v>
      </c>
      <c r="BK29" s="2">
        <f>AC29-AC28</f>
        <v>-1.7880684306271988E-2</v>
      </c>
      <c r="BL29" s="13">
        <f>AD29-AD28</f>
        <v>-3.8294790089571151E-2</v>
      </c>
      <c r="BM29" s="2">
        <f>AE29-AE28</f>
        <v>-4.3477799002227702E-2</v>
      </c>
      <c r="BN29" s="2">
        <f>AF29-AF28</f>
        <v>-5.1878420121381552E-2</v>
      </c>
      <c r="BO29" s="2">
        <f>AG29-AG28</f>
        <v>1.29184473698567E-2</v>
      </c>
      <c r="BP29" s="2">
        <f>AH29-AH28</f>
        <v>-3.3761566526374853E-2</v>
      </c>
      <c r="BQ29" s="2">
        <f>AI29-AI28</f>
        <v>-0.12746852764324279</v>
      </c>
      <c r="BR29" s="2">
        <f>AJ29-AJ28</f>
        <v>-3.5905698031587496E-2</v>
      </c>
      <c r="BS29" s="2">
        <f t="shared" si="63"/>
        <v>5.2751027593057831E-2</v>
      </c>
      <c r="BT29" s="2">
        <f t="shared" si="63"/>
        <v>-9.5195883697305916E-2</v>
      </c>
      <c r="BV29" s="2">
        <f>IF(W29&gt;3,1,0)</f>
        <v>0</v>
      </c>
      <c r="BW29" s="2">
        <f>IF(X29&gt;3,1,0)</f>
        <v>0</v>
      </c>
      <c r="BX29" s="2">
        <f>IF(Y29&gt;3,1,0)</f>
        <v>0</v>
      </c>
      <c r="BY29" s="2">
        <f>IF(Z29&gt;3,1,0)</f>
        <v>0</v>
      </c>
      <c r="BZ29" s="2">
        <f>IF(AA29&gt;3,1,0)</f>
        <v>0</v>
      </c>
      <c r="CA29" s="2">
        <f>IF(AB29&gt;3,1,0)</f>
        <v>0</v>
      </c>
      <c r="CB29" s="2">
        <f>IF(AC29&gt;3,1,0)</f>
        <v>0</v>
      </c>
      <c r="CC29" s="2">
        <f>IF(AD29&gt;3,1,0)</f>
        <v>0</v>
      </c>
      <c r="CD29" s="2">
        <f>IF(AE29&gt;3,1,0)</f>
        <v>0</v>
      </c>
      <c r="CE29" s="2">
        <f>IF(AF29&gt;3,1,0)</f>
        <v>0</v>
      </c>
      <c r="CF29" s="2">
        <f>IF(AG29&gt;3,1,0)</f>
        <v>0</v>
      </c>
      <c r="CG29" s="2">
        <f>IF(AH29&gt;3,1,0)</f>
        <v>0</v>
      </c>
      <c r="CH29" s="2">
        <f>IF(AI29&gt;3,1,0)</f>
        <v>0</v>
      </c>
      <c r="CI29" s="2">
        <f>IF(AJ29&gt;3,1,0)</f>
        <v>0</v>
      </c>
      <c r="CJ29" s="2">
        <f t="shared" si="31"/>
        <v>0</v>
      </c>
      <c r="CK29" s="2">
        <f t="shared" si="31"/>
        <v>0</v>
      </c>
      <c r="CM29">
        <f t="shared" si="26"/>
        <v>0</v>
      </c>
      <c r="CN29">
        <f t="shared" si="32"/>
        <v>0</v>
      </c>
      <c r="CO29">
        <f t="shared" si="33"/>
        <v>0</v>
      </c>
      <c r="CP29">
        <f t="shared" si="34"/>
        <v>1</v>
      </c>
      <c r="CQ29">
        <f t="shared" si="35"/>
        <v>0</v>
      </c>
      <c r="CR29">
        <f t="shared" si="36"/>
        <v>0</v>
      </c>
      <c r="CS29">
        <f t="shared" si="37"/>
        <v>0</v>
      </c>
      <c r="CT29">
        <f t="shared" si="38"/>
        <v>0</v>
      </c>
      <c r="CU29">
        <f t="shared" si="39"/>
        <v>0</v>
      </c>
      <c r="CV29">
        <f t="shared" si="40"/>
        <v>1</v>
      </c>
      <c r="CW29">
        <f t="shared" si="41"/>
        <v>0</v>
      </c>
      <c r="CX29">
        <f t="shared" si="42"/>
        <v>0</v>
      </c>
      <c r="CY29">
        <f t="shared" si="43"/>
        <v>0</v>
      </c>
      <c r="CZ29">
        <f t="shared" si="44"/>
        <v>0</v>
      </c>
      <c r="DA29">
        <f t="shared" si="45"/>
        <v>1</v>
      </c>
      <c r="DB29">
        <f t="shared" si="46"/>
        <v>0</v>
      </c>
      <c r="DD29">
        <f t="shared" si="27"/>
        <v>0</v>
      </c>
      <c r="DE29">
        <f t="shared" si="47"/>
        <v>1</v>
      </c>
      <c r="DF29">
        <f t="shared" si="48"/>
        <v>1</v>
      </c>
      <c r="DG29">
        <f t="shared" si="49"/>
        <v>0</v>
      </c>
      <c r="DH29">
        <f t="shared" si="50"/>
        <v>0</v>
      </c>
      <c r="DI29">
        <f t="shared" si="51"/>
        <v>1</v>
      </c>
      <c r="DJ29">
        <f t="shared" si="52"/>
        <v>1</v>
      </c>
      <c r="DK29">
        <f t="shared" si="53"/>
        <v>1</v>
      </c>
      <c r="DL29">
        <f t="shared" si="54"/>
        <v>1</v>
      </c>
      <c r="DM29">
        <f t="shared" si="55"/>
        <v>0</v>
      </c>
      <c r="DN29">
        <f t="shared" si="56"/>
        <v>1</v>
      </c>
      <c r="DO29">
        <f t="shared" si="57"/>
        <v>1</v>
      </c>
      <c r="DP29">
        <f t="shared" si="58"/>
        <v>0</v>
      </c>
      <c r="DQ29">
        <f t="shared" si="59"/>
        <v>0</v>
      </c>
      <c r="DR29">
        <f t="shared" si="60"/>
        <v>0</v>
      </c>
      <c r="DS29">
        <f t="shared" si="61"/>
        <v>1</v>
      </c>
      <c r="DU29">
        <f t="shared" si="28"/>
        <v>0</v>
      </c>
      <c r="DV29">
        <f t="shared" si="7"/>
        <v>0</v>
      </c>
      <c r="DW29">
        <f t="shared" si="8"/>
        <v>0</v>
      </c>
      <c r="DX29">
        <f t="shared" si="9"/>
        <v>0</v>
      </c>
      <c r="DY29">
        <f t="shared" si="10"/>
        <v>1</v>
      </c>
      <c r="DZ29">
        <f t="shared" si="11"/>
        <v>0</v>
      </c>
      <c r="EA29">
        <f t="shared" si="12"/>
        <v>0</v>
      </c>
      <c r="EB29">
        <f t="shared" si="13"/>
        <v>0</v>
      </c>
      <c r="EC29">
        <f t="shared" si="14"/>
        <v>0</v>
      </c>
      <c r="ED29">
        <f t="shared" si="15"/>
        <v>0</v>
      </c>
      <c r="EE29">
        <f t="shared" si="16"/>
        <v>0</v>
      </c>
      <c r="EF29">
        <f t="shared" si="17"/>
        <v>0</v>
      </c>
      <c r="EG29">
        <f t="shared" si="18"/>
        <v>1</v>
      </c>
      <c r="EH29">
        <f t="shared" si="19"/>
        <v>1</v>
      </c>
      <c r="EI29">
        <f t="shared" si="20"/>
        <v>0</v>
      </c>
      <c r="EJ29">
        <f t="shared" si="21"/>
        <v>0</v>
      </c>
      <c r="EL29">
        <f>IF(AND(W29&gt;=1,W29&lt;=1.4),1,0)</f>
        <v>1</v>
      </c>
      <c r="EM29">
        <f>IF(AND(X29&gt;=1,X29&lt;=1.4),1,0)</f>
        <v>0</v>
      </c>
      <c r="EN29">
        <f>IF(AND(Y29&gt;=1,Y29&lt;=1.4),1,0)</f>
        <v>0</v>
      </c>
      <c r="EO29">
        <f>IF(AND(Z29&gt;=1,Z29&lt;=1.4),1,0)</f>
        <v>0</v>
      </c>
      <c r="EP29">
        <f>IF(AND(AA29&gt;=1,AA29&lt;=1.4),1,0)</f>
        <v>0</v>
      </c>
      <c r="EQ29">
        <f>IF(AND(AB29&gt;=1,AB29&lt;=1.4),1,0)</f>
        <v>0</v>
      </c>
      <c r="ER29">
        <f>IF(AND(AC29&gt;=1,AC29&lt;=1.4),1,0)</f>
        <v>0</v>
      </c>
      <c r="ES29">
        <f>IF(AND(AD29&gt;=1,AD29&lt;=1.4),1,0)</f>
        <v>0</v>
      </c>
      <c r="ET29">
        <f>IF(AND(AE29&gt;=1,AE29&lt;=1.4),1,0)</f>
        <v>0</v>
      </c>
      <c r="EU29">
        <f>IF(AND(AF29&gt;=1,AF29&lt;=1.4),1,0)</f>
        <v>0</v>
      </c>
      <c r="EV29">
        <f>IF(AND(AG29&gt;=1,AG29&lt;=1.4),1,0)</f>
        <v>0</v>
      </c>
      <c r="EW29">
        <f>IF(AND(AH29&gt;=1,AH29&lt;=1.4),1,0)</f>
        <v>0</v>
      </c>
      <c r="EX29">
        <f>IF(AND(AI29&gt;=1,AI29&lt;=1.4),1,0)</f>
        <v>0</v>
      </c>
      <c r="EY29">
        <f>IF(AND(AJ29&gt;=1,AJ29&lt;=1.4),1,0)</f>
        <v>0</v>
      </c>
      <c r="EZ29">
        <f t="shared" si="62"/>
        <v>0</v>
      </c>
      <c r="FA29">
        <f t="shared" si="62"/>
        <v>0</v>
      </c>
    </row>
    <row r="30" spans="1:157">
      <c r="A30" s="8">
        <f t="shared" si="0"/>
        <v>27</v>
      </c>
      <c r="B30" s="42"/>
      <c r="C30" s="8">
        <f t="shared" si="29"/>
        <v>16</v>
      </c>
      <c r="D30" s="1">
        <v>43937</v>
      </c>
      <c r="E30" s="3">
        <v>1.8199306646106559</v>
      </c>
      <c r="F30" s="3">
        <v>3.055039313924206</v>
      </c>
      <c r="G30" s="3">
        <v>2.5515291629461272</v>
      </c>
      <c r="H30" s="3">
        <v>2.465384838339193</v>
      </c>
      <c r="I30" s="3">
        <v>1.60458656502168</v>
      </c>
      <c r="J30" s="3">
        <v>1.8261237459886988</v>
      </c>
      <c r="K30" s="3">
        <v>2.0468088309643448</v>
      </c>
      <c r="L30" s="3">
        <v>2.1410320011438433</v>
      </c>
      <c r="M30" s="3">
        <v>2.1061176111653053</v>
      </c>
      <c r="N30" s="3">
        <v>1.8401705261041308</v>
      </c>
      <c r="O30" s="3">
        <v>5.0173384054271555</v>
      </c>
      <c r="P30" s="3">
        <v>1.8485751803812243</v>
      </c>
      <c r="Q30" s="3">
        <v>1.9044752485840299</v>
      </c>
      <c r="R30" s="3">
        <v>2.2598120105009567</v>
      </c>
      <c r="S30" s="3">
        <v>1</v>
      </c>
      <c r="T30" s="3">
        <v>1.3434574923378499</v>
      </c>
      <c r="U30" s="3">
        <v>2.7403008709422001</v>
      </c>
      <c r="V30" s="6"/>
      <c r="W30" s="2">
        <f>AVERAGE(E26:E30)</f>
        <v>1.4329203470015277</v>
      </c>
      <c r="X30" s="2">
        <f>AVERAGE(F26:F30)</f>
        <v>2.1178064443610838</v>
      </c>
      <c r="Y30" s="2">
        <f>AVERAGE(G26:G30)</f>
        <v>2.4567178404089924</v>
      </c>
      <c r="Z30" s="2">
        <f>AVERAGE(H26:H30)</f>
        <v>2.6043958213832008</v>
      </c>
      <c r="AA30" s="2">
        <f>AVERAGE(I26:I30)</f>
        <v>1.7133835700511746</v>
      </c>
      <c r="AB30" s="2">
        <f>AVERAGE(J26:J30)</f>
        <v>2.0837918846793366</v>
      </c>
      <c r="AC30" s="2">
        <f>AVERAGE(K26:K30)</f>
        <v>2.0991327873210364</v>
      </c>
      <c r="AD30" s="2">
        <f>AVERAGE(L26:L30)</f>
        <v>2.144011688815108</v>
      </c>
      <c r="AE30" s="2">
        <f>AVERAGE(M26:M30)</f>
        <v>2.308527642825509</v>
      </c>
      <c r="AF30" s="2">
        <f>AVERAGE(N26:N30)</f>
        <v>2.2593772610955427</v>
      </c>
      <c r="AG30" s="2">
        <f>AVERAGE(O26:O30)</f>
        <v>2.6814495614965308</v>
      </c>
      <c r="AH30" s="2">
        <f>AVERAGE(P26:P30)</f>
        <v>1.8974915976067777</v>
      </c>
      <c r="AI30" s="2">
        <f>AVERAGE(Q26:Q30)</f>
        <v>1.7490339325430775</v>
      </c>
      <c r="AJ30" s="2">
        <f>AVERAGE(R26:R30)</f>
        <v>1.8899786361295345</v>
      </c>
      <c r="AK30" s="2">
        <f t="shared" si="23"/>
        <v>1.6197679227072299</v>
      </c>
      <c r="AL30" s="2">
        <f t="shared" si="24"/>
        <v>2.4042026887808383</v>
      </c>
      <c r="AN30" s="3">
        <f>IF(W30&lt;=1.4,1,0)</f>
        <v>0</v>
      </c>
      <c r="AO30" s="3">
        <f>IF(X30&lt;=1.4,1,0)</f>
        <v>0</v>
      </c>
      <c r="AP30" s="3">
        <f>IF(Y30&lt;=1.4,1,0)</f>
        <v>0</v>
      </c>
      <c r="AQ30" s="3">
        <f>IF(Z30&lt;=1.4,1,0)</f>
        <v>0</v>
      </c>
      <c r="AR30" s="3">
        <f>IF(AA30&lt;=1.4,1,0)</f>
        <v>0</v>
      </c>
      <c r="AS30" s="3">
        <f>IF(AB30&lt;=1.4,1,0)</f>
        <v>0</v>
      </c>
      <c r="AT30" s="3">
        <f>IF(AC30&lt;=1.4,1,0)</f>
        <v>0</v>
      </c>
      <c r="AU30" s="3">
        <f>IF(AD30&lt;=1.4,1,0)</f>
        <v>0</v>
      </c>
      <c r="AV30" s="3">
        <f>IF(AE30&lt;=1.4,1,0)</f>
        <v>0</v>
      </c>
      <c r="AW30" s="3">
        <f>IF(AF30&lt;=1.4,1,0)</f>
        <v>0</v>
      </c>
      <c r="AX30" s="3">
        <f>IF(AG30&lt;=1.4,1,0)</f>
        <v>0</v>
      </c>
      <c r="AY30" s="3">
        <f>IF(AH30&lt;=1.4,1,0)</f>
        <v>0</v>
      </c>
      <c r="AZ30" s="3">
        <f>IF(AI30&lt;=1.4,1,0)</f>
        <v>0</v>
      </c>
      <c r="BA30" s="3">
        <f>IF(AJ30&lt;=1.4,1,0)</f>
        <v>0</v>
      </c>
      <c r="BB30" s="3">
        <f t="shared" si="30"/>
        <v>0</v>
      </c>
      <c r="BC30" s="3">
        <f t="shared" si="30"/>
        <v>0</v>
      </c>
      <c r="BE30" s="2">
        <f>W30-W29</f>
        <v>5.7304181586451453E-2</v>
      </c>
      <c r="BF30" s="2">
        <f>X30-X29</f>
        <v>0.19517804556737328</v>
      </c>
      <c r="BG30" s="2">
        <f>Y30-Y29</f>
        <v>0.24686044327578394</v>
      </c>
      <c r="BH30" s="2">
        <f>Z30-Z29</f>
        <v>1.2314750654895512E-2</v>
      </c>
      <c r="BI30" s="71">
        <f>AA30-AA29</f>
        <v>-4.2933488943425857E-2</v>
      </c>
      <c r="BJ30" s="2">
        <f>AB30-AB29</f>
        <v>-8.1315264428413858E-2</v>
      </c>
      <c r="BK30" s="2">
        <f>AC30-AC29</f>
        <v>-2.8337277616000467E-2</v>
      </c>
      <c r="BL30" s="13">
        <f>AD30-AD29</f>
        <v>-1.6313572506021501E-2</v>
      </c>
      <c r="BM30" s="2">
        <f>AE30-AE29</f>
        <v>-8.5100545902175195E-2</v>
      </c>
      <c r="BN30" s="2">
        <f>AF30-AF29</f>
        <v>-0.32185484128338082</v>
      </c>
      <c r="BO30" s="2">
        <f>AG30-AG29</f>
        <v>0.56439636017228079</v>
      </c>
      <c r="BP30" s="2">
        <f>AH30-AH29</f>
        <v>-2.6505476457447941E-2</v>
      </c>
      <c r="BQ30" s="2">
        <f>AI30-AI29</f>
        <v>-3.2484539751193919E-2</v>
      </c>
      <c r="BR30" s="2">
        <f>AJ30-AJ29</f>
        <v>5.5547682843131163E-2</v>
      </c>
      <c r="BS30" s="2">
        <f t="shared" si="63"/>
        <v>-0.87817505351080238</v>
      </c>
      <c r="BT30" s="2">
        <f t="shared" si="63"/>
        <v>0.13622368852645206</v>
      </c>
      <c r="BV30" s="2">
        <f>IF(W30&gt;3,1,0)</f>
        <v>0</v>
      </c>
      <c r="BW30" s="2">
        <f>IF(X30&gt;3,1,0)</f>
        <v>0</v>
      </c>
      <c r="BX30" s="2">
        <f>IF(Y30&gt;3,1,0)</f>
        <v>0</v>
      </c>
      <c r="BY30" s="2">
        <f>IF(Z30&gt;3,1,0)</f>
        <v>0</v>
      </c>
      <c r="BZ30" s="2">
        <f>IF(AA30&gt;3,1,0)</f>
        <v>0</v>
      </c>
      <c r="CA30" s="2">
        <f>IF(AB30&gt;3,1,0)</f>
        <v>0</v>
      </c>
      <c r="CB30" s="2">
        <f>IF(AC30&gt;3,1,0)</f>
        <v>0</v>
      </c>
      <c r="CC30" s="2">
        <f>IF(AD30&gt;3,1,0)</f>
        <v>0</v>
      </c>
      <c r="CD30" s="2">
        <f>IF(AE30&gt;3,1,0)</f>
        <v>0</v>
      </c>
      <c r="CE30" s="2">
        <f>IF(AF30&gt;3,1,0)</f>
        <v>0</v>
      </c>
      <c r="CF30" s="2">
        <f>IF(AG30&gt;3,1,0)</f>
        <v>0</v>
      </c>
      <c r="CG30" s="2">
        <f>IF(AH30&gt;3,1,0)</f>
        <v>0</v>
      </c>
      <c r="CH30" s="2">
        <f>IF(AI30&gt;3,1,0)</f>
        <v>0</v>
      </c>
      <c r="CI30" s="2">
        <f>IF(AJ30&gt;3,1,0)</f>
        <v>0</v>
      </c>
      <c r="CJ30" s="2">
        <f t="shared" si="31"/>
        <v>0</v>
      </c>
      <c r="CK30" s="2">
        <f t="shared" si="31"/>
        <v>0</v>
      </c>
      <c r="CM30">
        <f t="shared" si="26"/>
        <v>0</v>
      </c>
      <c r="CN30">
        <f t="shared" si="32"/>
        <v>0</v>
      </c>
      <c r="CO30">
        <f t="shared" si="33"/>
        <v>1</v>
      </c>
      <c r="CP30">
        <f t="shared" si="34"/>
        <v>1</v>
      </c>
      <c r="CQ30">
        <f t="shared" si="35"/>
        <v>0</v>
      </c>
      <c r="CR30">
        <f t="shared" si="36"/>
        <v>0</v>
      </c>
      <c r="CS30">
        <f t="shared" si="37"/>
        <v>0</v>
      </c>
      <c r="CT30">
        <f t="shared" si="38"/>
        <v>0</v>
      </c>
      <c r="CU30">
        <f t="shared" si="39"/>
        <v>0</v>
      </c>
      <c r="CV30">
        <f t="shared" si="40"/>
        <v>0</v>
      </c>
      <c r="CW30">
        <f t="shared" si="41"/>
        <v>1</v>
      </c>
      <c r="CX30">
        <f t="shared" si="42"/>
        <v>0</v>
      </c>
      <c r="CY30">
        <f t="shared" si="43"/>
        <v>0</v>
      </c>
      <c r="CZ30">
        <f t="shared" si="44"/>
        <v>0</v>
      </c>
      <c r="DA30">
        <f t="shared" si="45"/>
        <v>0</v>
      </c>
      <c r="DB30">
        <f t="shared" si="46"/>
        <v>1</v>
      </c>
      <c r="DD30">
        <f t="shared" si="27"/>
        <v>0</v>
      </c>
      <c r="DE30">
        <f t="shared" si="47"/>
        <v>1</v>
      </c>
      <c r="DF30">
        <f t="shared" si="48"/>
        <v>0</v>
      </c>
      <c r="DG30">
        <f t="shared" si="49"/>
        <v>0</v>
      </c>
      <c r="DH30">
        <f t="shared" si="50"/>
        <v>0</v>
      </c>
      <c r="DI30">
        <f t="shared" si="51"/>
        <v>1</v>
      </c>
      <c r="DJ30">
        <f t="shared" si="52"/>
        <v>1</v>
      </c>
      <c r="DK30">
        <f t="shared" si="53"/>
        <v>1</v>
      </c>
      <c r="DL30">
        <f t="shared" si="54"/>
        <v>1</v>
      </c>
      <c r="DM30">
        <f t="shared" si="55"/>
        <v>1</v>
      </c>
      <c r="DN30">
        <f t="shared" si="56"/>
        <v>0</v>
      </c>
      <c r="DO30">
        <f t="shared" si="57"/>
        <v>0</v>
      </c>
      <c r="DP30">
        <f t="shared" si="58"/>
        <v>0</v>
      </c>
      <c r="DQ30">
        <f t="shared" si="59"/>
        <v>0</v>
      </c>
      <c r="DR30">
        <f t="shared" si="60"/>
        <v>0</v>
      </c>
      <c r="DS30">
        <f t="shared" si="61"/>
        <v>0</v>
      </c>
      <c r="DU30">
        <f t="shared" si="28"/>
        <v>1</v>
      </c>
      <c r="DV30">
        <f t="shared" si="7"/>
        <v>0</v>
      </c>
      <c r="DW30">
        <f t="shared" si="8"/>
        <v>0</v>
      </c>
      <c r="DX30">
        <f t="shared" si="9"/>
        <v>0</v>
      </c>
      <c r="DY30">
        <f t="shared" si="10"/>
        <v>1</v>
      </c>
      <c r="DZ30">
        <f t="shared" si="11"/>
        <v>0</v>
      </c>
      <c r="EA30">
        <f t="shared" si="12"/>
        <v>0</v>
      </c>
      <c r="EB30">
        <f t="shared" si="13"/>
        <v>0</v>
      </c>
      <c r="EC30">
        <f t="shared" si="14"/>
        <v>0</v>
      </c>
      <c r="ED30">
        <f t="shared" si="15"/>
        <v>0</v>
      </c>
      <c r="EE30">
        <f t="shared" si="16"/>
        <v>0</v>
      </c>
      <c r="EF30">
        <f t="shared" si="17"/>
        <v>1</v>
      </c>
      <c r="EG30">
        <f t="shared" si="18"/>
        <v>1</v>
      </c>
      <c r="EH30">
        <f t="shared" si="19"/>
        <v>1</v>
      </c>
      <c r="EI30">
        <f t="shared" si="20"/>
        <v>1</v>
      </c>
      <c r="EJ30">
        <f t="shared" si="21"/>
        <v>0</v>
      </c>
      <c r="EL30">
        <f>IF(AND(W30&gt;=1,W30&lt;=1.4),1,0)</f>
        <v>0</v>
      </c>
      <c r="EM30">
        <f>IF(AND(X30&gt;=1,X30&lt;=1.4),1,0)</f>
        <v>0</v>
      </c>
      <c r="EN30">
        <f>IF(AND(Y30&gt;=1,Y30&lt;=1.4),1,0)</f>
        <v>0</v>
      </c>
      <c r="EO30">
        <f>IF(AND(Z30&gt;=1,Z30&lt;=1.4),1,0)</f>
        <v>0</v>
      </c>
      <c r="EP30">
        <f>IF(AND(AA30&gt;=1,AA30&lt;=1.4),1,0)</f>
        <v>0</v>
      </c>
      <c r="EQ30">
        <f>IF(AND(AB30&gt;=1,AB30&lt;=1.4),1,0)</f>
        <v>0</v>
      </c>
      <c r="ER30">
        <f>IF(AND(AC30&gt;=1,AC30&lt;=1.4),1,0)</f>
        <v>0</v>
      </c>
      <c r="ES30">
        <f>IF(AND(AD30&gt;=1,AD30&lt;=1.4),1,0)</f>
        <v>0</v>
      </c>
      <c r="ET30">
        <f>IF(AND(AE30&gt;=1,AE30&lt;=1.4),1,0)</f>
        <v>0</v>
      </c>
      <c r="EU30">
        <f>IF(AND(AF30&gt;=1,AF30&lt;=1.4),1,0)</f>
        <v>0</v>
      </c>
      <c r="EV30">
        <f>IF(AND(AG30&gt;=1,AG30&lt;=1.4),1,0)</f>
        <v>0</v>
      </c>
      <c r="EW30">
        <f>IF(AND(AH30&gt;=1,AH30&lt;=1.4),1,0)</f>
        <v>0</v>
      </c>
      <c r="EX30">
        <f>IF(AND(AI30&gt;=1,AI30&lt;=1.4),1,0)</f>
        <v>0</v>
      </c>
      <c r="EY30">
        <f>IF(AND(AJ30&gt;=1,AJ30&lt;=1.4),1,0)</f>
        <v>0</v>
      </c>
      <c r="EZ30">
        <f t="shared" si="62"/>
        <v>0</v>
      </c>
      <c r="FA30">
        <f t="shared" si="62"/>
        <v>0</v>
      </c>
    </row>
    <row r="31" spans="1:157">
      <c r="A31" s="8">
        <f t="shared" si="0"/>
        <v>28</v>
      </c>
      <c r="B31" s="42"/>
      <c r="C31" s="8">
        <f t="shared" si="29"/>
        <v>17</v>
      </c>
      <c r="D31" s="1">
        <v>43938</v>
      </c>
      <c r="E31" s="3">
        <v>1.3686071845422323</v>
      </c>
      <c r="F31" s="3">
        <v>1.7369104415001608</v>
      </c>
      <c r="G31" s="3">
        <v>1.5392288516308172</v>
      </c>
      <c r="H31" s="3">
        <v>2.696465109978551</v>
      </c>
      <c r="I31" s="3">
        <v>1.5627279243021417</v>
      </c>
      <c r="J31" s="3">
        <v>1.7756004297760115</v>
      </c>
      <c r="K31" s="3">
        <v>1.9902330289210026</v>
      </c>
      <c r="L31" s="3">
        <v>1.9868641558731452</v>
      </c>
      <c r="M31" s="3">
        <v>2.0084341144551803</v>
      </c>
      <c r="N31" s="3">
        <v>2.0333912001534022</v>
      </c>
      <c r="O31" s="3">
        <v>1.9017398604493723</v>
      </c>
      <c r="P31" s="3">
        <v>1.7932204948627719</v>
      </c>
      <c r="Q31" s="3">
        <v>1.9357403111655267</v>
      </c>
      <c r="R31" s="3">
        <v>1.6757541762104224</v>
      </c>
      <c r="S31" s="3">
        <v>1</v>
      </c>
      <c r="T31" s="3">
        <v>1.0769697214698599</v>
      </c>
      <c r="U31" s="3">
        <v>2.1288732394366101</v>
      </c>
      <c r="V31" s="6"/>
      <c r="W31" s="2">
        <f>AVERAGE(E27:E31)</f>
        <v>1.426626848899875</v>
      </c>
      <c r="X31" s="2">
        <f>AVERAGE(F27:F31)</f>
        <v>2.0129294047743373</v>
      </c>
      <c r="Y31" s="2">
        <f>AVERAGE(G27:G31)</f>
        <v>2.3713830617005067</v>
      </c>
      <c r="Z31" s="2">
        <f>AVERAGE(H27:H31)</f>
        <v>2.6912935146515133</v>
      </c>
      <c r="AA31" s="2">
        <f>AVERAGE(I27:I31)</f>
        <v>1.6675732866471633</v>
      </c>
      <c r="AB31" s="2">
        <f>AVERAGE(J27:J31)</f>
        <v>1.9846933836814684</v>
      </c>
      <c r="AC31" s="2">
        <f>AVERAGE(K27:K31)</f>
        <v>2.0705863499338069</v>
      </c>
      <c r="AD31" s="2">
        <f>AVERAGE(L27:L31)</f>
        <v>2.1090471545457206</v>
      </c>
      <c r="AE31" s="2">
        <f>AVERAGE(M27:M31)</f>
        <v>2.212935612642819</v>
      </c>
      <c r="AF31" s="2">
        <f>AVERAGE(N27:N31)</f>
        <v>2.2520894704369225</v>
      </c>
      <c r="AG31" s="2">
        <f>AVERAGE(O27:O31)</f>
        <v>2.7173065506179386</v>
      </c>
      <c r="AH31" s="2">
        <f>AVERAGE(P27:P31)</f>
        <v>1.8617444842179864</v>
      </c>
      <c r="AI31" s="2">
        <f>AVERAGE(Q27:Q31)</f>
        <v>1.7642756787641474</v>
      </c>
      <c r="AJ31" s="2">
        <f>AVERAGE(R27:R31)</f>
        <v>1.848181137657233</v>
      </c>
      <c r="AK31" s="2">
        <f t="shared" si="23"/>
        <v>1.3330264633781961</v>
      </c>
      <c r="AL31" s="2">
        <f t="shared" si="24"/>
        <v>2.3583948068893763</v>
      </c>
      <c r="AN31" s="3">
        <f>IF(W31&lt;=1.4,1,0)</f>
        <v>0</v>
      </c>
      <c r="AO31" s="3">
        <f>IF(X31&lt;=1.4,1,0)</f>
        <v>0</v>
      </c>
      <c r="AP31" s="3">
        <f>IF(Y31&lt;=1.4,1,0)</f>
        <v>0</v>
      </c>
      <c r="AQ31" s="3">
        <f>IF(Z31&lt;=1.4,1,0)</f>
        <v>0</v>
      </c>
      <c r="AR31" s="3">
        <f>IF(AA31&lt;=1.4,1,0)</f>
        <v>0</v>
      </c>
      <c r="AS31" s="3">
        <f>IF(AB31&lt;=1.4,1,0)</f>
        <v>0</v>
      </c>
      <c r="AT31" s="3">
        <f>IF(AC31&lt;=1.4,1,0)</f>
        <v>0</v>
      </c>
      <c r="AU31" s="3">
        <f>IF(AD31&lt;=1.4,1,0)</f>
        <v>0</v>
      </c>
      <c r="AV31" s="3">
        <f>IF(AE31&lt;=1.4,1,0)</f>
        <v>0</v>
      </c>
      <c r="AW31" s="3">
        <f>IF(AF31&lt;=1.4,1,0)</f>
        <v>0</v>
      </c>
      <c r="AX31" s="3">
        <f>IF(AG31&lt;=1.4,1,0)</f>
        <v>0</v>
      </c>
      <c r="AY31" s="3">
        <f>IF(AH31&lt;=1.4,1,0)</f>
        <v>0</v>
      </c>
      <c r="AZ31" s="3">
        <f>IF(AI31&lt;=1.4,1,0)</f>
        <v>0</v>
      </c>
      <c r="BA31" s="3">
        <f>IF(AJ31&lt;=1.4,1,0)</f>
        <v>0</v>
      </c>
      <c r="BB31" s="3">
        <f t="shared" si="30"/>
        <v>1</v>
      </c>
      <c r="BC31" s="3">
        <f t="shared" si="30"/>
        <v>0</v>
      </c>
      <c r="BE31" s="2">
        <f>W31-W30</f>
        <v>-6.2934981016526947E-3</v>
      </c>
      <c r="BF31" s="2">
        <f>X31-X30</f>
        <v>-0.10487703958674643</v>
      </c>
      <c r="BG31" s="2">
        <f>Y31-Y30</f>
        <v>-8.5334778708485715E-2</v>
      </c>
      <c r="BH31" s="2">
        <f>Z31-Z30</f>
        <v>8.6897693268312537E-2</v>
      </c>
      <c r="BI31" s="71">
        <f>AA31-AA30</f>
        <v>-4.5810283404011276E-2</v>
      </c>
      <c r="BJ31" s="2">
        <f>AB31-AB30</f>
        <v>-9.9098500997868211E-2</v>
      </c>
      <c r="BK31" s="2">
        <f>AC31-AC30</f>
        <v>-2.8546437387229506E-2</v>
      </c>
      <c r="BL31" s="13">
        <f>AD31-AD30</f>
        <v>-3.4964534269387393E-2</v>
      </c>
      <c r="BM31" s="2">
        <f>AE31-AE30</f>
        <v>-9.5592030182690024E-2</v>
      </c>
      <c r="BN31" s="2">
        <f>AF31-AF30</f>
        <v>-7.2877906586201746E-3</v>
      </c>
      <c r="BO31" s="2">
        <f>AG31-AG30</f>
        <v>3.5856989121407778E-2</v>
      </c>
      <c r="BP31" s="2">
        <f>AH31-AH30</f>
        <v>-3.5747113388791218E-2</v>
      </c>
      <c r="BQ31" s="2">
        <f>AI31-AI30</f>
        <v>1.5241746221069885E-2</v>
      </c>
      <c r="BR31" s="2">
        <f>AJ31-AJ30</f>
        <v>-4.179749847230152E-2</v>
      </c>
      <c r="BS31" s="2">
        <f t="shared" si="63"/>
        <v>-0.28674145932903383</v>
      </c>
      <c r="BT31" s="2">
        <f t="shared" si="63"/>
        <v>-4.580788189146201E-2</v>
      </c>
      <c r="BV31" s="2">
        <f>IF(W31&gt;3,1,0)</f>
        <v>0</v>
      </c>
      <c r="BW31" s="2">
        <f>IF(X31&gt;3,1,0)</f>
        <v>0</v>
      </c>
      <c r="BX31" s="2">
        <f>IF(Y31&gt;3,1,0)</f>
        <v>0</v>
      </c>
      <c r="BY31" s="2">
        <f>IF(Z31&gt;3,1,0)</f>
        <v>0</v>
      </c>
      <c r="BZ31" s="2">
        <f>IF(AA31&gt;3,1,0)</f>
        <v>0</v>
      </c>
      <c r="CA31" s="2">
        <f>IF(AB31&gt;3,1,0)</f>
        <v>0</v>
      </c>
      <c r="CB31" s="2">
        <f>IF(AC31&gt;3,1,0)</f>
        <v>0</v>
      </c>
      <c r="CC31" s="2">
        <f>IF(AD31&gt;3,1,0)</f>
        <v>0</v>
      </c>
      <c r="CD31" s="2">
        <f>IF(AE31&gt;3,1,0)</f>
        <v>0</v>
      </c>
      <c r="CE31" s="2">
        <f>IF(AF31&gt;3,1,0)</f>
        <v>0</v>
      </c>
      <c r="CF31" s="2">
        <f>IF(AG31&gt;3,1,0)</f>
        <v>0</v>
      </c>
      <c r="CG31" s="2">
        <f>IF(AH31&gt;3,1,0)</f>
        <v>0</v>
      </c>
      <c r="CH31" s="2">
        <f>IF(AI31&gt;3,1,0)</f>
        <v>0</v>
      </c>
      <c r="CI31" s="2">
        <f>IF(AJ31&gt;3,1,0)</f>
        <v>0</v>
      </c>
      <c r="CJ31" s="2">
        <f t="shared" si="31"/>
        <v>0</v>
      </c>
      <c r="CK31" s="2">
        <f t="shared" si="31"/>
        <v>0</v>
      </c>
      <c r="CM31">
        <f t="shared" si="26"/>
        <v>0</v>
      </c>
      <c r="CN31">
        <f t="shared" si="32"/>
        <v>0</v>
      </c>
      <c r="CO31">
        <f t="shared" si="33"/>
        <v>0</v>
      </c>
      <c r="CP31">
        <f t="shared" si="34"/>
        <v>1</v>
      </c>
      <c r="CQ31">
        <f t="shared" si="35"/>
        <v>0</v>
      </c>
      <c r="CR31">
        <f t="shared" si="36"/>
        <v>0</v>
      </c>
      <c r="CS31">
        <f t="shared" si="37"/>
        <v>0</v>
      </c>
      <c r="CT31">
        <f t="shared" si="38"/>
        <v>0</v>
      </c>
      <c r="CU31">
        <f t="shared" si="39"/>
        <v>0</v>
      </c>
      <c r="CV31">
        <f t="shared" si="40"/>
        <v>0</v>
      </c>
      <c r="CW31">
        <f t="shared" si="41"/>
        <v>1</v>
      </c>
      <c r="CX31">
        <f t="shared" si="42"/>
        <v>0</v>
      </c>
      <c r="CY31">
        <f t="shared" si="43"/>
        <v>0</v>
      </c>
      <c r="CZ31">
        <f t="shared" si="44"/>
        <v>0</v>
      </c>
      <c r="DA31">
        <f t="shared" si="45"/>
        <v>0</v>
      </c>
      <c r="DB31">
        <f t="shared" si="46"/>
        <v>0</v>
      </c>
      <c r="DD31">
        <f t="shared" si="27"/>
        <v>0</v>
      </c>
      <c r="DE31">
        <f t="shared" si="47"/>
        <v>1</v>
      </c>
      <c r="DF31">
        <f t="shared" si="48"/>
        <v>1</v>
      </c>
      <c r="DG31">
        <f t="shared" si="49"/>
        <v>0</v>
      </c>
      <c r="DH31">
        <f t="shared" si="50"/>
        <v>0</v>
      </c>
      <c r="DI31">
        <f t="shared" si="51"/>
        <v>1</v>
      </c>
      <c r="DJ31">
        <f t="shared" si="52"/>
        <v>1</v>
      </c>
      <c r="DK31">
        <f t="shared" si="53"/>
        <v>1</v>
      </c>
      <c r="DL31">
        <f t="shared" si="54"/>
        <v>1</v>
      </c>
      <c r="DM31">
        <f t="shared" si="55"/>
        <v>1</v>
      </c>
      <c r="DN31">
        <f t="shared" si="56"/>
        <v>0</v>
      </c>
      <c r="DO31">
        <f t="shared" si="57"/>
        <v>0</v>
      </c>
      <c r="DP31">
        <f t="shared" si="58"/>
        <v>0</v>
      </c>
      <c r="DQ31">
        <f t="shared" si="59"/>
        <v>0</v>
      </c>
      <c r="DR31">
        <f t="shared" si="60"/>
        <v>0</v>
      </c>
      <c r="DS31">
        <f t="shared" si="61"/>
        <v>1</v>
      </c>
      <c r="DU31">
        <f t="shared" si="28"/>
        <v>1</v>
      </c>
      <c r="DV31">
        <f t="shared" si="7"/>
        <v>0</v>
      </c>
      <c r="DW31">
        <f t="shared" si="8"/>
        <v>0</v>
      </c>
      <c r="DX31">
        <f t="shared" si="9"/>
        <v>0</v>
      </c>
      <c r="DY31">
        <f t="shared" si="10"/>
        <v>1</v>
      </c>
      <c r="DZ31">
        <f t="shared" si="11"/>
        <v>0</v>
      </c>
      <c r="EA31">
        <f t="shared" si="12"/>
        <v>0</v>
      </c>
      <c r="EB31">
        <f t="shared" si="13"/>
        <v>0</v>
      </c>
      <c r="EC31">
        <f t="shared" si="14"/>
        <v>0</v>
      </c>
      <c r="ED31">
        <f t="shared" si="15"/>
        <v>0</v>
      </c>
      <c r="EE31">
        <f t="shared" si="16"/>
        <v>0</v>
      </c>
      <c r="EF31">
        <f t="shared" si="17"/>
        <v>1</v>
      </c>
      <c r="EG31">
        <f t="shared" si="18"/>
        <v>1</v>
      </c>
      <c r="EH31">
        <f t="shared" si="19"/>
        <v>1</v>
      </c>
      <c r="EI31">
        <f t="shared" si="20"/>
        <v>0</v>
      </c>
      <c r="EJ31">
        <f t="shared" si="21"/>
        <v>0</v>
      </c>
      <c r="EL31">
        <f>IF(AND(W31&gt;=1,W31&lt;=1.4),1,0)</f>
        <v>0</v>
      </c>
      <c r="EM31">
        <f>IF(AND(X31&gt;=1,X31&lt;=1.4),1,0)</f>
        <v>0</v>
      </c>
      <c r="EN31">
        <f>IF(AND(Y31&gt;=1,Y31&lt;=1.4),1,0)</f>
        <v>0</v>
      </c>
      <c r="EO31">
        <f>IF(AND(Z31&gt;=1,Z31&lt;=1.4),1,0)</f>
        <v>0</v>
      </c>
      <c r="EP31">
        <f>IF(AND(AA31&gt;=1,AA31&lt;=1.4),1,0)</f>
        <v>0</v>
      </c>
      <c r="EQ31">
        <f>IF(AND(AB31&gt;=1,AB31&lt;=1.4),1,0)</f>
        <v>0</v>
      </c>
      <c r="ER31">
        <f>IF(AND(AC31&gt;=1,AC31&lt;=1.4),1,0)</f>
        <v>0</v>
      </c>
      <c r="ES31">
        <f>IF(AND(AD31&gt;=1,AD31&lt;=1.4),1,0)</f>
        <v>0</v>
      </c>
      <c r="ET31">
        <f>IF(AND(AE31&gt;=1,AE31&lt;=1.4),1,0)</f>
        <v>0</v>
      </c>
      <c r="EU31">
        <f>IF(AND(AF31&gt;=1,AF31&lt;=1.4),1,0)</f>
        <v>0</v>
      </c>
      <c r="EV31">
        <f>IF(AND(AG31&gt;=1,AG31&lt;=1.4),1,0)</f>
        <v>0</v>
      </c>
      <c r="EW31">
        <f>IF(AND(AH31&gt;=1,AH31&lt;=1.4),1,0)</f>
        <v>0</v>
      </c>
      <c r="EX31">
        <f>IF(AND(AI31&gt;=1,AI31&lt;=1.4),1,0)</f>
        <v>0</v>
      </c>
      <c r="EY31">
        <f>IF(AND(AJ31&gt;=1,AJ31&lt;=1.4),1,0)</f>
        <v>0</v>
      </c>
      <c r="EZ31">
        <f t="shared" si="62"/>
        <v>1</v>
      </c>
      <c r="FA31">
        <f t="shared" si="62"/>
        <v>0</v>
      </c>
    </row>
    <row r="32" spans="1:157" s="18" customFormat="1">
      <c r="A32" s="15">
        <f t="shared" si="0"/>
        <v>29</v>
      </c>
      <c r="B32" s="42"/>
      <c r="C32" s="15">
        <f t="shared" si="29"/>
        <v>18</v>
      </c>
      <c r="D32" s="16">
        <v>43939</v>
      </c>
      <c r="E32" s="17">
        <v>2.0658257381053344</v>
      </c>
      <c r="F32" s="17">
        <v>1.6708403985527256</v>
      </c>
      <c r="G32" s="17">
        <v>2.4613336920821283</v>
      </c>
      <c r="H32" s="17">
        <v>2.5969822844967414</v>
      </c>
      <c r="I32" s="17">
        <v>1.5316866282796648</v>
      </c>
      <c r="J32" s="17">
        <v>1.5350496739772088</v>
      </c>
      <c r="K32" s="17">
        <v>1.9025293787080333</v>
      </c>
      <c r="L32" s="17">
        <v>1.8797482370184142</v>
      </c>
      <c r="M32" s="17">
        <v>2.032471348520124</v>
      </c>
      <c r="N32" s="17">
        <v>1.734913736313886</v>
      </c>
      <c r="O32" s="17">
        <v>1.3680763234516387</v>
      </c>
      <c r="P32" s="17">
        <v>1.7568876874864809</v>
      </c>
      <c r="Q32" s="17">
        <v>2.4656048927994125</v>
      </c>
      <c r="R32" s="17">
        <v>2.0330511697680373</v>
      </c>
      <c r="S32" s="17">
        <v>1</v>
      </c>
      <c r="T32" s="17">
        <v>1.08592985700692</v>
      </c>
      <c r="U32" s="17">
        <v>2.7243401759530799</v>
      </c>
      <c r="V32" s="6"/>
      <c r="W32" s="19">
        <f>AVERAGE(E28:E32)</f>
        <v>1.6073992972969973</v>
      </c>
      <c r="X32" s="19">
        <f>AVERAGE(F28:F32)</f>
        <v>2.0130760613017391</v>
      </c>
      <c r="Y32" s="19">
        <f>AVERAGE(G28:G32)</f>
        <v>2.3524965453829334</v>
      </c>
      <c r="Z32" s="19">
        <f>AVERAGE(H28:H32)</f>
        <v>2.8144918441852442</v>
      </c>
      <c r="AA32" s="19">
        <f>AVERAGE(I28:I32)</f>
        <v>1.6222660756909721</v>
      </c>
      <c r="AB32" s="19">
        <f>AVERAGE(J28:J32)</f>
        <v>1.8592508241665715</v>
      </c>
      <c r="AC32" s="19">
        <f>AVERAGE(K28:K32)</f>
        <v>2.0303186581059394</v>
      </c>
      <c r="AD32" s="19">
        <f>AVERAGE(L28:L32)</f>
        <v>2.0537836985989748</v>
      </c>
      <c r="AE32" s="19">
        <f>AVERAGE(M28:M32)</f>
        <v>2.1438947962993655</v>
      </c>
      <c r="AF32" s="19">
        <f>AVERAGE(N28:N32)</f>
        <v>2.3791712973911197</v>
      </c>
      <c r="AG32" s="19">
        <f>AVERAGE(O28:O32)</f>
        <v>2.7474087643345144</v>
      </c>
      <c r="AH32" s="19">
        <f>AVERAGE(P28:P32)</f>
        <v>1.825868839002069</v>
      </c>
      <c r="AI32" s="19">
        <f>AVERAGE(Q28:Q32)</f>
        <v>1.9454568929092706</v>
      </c>
      <c r="AJ32" s="19">
        <f>AVERAGE(R28:R32)</f>
        <v>1.9532807305906872</v>
      </c>
      <c r="AK32" s="2">
        <f t="shared" si="23"/>
        <v>1.2635009606543819</v>
      </c>
      <c r="AL32" s="2">
        <f t="shared" si="24"/>
        <v>2.5411118596601381</v>
      </c>
      <c r="AM32" s="5"/>
      <c r="AN32" s="17">
        <f>IF(W32&lt;=1.4,1,0)</f>
        <v>0</v>
      </c>
      <c r="AO32" s="17">
        <f>IF(X32&lt;=1.4,1,0)</f>
        <v>0</v>
      </c>
      <c r="AP32" s="17">
        <f>IF(Y32&lt;=1.4,1,0)</f>
        <v>0</v>
      </c>
      <c r="AQ32" s="17">
        <f>IF(Z32&lt;=1.4,1,0)</f>
        <v>0</v>
      </c>
      <c r="AR32" s="17">
        <f>IF(AA32&lt;=1.4,1,0)</f>
        <v>0</v>
      </c>
      <c r="AS32" s="17">
        <f>IF(AB32&lt;=1.4,1,0)</f>
        <v>0</v>
      </c>
      <c r="AT32" s="17">
        <f>IF(AC32&lt;=1.4,1,0)</f>
        <v>0</v>
      </c>
      <c r="AU32" s="17">
        <f>IF(AD32&lt;=1.4,1,0)</f>
        <v>0</v>
      </c>
      <c r="AV32" s="17">
        <f>IF(AE32&lt;=1.4,1,0)</f>
        <v>0</v>
      </c>
      <c r="AW32" s="17">
        <f>IF(AF32&lt;=1.4,1,0)</f>
        <v>0</v>
      </c>
      <c r="AX32" s="17">
        <f>IF(AG32&lt;=1.4,1,0)</f>
        <v>0</v>
      </c>
      <c r="AY32" s="17">
        <f>IF(AH32&lt;=1.4,1,0)</f>
        <v>0</v>
      </c>
      <c r="AZ32" s="17">
        <f>IF(AI32&lt;=1.4,1,0)</f>
        <v>0</v>
      </c>
      <c r="BA32" s="17">
        <f>IF(AJ32&lt;=1.4,1,0)</f>
        <v>0</v>
      </c>
      <c r="BB32" s="17">
        <f t="shared" si="30"/>
        <v>1</v>
      </c>
      <c r="BC32" s="17">
        <f t="shared" si="30"/>
        <v>0</v>
      </c>
      <c r="BD32" s="5"/>
      <c r="BE32" s="19">
        <f>W32-W31</f>
        <v>0.18077244839712225</v>
      </c>
      <c r="BF32" s="19">
        <f>X32-X31</f>
        <v>1.4665652740175616E-4</v>
      </c>
      <c r="BG32" s="19">
        <f>Y32-Y31</f>
        <v>-1.8886516317573321E-2</v>
      </c>
      <c r="BH32" s="19">
        <f>Z32-Z31</f>
        <v>0.12319832953373089</v>
      </c>
      <c r="BI32" s="71">
        <f>AA32-AA31</f>
        <v>-4.5307210956191168E-2</v>
      </c>
      <c r="BJ32" s="19">
        <f>AB32-AB31</f>
        <v>-0.12544255951489691</v>
      </c>
      <c r="BK32" s="19">
        <f>AC32-AC31</f>
        <v>-4.0267691827867491E-2</v>
      </c>
      <c r="BL32" s="19">
        <f>AD32-AD31</f>
        <v>-5.5263455946745754E-2</v>
      </c>
      <c r="BM32" s="19">
        <f>AE32-AE31</f>
        <v>-6.9040816343453493E-2</v>
      </c>
      <c r="BN32" s="19">
        <f>AF32-AF31</f>
        <v>0.12708182695419712</v>
      </c>
      <c r="BO32" s="19">
        <f>AG32-AG31</f>
        <v>3.0102213716575843E-2</v>
      </c>
      <c r="BP32" s="19">
        <f>AH32-AH31</f>
        <v>-3.5875645215917462E-2</v>
      </c>
      <c r="BQ32" s="19">
        <f>AI32-AI31</f>
        <v>0.18118121414512323</v>
      </c>
      <c r="BR32" s="19">
        <f>AJ32-AJ31</f>
        <v>0.10509959293345417</v>
      </c>
      <c r="BS32" s="19">
        <f t="shared" si="63"/>
        <v>-6.9525502723814192E-2</v>
      </c>
      <c r="BT32" s="19">
        <f t="shared" si="63"/>
        <v>0.18271705277076178</v>
      </c>
      <c r="BU32" s="5"/>
      <c r="BV32" s="2">
        <f>IF(W32&gt;3,1,0)</f>
        <v>0</v>
      </c>
      <c r="BW32" s="2">
        <f>IF(X32&gt;3,1,0)</f>
        <v>0</v>
      </c>
      <c r="BX32" s="2">
        <f>IF(Y32&gt;3,1,0)</f>
        <v>0</v>
      </c>
      <c r="BY32" s="2">
        <f>IF(Z32&gt;3,1,0)</f>
        <v>0</v>
      </c>
      <c r="BZ32" s="2">
        <f>IF(AA32&gt;3,1,0)</f>
        <v>0</v>
      </c>
      <c r="CA32" s="2">
        <f>IF(AB32&gt;3,1,0)</f>
        <v>0</v>
      </c>
      <c r="CB32" s="2">
        <f>IF(AC32&gt;3,1,0)</f>
        <v>0</v>
      </c>
      <c r="CC32" s="2">
        <f>IF(AD32&gt;3,1,0)</f>
        <v>0</v>
      </c>
      <c r="CD32" s="2">
        <f>IF(AE32&gt;3,1,0)</f>
        <v>0</v>
      </c>
      <c r="CE32" s="2">
        <f>IF(AF32&gt;3,1,0)</f>
        <v>0</v>
      </c>
      <c r="CF32" s="2">
        <f>IF(AG32&gt;3,1,0)</f>
        <v>0</v>
      </c>
      <c r="CG32" s="2">
        <f>IF(AH32&gt;3,1,0)</f>
        <v>0</v>
      </c>
      <c r="CH32" s="2">
        <f>IF(AI32&gt;3,1,0)</f>
        <v>0</v>
      </c>
      <c r="CI32" s="2">
        <f>IF(AJ32&gt;3,1,0)</f>
        <v>0</v>
      </c>
      <c r="CJ32" s="2">
        <f t="shared" si="31"/>
        <v>0</v>
      </c>
      <c r="CK32" s="2">
        <f t="shared" si="31"/>
        <v>0</v>
      </c>
      <c r="CL32" s="5"/>
      <c r="CM32">
        <f t="shared" si="26"/>
        <v>0</v>
      </c>
      <c r="CN32">
        <f t="shared" si="32"/>
        <v>0</v>
      </c>
      <c r="CO32">
        <f t="shared" si="33"/>
        <v>0</v>
      </c>
      <c r="CP32">
        <f t="shared" si="34"/>
        <v>1</v>
      </c>
      <c r="CQ32">
        <f t="shared" si="35"/>
        <v>0</v>
      </c>
      <c r="CR32">
        <f t="shared" si="36"/>
        <v>0</v>
      </c>
      <c r="CS32">
        <f t="shared" si="37"/>
        <v>0</v>
      </c>
      <c r="CT32">
        <f t="shared" si="38"/>
        <v>0</v>
      </c>
      <c r="CU32">
        <f t="shared" si="39"/>
        <v>0</v>
      </c>
      <c r="CV32">
        <f t="shared" si="40"/>
        <v>0</v>
      </c>
      <c r="CW32">
        <f t="shared" si="41"/>
        <v>1</v>
      </c>
      <c r="CX32">
        <f t="shared" si="42"/>
        <v>0</v>
      </c>
      <c r="CY32">
        <f t="shared" si="43"/>
        <v>0</v>
      </c>
      <c r="CZ32">
        <f t="shared" si="44"/>
        <v>0</v>
      </c>
      <c r="DA32">
        <f t="shared" si="45"/>
        <v>0</v>
      </c>
      <c r="DB32">
        <f t="shared" si="46"/>
        <v>1</v>
      </c>
      <c r="DC32" s="5"/>
      <c r="DD32">
        <f t="shared" si="27"/>
        <v>0</v>
      </c>
      <c r="DE32">
        <f t="shared" si="47"/>
        <v>1</v>
      </c>
      <c r="DF32">
        <f t="shared" si="48"/>
        <v>1</v>
      </c>
      <c r="DG32">
        <f t="shared" si="49"/>
        <v>0</v>
      </c>
      <c r="DH32">
        <f t="shared" si="50"/>
        <v>0</v>
      </c>
      <c r="DI32">
        <f t="shared" si="51"/>
        <v>0</v>
      </c>
      <c r="DJ32">
        <f t="shared" si="52"/>
        <v>1</v>
      </c>
      <c r="DK32">
        <f t="shared" si="53"/>
        <v>1</v>
      </c>
      <c r="DL32">
        <f t="shared" si="54"/>
        <v>1</v>
      </c>
      <c r="DM32">
        <f t="shared" si="55"/>
        <v>1</v>
      </c>
      <c r="DN32">
        <f t="shared" si="56"/>
        <v>0</v>
      </c>
      <c r="DO32">
        <f t="shared" si="57"/>
        <v>0</v>
      </c>
      <c r="DP32">
        <f t="shared" si="58"/>
        <v>1</v>
      </c>
      <c r="DQ32">
        <f t="shared" si="59"/>
        <v>1</v>
      </c>
      <c r="DR32">
        <f t="shared" si="60"/>
        <v>0</v>
      </c>
      <c r="DS32">
        <f t="shared" si="61"/>
        <v>0</v>
      </c>
      <c r="DT32" s="5"/>
      <c r="DU32">
        <f t="shared" si="28"/>
        <v>1</v>
      </c>
      <c r="DV32">
        <f t="shared" si="7"/>
        <v>0</v>
      </c>
      <c r="DW32">
        <f t="shared" si="8"/>
        <v>0</v>
      </c>
      <c r="DX32">
        <f t="shared" si="9"/>
        <v>0</v>
      </c>
      <c r="DY32">
        <f t="shared" si="10"/>
        <v>1</v>
      </c>
      <c r="DZ32">
        <f t="shared" si="11"/>
        <v>1</v>
      </c>
      <c r="EA32">
        <f t="shared" si="12"/>
        <v>0</v>
      </c>
      <c r="EB32">
        <f t="shared" si="13"/>
        <v>0</v>
      </c>
      <c r="EC32">
        <f t="shared" si="14"/>
        <v>0</v>
      </c>
      <c r="ED32">
        <f t="shared" si="15"/>
        <v>0</v>
      </c>
      <c r="EE32">
        <f t="shared" si="16"/>
        <v>0</v>
      </c>
      <c r="EF32">
        <f t="shared" si="17"/>
        <v>1</v>
      </c>
      <c r="EG32">
        <f t="shared" si="18"/>
        <v>0</v>
      </c>
      <c r="EH32">
        <f t="shared" si="19"/>
        <v>0</v>
      </c>
      <c r="EI32">
        <f t="shared" si="20"/>
        <v>0</v>
      </c>
      <c r="EJ32">
        <f t="shared" si="21"/>
        <v>0</v>
      </c>
      <c r="EK32" s="5"/>
      <c r="EL32">
        <f>IF(AND(W32&gt;=1,W32&lt;=1.4),1,0)</f>
        <v>0</v>
      </c>
      <c r="EM32">
        <f>IF(AND(X32&gt;=1,X32&lt;=1.4),1,0)</f>
        <v>0</v>
      </c>
      <c r="EN32">
        <f>IF(AND(Y32&gt;=1,Y32&lt;=1.4),1,0)</f>
        <v>0</v>
      </c>
      <c r="EO32">
        <f>IF(AND(Z32&gt;=1,Z32&lt;=1.4),1,0)</f>
        <v>0</v>
      </c>
      <c r="EP32">
        <f>IF(AND(AA32&gt;=1,AA32&lt;=1.4),1,0)</f>
        <v>0</v>
      </c>
      <c r="EQ32">
        <f>IF(AND(AB32&gt;=1,AB32&lt;=1.4),1,0)</f>
        <v>0</v>
      </c>
      <c r="ER32">
        <f>IF(AND(AC32&gt;=1,AC32&lt;=1.4),1,0)</f>
        <v>0</v>
      </c>
      <c r="ES32">
        <f>IF(AND(AD32&gt;=1,AD32&lt;=1.4),1,0)</f>
        <v>0</v>
      </c>
      <c r="ET32">
        <f>IF(AND(AE32&gt;=1,AE32&lt;=1.4),1,0)</f>
        <v>0</v>
      </c>
      <c r="EU32">
        <f>IF(AND(AF32&gt;=1,AF32&lt;=1.4),1,0)</f>
        <v>0</v>
      </c>
      <c r="EV32">
        <f>IF(AND(AG32&gt;=1,AG32&lt;=1.4),1,0)</f>
        <v>0</v>
      </c>
      <c r="EW32">
        <f>IF(AND(AH32&gt;=1,AH32&lt;=1.4),1,0)</f>
        <v>0</v>
      </c>
      <c r="EX32">
        <f>IF(AND(AI32&gt;=1,AI32&lt;=1.4),1,0)</f>
        <v>0</v>
      </c>
      <c r="EY32">
        <f>IF(AND(AJ32&gt;=1,AJ32&lt;=1.4),1,0)</f>
        <v>0</v>
      </c>
      <c r="EZ32">
        <f t="shared" si="62"/>
        <v>1</v>
      </c>
      <c r="FA32">
        <f t="shared" si="62"/>
        <v>0</v>
      </c>
    </row>
    <row r="33" spans="1:157" s="28" customFormat="1">
      <c r="A33" s="25">
        <f t="shared" si="0"/>
        <v>30</v>
      </c>
      <c r="B33" s="42"/>
      <c r="C33" s="25">
        <f t="shared" si="29"/>
        <v>19</v>
      </c>
      <c r="D33" s="26">
        <v>43940</v>
      </c>
      <c r="E33" s="27">
        <v>1.9095291670491332</v>
      </c>
      <c r="F33" s="27">
        <v>1.7226572689680455</v>
      </c>
      <c r="G33" s="27">
        <v>1.1419804956179473</v>
      </c>
      <c r="H33" s="27">
        <v>1.0368579774792992</v>
      </c>
      <c r="I33" s="27">
        <v>1.5108484750871691</v>
      </c>
      <c r="J33" s="27">
        <v>1.4417864405424472</v>
      </c>
      <c r="K33" s="27">
        <v>1.8107504501630829</v>
      </c>
      <c r="L33" s="27">
        <v>1.8119250442506905</v>
      </c>
      <c r="M33" s="27">
        <v>1.9588194459791695</v>
      </c>
      <c r="N33" s="27">
        <v>1.1272052936840713</v>
      </c>
      <c r="O33" s="27">
        <v>1.4601911520969715</v>
      </c>
      <c r="P33" s="27">
        <v>1.6915479670244067</v>
      </c>
      <c r="Q33" s="27">
        <v>2.0107315443729217</v>
      </c>
      <c r="R33" s="27">
        <v>1.8019100400990324</v>
      </c>
      <c r="S33" s="27">
        <v>1</v>
      </c>
      <c r="T33" s="27">
        <v>1.08820277848075</v>
      </c>
      <c r="U33" s="27">
        <v>2.02756019727298</v>
      </c>
      <c r="V33" s="6"/>
      <c r="W33" s="29">
        <f>AVERAGE(E29:E33)</f>
        <v>1.6661914228401558</v>
      </c>
      <c r="X33" s="29">
        <f>AVERAGE(F29:F33)</f>
        <v>1.8774112059691794</v>
      </c>
      <c r="Y33" s="29">
        <f>AVERAGE(G29:G33)</f>
        <v>2.2873994631656815</v>
      </c>
      <c r="Z33" s="29">
        <f>AVERAGE(H29:H33)</f>
        <v>2.0281021711407714</v>
      </c>
      <c r="AA33" s="29">
        <f>AVERAGE(I29:I33)</f>
        <v>1.5763735988686114</v>
      </c>
      <c r="AB33" s="29">
        <f>AVERAGE(J29:J33)</f>
        <v>1.7100058112884491</v>
      </c>
      <c r="AC33" s="29">
        <f>AVERAGE(K29:K33)</f>
        <v>1.9724685908211774</v>
      </c>
      <c r="AD33" s="29">
        <f>AVERAGE(L29:L33)</f>
        <v>1.9858745492998957</v>
      </c>
      <c r="AE33" s="29">
        <f>AVERAGE(M29:M33)</f>
        <v>2.0729064512420328</v>
      </c>
      <c r="AF33" s="29">
        <f>AVERAGE(N29:N33)</f>
        <v>1.6733397155841847</v>
      </c>
      <c r="AG33" s="29">
        <f>AVERAGE(O29:O33)</f>
        <v>2.3040974058269645</v>
      </c>
      <c r="AH33" s="29">
        <f>AVERAGE(P29:P33)</f>
        <v>1.7872649736092572</v>
      </c>
      <c r="AI33" s="29">
        <f>AVERAGE(Q29:Q33)</f>
        <v>1.9206775093763966</v>
      </c>
      <c r="AJ33" s="29">
        <f>AVERAGE(R29:R33)</f>
        <v>1.8593724754749705</v>
      </c>
      <c r="AK33" s="2">
        <f t="shared" si="23"/>
        <v>1.1951929393256979</v>
      </c>
      <c r="AL33" s="2">
        <f t="shared" si="24"/>
        <v>2.4181781513141476</v>
      </c>
      <c r="AM33" s="5"/>
      <c r="AN33" s="27">
        <f>IF(W33&lt;=1.4,1,0)</f>
        <v>0</v>
      </c>
      <c r="AO33" s="27">
        <f>IF(X33&lt;=1.4,1,0)</f>
        <v>0</v>
      </c>
      <c r="AP33" s="27">
        <f>IF(Y33&lt;=1.4,1,0)</f>
        <v>0</v>
      </c>
      <c r="AQ33" s="27">
        <f>IF(Z33&lt;=1.4,1,0)</f>
        <v>0</v>
      </c>
      <c r="AR33" s="27">
        <f>IF(AA33&lt;=1.4,1,0)</f>
        <v>0</v>
      </c>
      <c r="AS33" s="27">
        <f>IF(AB33&lt;=1.4,1,0)</f>
        <v>0</v>
      </c>
      <c r="AT33" s="27">
        <f>IF(AC33&lt;=1.4,1,0)</f>
        <v>0</v>
      </c>
      <c r="AU33" s="27">
        <f>IF(AD33&lt;=1.4,1,0)</f>
        <v>0</v>
      </c>
      <c r="AV33" s="27">
        <f>IF(AE33&lt;=1.4,1,0)</f>
        <v>0</v>
      </c>
      <c r="AW33" s="27">
        <f>IF(AF33&lt;=1.4,1,0)</f>
        <v>0</v>
      </c>
      <c r="AX33" s="27">
        <f>IF(AG33&lt;=1.4,1,0)</f>
        <v>0</v>
      </c>
      <c r="AY33" s="27">
        <f>IF(AH33&lt;=1.4,1,0)</f>
        <v>0</v>
      </c>
      <c r="AZ33" s="27">
        <f>IF(AI33&lt;=1.4,1,0)</f>
        <v>0</v>
      </c>
      <c r="BA33" s="27">
        <f>IF(AJ33&lt;=1.4,1,0)</f>
        <v>0</v>
      </c>
      <c r="BB33" s="27">
        <f t="shared" si="30"/>
        <v>1</v>
      </c>
      <c r="BC33" s="27">
        <f t="shared" si="30"/>
        <v>0</v>
      </c>
      <c r="BD33" s="5"/>
      <c r="BE33" s="29">
        <f>W33-W32</f>
        <v>5.8792125543158491E-2</v>
      </c>
      <c r="BF33" s="29">
        <f>X33-X32</f>
        <v>-0.13566485533255968</v>
      </c>
      <c r="BG33" s="29">
        <f>Y33-Y32</f>
        <v>-6.5097082217251856E-2</v>
      </c>
      <c r="BH33" s="29">
        <f>Z33-Z32</f>
        <v>-0.78638967304447283</v>
      </c>
      <c r="BI33" s="71">
        <f>AA33-AA32</f>
        <v>-4.589247682236075E-2</v>
      </c>
      <c r="BJ33" s="29">
        <f>AB33-AB32</f>
        <v>-0.14924501287812242</v>
      </c>
      <c r="BK33" s="29">
        <f>AC33-AC32</f>
        <v>-5.7850067284761941E-2</v>
      </c>
      <c r="BL33" s="29">
        <f>AD33-AD32</f>
        <v>-6.7909149299079097E-2</v>
      </c>
      <c r="BM33" s="29">
        <f>AE33-AE32</f>
        <v>-7.0988345057332758E-2</v>
      </c>
      <c r="BN33" s="29">
        <f>AF33-AF32</f>
        <v>-0.70583158180693495</v>
      </c>
      <c r="BO33" s="29">
        <f>AG33-AG32</f>
        <v>-0.44331135850754988</v>
      </c>
      <c r="BP33" s="29">
        <f>AH33-AH32</f>
        <v>-3.8603865392811798E-2</v>
      </c>
      <c r="BQ33" s="29">
        <f>AI33-AI32</f>
        <v>-2.4779383532874011E-2</v>
      </c>
      <c r="BR33" s="29">
        <f>AJ33-AJ32</f>
        <v>-9.3908255115716655E-2</v>
      </c>
      <c r="BS33" s="29">
        <f t="shared" si="63"/>
        <v>-6.8308021328683965E-2</v>
      </c>
      <c r="BT33" s="29">
        <f t="shared" si="63"/>
        <v>-0.12293370834599049</v>
      </c>
      <c r="BU33" s="5"/>
      <c r="BV33" s="2">
        <f>IF(W33&gt;3,1,0)</f>
        <v>0</v>
      </c>
      <c r="BW33" s="2">
        <f>IF(X33&gt;3,1,0)</f>
        <v>0</v>
      </c>
      <c r="BX33" s="2">
        <f>IF(Y33&gt;3,1,0)</f>
        <v>0</v>
      </c>
      <c r="BY33" s="2">
        <f>IF(Z33&gt;3,1,0)</f>
        <v>0</v>
      </c>
      <c r="BZ33" s="2">
        <f>IF(AA33&gt;3,1,0)</f>
        <v>0</v>
      </c>
      <c r="CA33" s="2">
        <f>IF(AB33&gt;3,1,0)</f>
        <v>0</v>
      </c>
      <c r="CB33" s="2">
        <f>IF(AC33&gt;3,1,0)</f>
        <v>0</v>
      </c>
      <c r="CC33" s="2">
        <f>IF(AD33&gt;3,1,0)</f>
        <v>0</v>
      </c>
      <c r="CD33" s="2">
        <f>IF(AE33&gt;3,1,0)</f>
        <v>0</v>
      </c>
      <c r="CE33" s="2">
        <f>IF(AF33&gt;3,1,0)</f>
        <v>0</v>
      </c>
      <c r="CF33" s="2">
        <f>IF(AG33&gt;3,1,0)</f>
        <v>0</v>
      </c>
      <c r="CG33" s="2">
        <f>IF(AH33&gt;3,1,0)</f>
        <v>0</v>
      </c>
      <c r="CH33" s="2">
        <f>IF(AI33&gt;3,1,0)</f>
        <v>0</v>
      </c>
      <c r="CI33" s="2">
        <f>IF(AJ33&gt;3,1,0)</f>
        <v>0</v>
      </c>
      <c r="CJ33" s="2">
        <f t="shared" si="31"/>
        <v>0</v>
      </c>
      <c r="CK33" s="2">
        <f t="shared" si="31"/>
        <v>0</v>
      </c>
      <c r="CL33" s="5"/>
      <c r="CM33">
        <f t="shared" si="26"/>
        <v>0</v>
      </c>
      <c r="CN33">
        <f t="shared" si="32"/>
        <v>0</v>
      </c>
      <c r="CO33">
        <f t="shared" si="33"/>
        <v>0</v>
      </c>
      <c r="CP33">
        <f t="shared" si="34"/>
        <v>0</v>
      </c>
      <c r="CQ33">
        <f t="shared" si="35"/>
        <v>0</v>
      </c>
      <c r="CR33">
        <f t="shared" si="36"/>
        <v>0</v>
      </c>
      <c r="CS33">
        <f t="shared" si="37"/>
        <v>0</v>
      </c>
      <c r="CT33">
        <f t="shared" si="38"/>
        <v>0</v>
      </c>
      <c r="CU33">
        <f t="shared" si="39"/>
        <v>0</v>
      </c>
      <c r="CV33">
        <f t="shared" si="40"/>
        <v>0</v>
      </c>
      <c r="CW33">
        <f t="shared" si="41"/>
        <v>0</v>
      </c>
      <c r="CX33">
        <f t="shared" si="42"/>
        <v>0</v>
      </c>
      <c r="CY33">
        <f t="shared" si="43"/>
        <v>0</v>
      </c>
      <c r="CZ33">
        <f t="shared" si="44"/>
        <v>0</v>
      </c>
      <c r="DA33">
        <f t="shared" si="45"/>
        <v>0</v>
      </c>
      <c r="DB33">
        <f t="shared" si="46"/>
        <v>1</v>
      </c>
      <c r="DC33" s="5"/>
      <c r="DD33">
        <f t="shared" si="27"/>
        <v>0</v>
      </c>
      <c r="DE33">
        <f t="shared" si="47"/>
        <v>0</v>
      </c>
      <c r="DF33">
        <f t="shared" si="48"/>
        <v>1</v>
      </c>
      <c r="DG33">
        <f t="shared" si="49"/>
        <v>1</v>
      </c>
      <c r="DH33">
        <f t="shared" si="50"/>
        <v>0</v>
      </c>
      <c r="DI33">
        <f t="shared" si="51"/>
        <v>0</v>
      </c>
      <c r="DJ33">
        <f t="shared" si="52"/>
        <v>1</v>
      </c>
      <c r="DK33">
        <f t="shared" si="53"/>
        <v>1</v>
      </c>
      <c r="DL33">
        <f t="shared" si="54"/>
        <v>1</v>
      </c>
      <c r="DM33">
        <f t="shared" si="55"/>
        <v>0</v>
      </c>
      <c r="DN33">
        <f t="shared" si="56"/>
        <v>1</v>
      </c>
      <c r="DO33">
        <f t="shared" si="57"/>
        <v>0</v>
      </c>
      <c r="DP33">
        <f t="shared" si="58"/>
        <v>1</v>
      </c>
      <c r="DQ33">
        <f t="shared" si="59"/>
        <v>0</v>
      </c>
      <c r="DR33">
        <f t="shared" si="60"/>
        <v>0</v>
      </c>
      <c r="DS33">
        <f t="shared" si="61"/>
        <v>0</v>
      </c>
      <c r="DT33" s="5"/>
      <c r="DU33">
        <f t="shared" si="28"/>
        <v>1</v>
      </c>
      <c r="DV33">
        <f t="shared" si="7"/>
        <v>1</v>
      </c>
      <c r="DW33">
        <f t="shared" si="8"/>
        <v>0</v>
      </c>
      <c r="DX33">
        <f t="shared" si="9"/>
        <v>0</v>
      </c>
      <c r="DY33">
        <f t="shared" si="10"/>
        <v>1</v>
      </c>
      <c r="DZ33">
        <f t="shared" si="11"/>
        <v>1</v>
      </c>
      <c r="EA33">
        <f t="shared" si="12"/>
        <v>0</v>
      </c>
      <c r="EB33">
        <f t="shared" si="13"/>
        <v>0</v>
      </c>
      <c r="EC33">
        <f t="shared" si="14"/>
        <v>0</v>
      </c>
      <c r="ED33">
        <f t="shared" si="15"/>
        <v>1</v>
      </c>
      <c r="EE33">
        <f t="shared" si="16"/>
        <v>0</v>
      </c>
      <c r="EF33">
        <f t="shared" si="17"/>
        <v>1</v>
      </c>
      <c r="EG33">
        <f t="shared" si="18"/>
        <v>0</v>
      </c>
      <c r="EH33">
        <f t="shared" si="19"/>
        <v>1</v>
      </c>
      <c r="EI33">
        <f t="shared" si="20"/>
        <v>0</v>
      </c>
      <c r="EJ33">
        <f t="shared" si="21"/>
        <v>0</v>
      </c>
      <c r="EK33" s="5"/>
      <c r="EL33">
        <f>IF(AND(W33&gt;=1,W33&lt;=1.4),1,0)</f>
        <v>0</v>
      </c>
      <c r="EM33">
        <f>IF(AND(X33&gt;=1,X33&lt;=1.4),1,0)</f>
        <v>0</v>
      </c>
      <c r="EN33">
        <f>IF(AND(Y33&gt;=1,Y33&lt;=1.4),1,0)</f>
        <v>0</v>
      </c>
      <c r="EO33">
        <f>IF(AND(Z33&gt;=1,Z33&lt;=1.4),1,0)</f>
        <v>0</v>
      </c>
      <c r="EP33">
        <f>IF(AND(AA33&gt;=1,AA33&lt;=1.4),1,0)</f>
        <v>0</v>
      </c>
      <c r="EQ33">
        <f>IF(AND(AB33&gt;=1,AB33&lt;=1.4),1,0)</f>
        <v>0</v>
      </c>
      <c r="ER33">
        <f>IF(AND(AC33&gt;=1,AC33&lt;=1.4),1,0)</f>
        <v>0</v>
      </c>
      <c r="ES33">
        <f>IF(AND(AD33&gt;=1,AD33&lt;=1.4),1,0)</f>
        <v>0</v>
      </c>
      <c r="ET33">
        <f>IF(AND(AE33&gt;=1,AE33&lt;=1.4),1,0)</f>
        <v>0</v>
      </c>
      <c r="EU33">
        <f>IF(AND(AF33&gt;=1,AF33&lt;=1.4),1,0)</f>
        <v>0</v>
      </c>
      <c r="EV33">
        <f>IF(AND(AG33&gt;=1,AG33&lt;=1.4),1,0)</f>
        <v>0</v>
      </c>
      <c r="EW33">
        <f>IF(AND(AH33&gt;=1,AH33&lt;=1.4),1,0)</f>
        <v>0</v>
      </c>
      <c r="EX33">
        <f>IF(AND(AI33&gt;=1,AI33&lt;=1.4),1,0)</f>
        <v>0</v>
      </c>
      <c r="EY33">
        <f>IF(AND(AJ33&gt;=1,AJ33&lt;=1.4),1,0)</f>
        <v>0</v>
      </c>
      <c r="EZ33">
        <f t="shared" si="62"/>
        <v>1</v>
      </c>
      <c r="FA33">
        <f t="shared" si="62"/>
        <v>0</v>
      </c>
    </row>
    <row r="34" spans="1:157">
      <c r="A34" s="8">
        <f t="shared" si="0"/>
        <v>31</v>
      </c>
      <c r="B34" s="42"/>
      <c r="C34" s="8">
        <f t="shared" si="29"/>
        <v>20</v>
      </c>
      <c r="D34" s="1">
        <v>43941</v>
      </c>
      <c r="E34" s="3">
        <v>1.1530850767133447</v>
      </c>
      <c r="F34" s="3">
        <v>1.002514075265587</v>
      </c>
      <c r="G34" s="3">
        <v>1.0647586561745006</v>
      </c>
      <c r="H34" s="3">
        <v>1.4511004319353276</v>
      </c>
      <c r="I34" s="3">
        <v>1.492917307513099</v>
      </c>
      <c r="J34" s="3">
        <v>1.3421493984060011</v>
      </c>
      <c r="K34" s="3">
        <v>1.7149202799221153</v>
      </c>
      <c r="L34" s="3">
        <v>1.7301280937898853</v>
      </c>
      <c r="M34" s="3">
        <v>1.8068747711004172</v>
      </c>
      <c r="N34" s="3">
        <v>1.2439936254122701</v>
      </c>
      <c r="O34" s="3">
        <v>1.5521886161100307</v>
      </c>
      <c r="P34" s="3">
        <v>1.5925912573859542</v>
      </c>
      <c r="Q34" s="3">
        <v>1.2090202322104959</v>
      </c>
      <c r="R34" s="3">
        <v>1.2227102321330894</v>
      </c>
      <c r="S34" s="3">
        <v>1</v>
      </c>
      <c r="T34" s="3">
        <v>1.26888153540701</v>
      </c>
      <c r="U34" s="3">
        <v>2.24108108108108</v>
      </c>
      <c r="V34" s="6"/>
      <c r="W34" s="2">
        <f>AVERAGE(E30:E34)</f>
        <v>1.6633955662041398</v>
      </c>
      <c r="X34" s="2">
        <f>AVERAGE(F30:F34)</f>
        <v>1.8375922996421452</v>
      </c>
      <c r="Y34" s="2">
        <f>AVERAGE(G30:G34)</f>
        <v>1.7517661716903041</v>
      </c>
      <c r="Z34" s="2">
        <f>AVERAGE(H30:H34)</f>
        <v>2.0493581284458222</v>
      </c>
      <c r="AA34" s="2">
        <f>AVERAGE(I30:I34)</f>
        <v>1.5405533800407509</v>
      </c>
      <c r="AB34" s="2">
        <f>AVERAGE(J30:J34)</f>
        <v>1.5841419377380734</v>
      </c>
      <c r="AC34" s="2">
        <f>AVERAGE(K30:K34)</f>
        <v>1.8930483937357157</v>
      </c>
      <c r="AD34" s="2">
        <f>AVERAGE(L30:L34)</f>
        <v>1.9099395064151956</v>
      </c>
      <c r="AE34" s="2">
        <f>AVERAGE(M30:M34)</f>
        <v>1.9825434582440393</v>
      </c>
      <c r="AF34" s="2">
        <f>AVERAGE(N30:N34)</f>
        <v>1.5959348763335521</v>
      </c>
      <c r="AG34" s="2">
        <f>AVERAGE(O30:O34)</f>
        <v>2.2599068715070336</v>
      </c>
      <c r="AH34" s="2">
        <f>AVERAGE(P30:P34)</f>
        <v>1.7365645174281679</v>
      </c>
      <c r="AI34" s="2">
        <f>AVERAGE(Q30:Q34)</f>
        <v>1.9051144458264773</v>
      </c>
      <c r="AJ34" s="2">
        <f>AVERAGE(R30:R34)</f>
        <v>1.7986475257423078</v>
      </c>
      <c r="AK34" s="2">
        <f t="shared" si="23"/>
        <v>1.1726882769404781</v>
      </c>
      <c r="AL34" s="2">
        <f t="shared" si="24"/>
        <v>2.37243111293719</v>
      </c>
      <c r="AN34" s="3">
        <f>IF(W34&lt;=1.4,1,0)</f>
        <v>0</v>
      </c>
      <c r="AO34" s="3">
        <f>IF(X34&lt;=1.4,1,0)</f>
        <v>0</v>
      </c>
      <c r="AP34" s="3">
        <f>IF(Y34&lt;=1.4,1,0)</f>
        <v>0</v>
      </c>
      <c r="AQ34" s="3">
        <f>IF(Z34&lt;=1.4,1,0)</f>
        <v>0</v>
      </c>
      <c r="AR34" s="3">
        <f>IF(AA34&lt;=1.4,1,0)</f>
        <v>0</v>
      </c>
      <c r="AS34" s="3">
        <f>IF(AB34&lt;=1.4,1,0)</f>
        <v>0</v>
      </c>
      <c r="AT34" s="3">
        <f>IF(AC34&lt;=1.4,1,0)</f>
        <v>0</v>
      </c>
      <c r="AU34" s="3">
        <f>IF(AD34&lt;=1.4,1,0)</f>
        <v>0</v>
      </c>
      <c r="AV34" s="3">
        <f>IF(AE34&lt;=1.4,1,0)</f>
        <v>0</v>
      </c>
      <c r="AW34" s="3">
        <f>IF(AF34&lt;=1.4,1,0)</f>
        <v>0</v>
      </c>
      <c r="AX34" s="3">
        <f>IF(AG34&lt;=1.4,1,0)</f>
        <v>0</v>
      </c>
      <c r="AY34" s="3">
        <f>IF(AH34&lt;=1.4,1,0)</f>
        <v>0</v>
      </c>
      <c r="AZ34" s="3">
        <f>IF(AI34&lt;=1.4,1,0)</f>
        <v>0</v>
      </c>
      <c r="BA34" s="3">
        <f>IF(AJ34&lt;=1.4,1,0)</f>
        <v>0</v>
      </c>
      <c r="BB34" s="3">
        <f t="shared" si="30"/>
        <v>1</v>
      </c>
      <c r="BC34" s="3">
        <f t="shared" si="30"/>
        <v>0</v>
      </c>
      <c r="BE34" s="2">
        <f>W34-W33</f>
        <v>-2.7958566360160031E-3</v>
      </c>
      <c r="BF34" s="2">
        <f>X34-X33</f>
        <v>-3.981890632703422E-2</v>
      </c>
      <c r="BG34" s="2">
        <f>Y34-Y33</f>
        <v>-0.53563329147537742</v>
      </c>
      <c r="BH34" s="2">
        <f>Z34-Z33</f>
        <v>2.125595730505081E-2</v>
      </c>
      <c r="BI34" s="71">
        <f>AA34-AA33</f>
        <v>-3.5820218827860462E-2</v>
      </c>
      <c r="BJ34" s="2">
        <f>AB34-AB33</f>
        <v>-0.12586387355037565</v>
      </c>
      <c r="BK34" s="2">
        <f>AC34-AC33</f>
        <v>-7.9420197085461774E-2</v>
      </c>
      <c r="BL34" s="13">
        <f>AD34-AD33</f>
        <v>-7.5935042884700099E-2</v>
      </c>
      <c r="BM34" s="2">
        <f>AE34-AE33</f>
        <v>-9.0362992997993441E-2</v>
      </c>
      <c r="BN34" s="2">
        <f>AF34-AF33</f>
        <v>-7.7404839250632573E-2</v>
      </c>
      <c r="BO34" s="2">
        <f>AG34-AG33</f>
        <v>-4.4190534319930919E-2</v>
      </c>
      <c r="BP34" s="2">
        <f>AH34-AH33</f>
        <v>-5.0700456181089315E-2</v>
      </c>
      <c r="BQ34" s="2">
        <f>AI34-AI33</f>
        <v>-1.556306354991932E-2</v>
      </c>
      <c r="BR34" s="2">
        <f>AJ34-AJ33</f>
        <v>-6.0724949732662736E-2</v>
      </c>
      <c r="BS34" s="2">
        <f t="shared" si="63"/>
        <v>-2.2504662385219865E-2</v>
      </c>
      <c r="BT34" s="2">
        <f t="shared" si="63"/>
        <v>-4.5747038376957594E-2</v>
      </c>
      <c r="BV34" s="2">
        <f>IF(W34&gt;3,1,0)</f>
        <v>0</v>
      </c>
      <c r="BW34" s="2">
        <f>IF(X34&gt;3,1,0)</f>
        <v>0</v>
      </c>
      <c r="BX34" s="2">
        <f>IF(Y34&gt;3,1,0)</f>
        <v>0</v>
      </c>
      <c r="BY34" s="2">
        <f>IF(Z34&gt;3,1,0)</f>
        <v>0</v>
      </c>
      <c r="BZ34" s="2">
        <f>IF(AA34&gt;3,1,0)</f>
        <v>0</v>
      </c>
      <c r="CA34" s="2">
        <f>IF(AB34&gt;3,1,0)</f>
        <v>0</v>
      </c>
      <c r="CB34" s="2">
        <f>IF(AC34&gt;3,1,0)</f>
        <v>0</v>
      </c>
      <c r="CC34" s="2">
        <f>IF(AD34&gt;3,1,0)</f>
        <v>0</v>
      </c>
      <c r="CD34" s="2">
        <f>IF(AE34&gt;3,1,0)</f>
        <v>0</v>
      </c>
      <c r="CE34" s="2">
        <f>IF(AF34&gt;3,1,0)</f>
        <v>0</v>
      </c>
      <c r="CF34" s="2">
        <f>IF(AG34&gt;3,1,0)</f>
        <v>0</v>
      </c>
      <c r="CG34" s="2">
        <f>IF(AH34&gt;3,1,0)</f>
        <v>0</v>
      </c>
      <c r="CH34" s="2">
        <f>IF(AI34&gt;3,1,0)</f>
        <v>0</v>
      </c>
      <c r="CI34" s="2">
        <f>IF(AJ34&gt;3,1,0)</f>
        <v>0</v>
      </c>
      <c r="CJ34" s="2">
        <f t="shared" si="31"/>
        <v>0</v>
      </c>
      <c r="CK34" s="2">
        <f t="shared" si="31"/>
        <v>0</v>
      </c>
      <c r="CM34">
        <f t="shared" si="26"/>
        <v>0</v>
      </c>
      <c r="CN34">
        <f t="shared" si="32"/>
        <v>0</v>
      </c>
      <c r="CO34">
        <f t="shared" si="33"/>
        <v>0</v>
      </c>
      <c r="CP34">
        <f t="shared" si="34"/>
        <v>0</v>
      </c>
      <c r="CQ34">
        <f t="shared" si="35"/>
        <v>0</v>
      </c>
      <c r="CR34">
        <f t="shared" si="36"/>
        <v>0</v>
      </c>
      <c r="CS34">
        <f t="shared" si="37"/>
        <v>0</v>
      </c>
      <c r="CT34">
        <f t="shared" si="38"/>
        <v>0</v>
      </c>
      <c r="CU34">
        <f t="shared" si="39"/>
        <v>0</v>
      </c>
      <c r="CV34">
        <f t="shared" si="40"/>
        <v>0</v>
      </c>
      <c r="CW34">
        <f t="shared" si="41"/>
        <v>0</v>
      </c>
      <c r="CX34">
        <f t="shared" si="42"/>
        <v>0</v>
      </c>
      <c r="CY34">
        <f t="shared" si="43"/>
        <v>0</v>
      </c>
      <c r="CZ34">
        <f t="shared" si="44"/>
        <v>0</v>
      </c>
      <c r="DA34">
        <f t="shared" si="45"/>
        <v>0</v>
      </c>
      <c r="DB34">
        <f t="shared" si="46"/>
        <v>0</v>
      </c>
      <c r="DD34">
        <f t="shared" si="27"/>
        <v>0</v>
      </c>
      <c r="DE34">
        <f t="shared" si="47"/>
        <v>0</v>
      </c>
      <c r="DF34">
        <f t="shared" si="48"/>
        <v>0</v>
      </c>
      <c r="DG34">
        <f t="shared" si="49"/>
        <v>1</v>
      </c>
      <c r="DH34">
        <f t="shared" si="50"/>
        <v>0</v>
      </c>
      <c r="DI34">
        <f t="shared" si="51"/>
        <v>0</v>
      </c>
      <c r="DJ34">
        <f t="shared" si="52"/>
        <v>0</v>
      </c>
      <c r="DK34">
        <f t="shared" si="53"/>
        <v>1</v>
      </c>
      <c r="DL34">
        <f t="shared" si="54"/>
        <v>1</v>
      </c>
      <c r="DM34">
        <f t="shared" si="55"/>
        <v>0</v>
      </c>
      <c r="DN34">
        <f t="shared" si="56"/>
        <v>1</v>
      </c>
      <c r="DO34">
        <f t="shared" si="57"/>
        <v>0</v>
      </c>
      <c r="DP34">
        <f t="shared" si="58"/>
        <v>1</v>
      </c>
      <c r="DQ34">
        <f t="shared" si="59"/>
        <v>0</v>
      </c>
      <c r="DR34">
        <f t="shared" si="60"/>
        <v>0</v>
      </c>
      <c r="DS34">
        <f t="shared" si="61"/>
        <v>1</v>
      </c>
      <c r="DU34">
        <f t="shared" si="28"/>
        <v>1</v>
      </c>
      <c r="DV34">
        <f t="shared" si="7"/>
        <v>1</v>
      </c>
      <c r="DW34">
        <f t="shared" si="8"/>
        <v>1</v>
      </c>
      <c r="DX34">
        <f t="shared" si="9"/>
        <v>0</v>
      </c>
      <c r="DY34">
        <f t="shared" si="10"/>
        <v>1</v>
      </c>
      <c r="DZ34">
        <f t="shared" si="11"/>
        <v>1</v>
      </c>
      <c r="EA34">
        <f t="shared" si="12"/>
        <v>1</v>
      </c>
      <c r="EB34">
        <f t="shared" si="13"/>
        <v>0</v>
      </c>
      <c r="EC34">
        <f t="shared" si="14"/>
        <v>0</v>
      </c>
      <c r="ED34">
        <f t="shared" si="15"/>
        <v>1</v>
      </c>
      <c r="EE34">
        <f t="shared" si="16"/>
        <v>0</v>
      </c>
      <c r="EF34">
        <f t="shared" si="17"/>
        <v>1</v>
      </c>
      <c r="EG34">
        <f t="shared" si="18"/>
        <v>0</v>
      </c>
      <c r="EH34">
        <f t="shared" si="19"/>
        <v>1</v>
      </c>
      <c r="EI34">
        <f t="shared" si="20"/>
        <v>0</v>
      </c>
      <c r="EJ34">
        <f t="shared" si="21"/>
        <v>0</v>
      </c>
      <c r="EL34">
        <f>IF(AND(W34&gt;=1,W34&lt;=1.4),1,0)</f>
        <v>0</v>
      </c>
      <c r="EM34">
        <f>IF(AND(X34&gt;=1,X34&lt;=1.4),1,0)</f>
        <v>0</v>
      </c>
      <c r="EN34">
        <f>IF(AND(Y34&gt;=1,Y34&lt;=1.4),1,0)</f>
        <v>0</v>
      </c>
      <c r="EO34">
        <f>IF(AND(Z34&gt;=1,Z34&lt;=1.4),1,0)</f>
        <v>0</v>
      </c>
      <c r="EP34">
        <f>IF(AND(AA34&gt;=1,AA34&lt;=1.4),1,0)</f>
        <v>0</v>
      </c>
      <c r="EQ34">
        <f>IF(AND(AB34&gt;=1,AB34&lt;=1.4),1,0)</f>
        <v>0</v>
      </c>
      <c r="ER34">
        <f>IF(AND(AC34&gt;=1,AC34&lt;=1.4),1,0)</f>
        <v>0</v>
      </c>
      <c r="ES34">
        <f>IF(AND(AD34&gt;=1,AD34&lt;=1.4),1,0)</f>
        <v>0</v>
      </c>
      <c r="ET34">
        <f>IF(AND(AE34&gt;=1,AE34&lt;=1.4),1,0)</f>
        <v>0</v>
      </c>
      <c r="EU34">
        <f>IF(AND(AF34&gt;=1,AF34&lt;=1.4),1,0)</f>
        <v>0</v>
      </c>
      <c r="EV34">
        <f>IF(AND(AG34&gt;=1,AG34&lt;=1.4),1,0)</f>
        <v>0</v>
      </c>
      <c r="EW34">
        <f>IF(AND(AH34&gt;=1,AH34&lt;=1.4),1,0)</f>
        <v>0</v>
      </c>
      <c r="EX34">
        <f>IF(AND(AI34&gt;=1,AI34&lt;=1.4),1,0)</f>
        <v>0</v>
      </c>
      <c r="EY34">
        <f>IF(AND(AJ34&gt;=1,AJ34&lt;=1.4),1,0)</f>
        <v>0</v>
      </c>
      <c r="EZ34">
        <f t="shared" si="62"/>
        <v>1</v>
      </c>
      <c r="FA34">
        <f t="shared" si="62"/>
        <v>0</v>
      </c>
    </row>
    <row r="35" spans="1:157">
      <c r="A35" s="8">
        <f t="shared" si="0"/>
        <v>32</v>
      </c>
      <c r="B35" s="42"/>
      <c r="C35" s="8">
        <f t="shared" si="29"/>
        <v>21</v>
      </c>
      <c r="D35" s="1">
        <v>43942</v>
      </c>
      <c r="E35" s="3">
        <v>1.4417732378490797</v>
      </c>
      <c r="F35" s="3">
        <v>1.8930847010550609</v>
      </c>
      <c r="G35" s="3">
        <v>2.9862403028143549</v>
      </c>
      <c r="H35" s="3">
        <v>1.9325906363611276</v>
      </c>
      <c r="I35" s="3">
        <v>1.4993627572028327</v>
      </c>
      <c r="J35" s="3">
        <v>1.385064328486207</v>
      </c>
      <c r="K35" s="3">
        <v>1.6680918957526574</v>
      </c>
      <c r="L35" s="3">
        <v>1.5897298019853094</v>
      </c>
      <c r="M35" s="3">
        <v>1.6690600857935596</v>
      </c>
      <c r="N35" s="3">
        <v>1.9937847863511902</v>
      </c>
      <c r="O35" s="3">
        <v>1.6249107661229203</v>
      </c>
      <c r="P35" s="3">
        <v>1.577192595182312</v>
      </c>
      <c r="Q35" s="3">
        <v>1.6447480544743782</v>
      </c>
      <c r="R35" s="3">
        <v>1.6771624059067749</v>
      </c>
      <c r="S35" s="3">
        <v>1</v>
      </c>
      <c r="T35" s="3">
        <v>1.0038181322320501</v>
      </c>
      <c r="U35" s="3">
        <v>2.4145978152929399</v>
      </c>
      <c r="V35" s="6"/>
      <c r="W35" s="2">
        <f>AVERAGE(E31:E35)</f>
        <v>1.5877640808518247</v>
      </c>
      <c r="X35" s="2">
        <f>AVERAGE(F31:F35)</f>
        <v>1.605201377068316</v>
      </c>
      <c r="Y35" s="2">
        <f>AVERAGE(G31:G35)</f>
        <v>1.8387083996639497</v>
      </c>
      <c r="Z35" s="2">
        <f>AVERAGE(H31:H35)</f>
        <v>1.9427992880502092</v>
      </c>
      <c r="AA35" s="2">
        <f>AVERAGE(I31:I35)</f>
        <v>1.5195086184769813</v>
      </c>
      <c r="AB35" s="2">
        <f>AVERAGE(J31:J35)</f>
        <v>1.4959300542375751</v>
      </c>
      <c r="AC35" s="2">
        <f>AVERAGE(K31:K35)</f>
        <v>1.8173050066933782</v>
      </c>
      <c r="AD35" s="2">
        <f>AVERAGE(L31:L35)</f>
        <v>1.7996790665834888</v>
      </c>
      <c r="AE35" s="2">
        <f>AVERAGE(M31:M35)</f>
        <v>1.89513195316969</v>
      </c>
      <c r="AF35" s="2">
        <f>AVERAGE(N31:N35)</f>
        <v>1.626657728382964</v>
      </c>
      <c r="AG35" s="2">
        <f>AVERAGE(O31:O35)</f>
        <v>1.5814213436461866</v>
      </c>
      <c r="AH35" s="2">
        <f>AVERAGE(P31:P35)</f>
        <v>1.6822880003883849</v>
      </c>
      <c r="AI35" s="2">
        <f>AVERAGE(Q31:Q35)</f>
        <v>1.853169007004547</v>
      </c>
      <c r="AJ35" s="2">
        <f>AVERAGE(R31:R35)</f>
        <v>1.6821176048234712</v>
      </c>
      <c r="AK35" s="2">
        <f t="shared" si="23"/>
        <v>1.1047604049193178</v>
      </c>
      <c r="AL35" s="2">
        <f t="shared" si="24"/>
        <v>2.307290501807338</v>
      </c>
      <c r="AN35" s="3">
        <f>IF(W35&lt;=1.4,1,0)</f>
        <v>0</v>
      </c>
      <c r="AO35" s="3">
        <f>IF(X35&lt;=1.4,1,0)</f>
        <v>0</v>
      </c>
      <c r="AP35" s="3">
        <f>IF(Y35&lt;=1.4,1,0)</f>
        <v>0</v>
      </c>
      <c r="AQ35" s="3">
        <f>IF(Z35&lt;=1.4,1,0)</f>
        <v>0</v>
      </c>
      <c r="AR35" s="3">
        <f>IF(AA35&lt;=1.4,1,0)</f>
        <v>0</v>
      </c>
      <c r="AS35" s="3">
        <f>IF(AB35&lt;=1.4,1,0)</f>
        <v>0</v>
      </c>
      <c r="AT35" s="3">
        <f>IF(AC35&lt;=1.4,1,0)</f>
        <v>0</v>
      </c>
      <c r="AU35" s="3">
        <f>IF(AD35&lt;=1.4,1,0)</f>
        <v>0</v>
      </c>
      <c r="AV35" s="3">
        <f>IF(AE35&lt;=1.4,1,0)</f>
        <v>0</v>
      </c>
      <c r="AW35" s="3">
        <f>IF(AF35&lt;=1.4,1,0)</f>
        <v>0</v>
      </c>
      <c r="AX35" s="3">
        <f>IF(AG35&lt;=1.4,1,0)</f>
        <v>0</v>
      </c>
      <c r="AY35" s="3">
        <f>IF(AH35&lt;=1.4,1,0)</f>
        <v>0</v>
      </c>
      <c r="AZ35" s="3">
        <f>IF(AI35&lt;=1.4,1,0)</f>
        <v>0</v>
      </c>
      <c r="BA35" s="3">
        <f>IF(AJ35&lt;=1.4,1,0)</f>
        <v>0</v>
      </c>
      <c r="BB35" s="3">
        <f t="shared" si="30"/>
        <v>1</v>
      </c>
      <c r="BC35" s="3">
        <f t="shared" si="30"/>
        <v>0</v>
      </c>
      <c r="BE35" s="2">
        <f>W35-W34</f>
        <v>-7.5631485352315009E-2</v>
      </c>
      <c r="BF35" s="2">
        <f>X35-X34</f>
        <v>-0.23239092257382921</v>
      </c>
      <c r="BG35" s="2">
        <f>Y35-Y34</f>
        <v>8.6942227973645592E-2</v>
      </c>
      <c r="BH35" s="2">
        <f>Z35-Z34</f>
        <v>-0.10655884039561303</v>
      </c>
      <c r="BI35" s="71">
        <f>AA35-AA34</f>
        <v>-2.1044761563769665E-2</v>
      </c>
      <c r="BJ35" s="2">
        <f>AB35-AB34</f>
        <v>-8.8211883500498356E-2</v>
      </c>
      <c r="BK35" s="2">
        <f>AC35-AC34</f>
        <v>-7.5743387042337407E-2</v>
      </c>
      <c r="BL35" s="13">
        <f>AD35-AD34</f>
        <v>-0.11026043983170686</v>
      </c>
      <c r="BM35" s="2">
        <f>AE35-AE34</f>
        <v>-8.741150507434936E-2</v>
      </c>
      <c r="BN35" s="2">
        <f>AF35-AF34</f>
        <v>3.0722852049411831E-2</v>
      </c>
      <c r="BO35" s="2">
        <f>AG35-AG34</f>
        <v>-0.67848552786084704</v>
      </c>
      <c r="BP35" s="2">
        <f>AH35-AH34</f>
        <v>-5.4276517039782979E-2</v>
      </c>
      <c r="BQ35" s="2">
        <f>AI35-AI34</f>
        <v>-5.1945438821930257E-2</v>
      </c>
      <c r="BR35" s="2">
        <f>AJ35-AJ34</f>
        <v>-0.11652992091883663</v>
      </c>
      <c r="BS35" s="2">
        <f t="shared" si="63"/>
        <v>-6.792787202116024E-2</v>
      </c>
      <c r="BT35" s="2">
        <f t="shared" si="63"/>
        <v>-6.5140611129852033E-2</v>
      </c>
      <c r="BV35" s="2">
        <f>IF(W35&gt;3,1,0)</f>
        <v>0</v>
      </c>
      <c r="BW35" s="2">
        <f>IF(X35&gt;3,1,0)</f>
        <v>0</v>
      </c>
      <c r="BX35" s="2">
        <f>IF(Y35&gt;3,1,0)</f>
        <v>0</v>
      </c>
      <c r="BY35" s="2">
        <f>IF(Z35&gt;3,1,0)</f>
        <v>0</v>
      </c>
      <c r="BZ35" s="2">
        <f>IF(AA35&gt;3,1,0)</f>
        <v>0</v>
      </c>
      <c r="CA35" s="2">
        <f>IF(AB35&gt;3,1,0)</f>
        <v>0</v>
      </c>
      <c r="CB35" s="2">
        <f>IF(AC35&gt;3,1,0)</f>
        <v>0</v>
      </c>
      <c r="CC35" s="2">
        <f>IF(AD35&gt;3,1,0)</f>
        <v>0</v>
      </c>
      <c r="CD35" s="2">
        <f>IF(AE35&gt;3,1,0)</f>
        <v>0</v>
      </c>
      <c r="CE35" s="2">
        <f>IF(AF35&gt;3,1,0)</f>
        <v>0</v>
      </c>
      <c r="CF35" s="2">
        <f>IF(AG35&gt;3,1,0)</f>
        <v>0</v>
      </c>
      <c r="CG35" s="2">
        <f>IF(AH35&gt;3,1,0)</f>
        <v>0</v>
      </c>
      <c r="CH35" s="2">
        <f>IF(AI35&gt;3,1,0)</f>
        <v>0</v>
      </c>
      <c r="CI35" s="2">
        <f>IF(AJ35&gt;3,1,0)</f>
        <v>0</v>
      </c>
      <c r="CJ35" s="2">
        <f t="shared" si="31"/>
        <v>0</v>
      </c>
      <c r="CK35" s="2">
        <f t="shared" si="31"/>
        <v>0</v>
      </c>
      <c r="CM35">
        <f t="shared" si="26"/>
        <v>0</v>
      </c>
      <c r="CN35">
        <f t="shared" si="32"/>
        <v>0</v>
      </c>
      <c r="CO35">
        <f t="shared" si="33"/>
        <v>0</v>
      </c>
      <c r="CP35">
        <f t="shared" si="34"/>
        <v>0</v>
      </c>
      <c r="CQ35">
        <f t="shared" si="35"/>
        <v>0</v>
      </c>
      <c r="CR35">
        <f t="shared" si="36"/>
        <v>0</v>
      </c>
      <c r="CS35">
        <f t="shared" si="37"/>
        <v>0</v>
      </c>
      <c r="CT35">
        <f t="shared" si="38"/>
        <v>0</v>
      </c>
      <c r="CU35">
        <f t="shared" si="39"/>
        <v>0</v>
      </c>
      <c r="CV35">
        <f t="shared" si="40"/>
        <v>0</v>
      </c>
      <c r="CW35">
        <f t="shared" si="41"/>
        <v>0</v>
      </c>
      <c r="CX35">
        <f t="shared" si="42"/>
        <v>0</v>
      </c>
      <c r="CY35">
        <f t="shared" si="43"/>
        <v>0</v>
      </c>
      <c r="CZ35">
        <f t="shared" si="44"/>
        <v>0</v>
      </c>
      <c r="DA35">
        <f t="shared" si="45"/>
        <v>0</v>
      </c>
      <c r="DB35">
        <f t="shared" si="46"/>
        <v>0</v>
      </c>
      <c r="DD35">
        <f t="shared" si="27"/>
        <v>0</v>
      </c>
      <c r="DE35">
        <f t="shared" si="47"/>
        <v>0</v>
      </c>
      <c r="DF35">
        <f t="shared" si="48"/>
        <v>0</v>
      </c>
      <c r="DG35">
        <f t="shared" si="49"/>
        <v>1</v>
      </c>
      <c r="DH35">
        <f t="shared" si="50"/>
        <v>0</v>
      </c>
      <c r="DI35">
        <f t="shared" si="51"/>
        <v>0</v>
      </c>
      <c r="DJ35">
        <f t="shared" si="52"/>
        <v>0</v>
      </c>
      <c r="DK35">
        <f t="shared" si="53"/>
        <v>0</v>
      </c>
      <c r="DL35">
        <f t="shared" si="54"/>
        <v>0</v>
      </c>
      <c r="DM35">
        <f t="shared" si="55"/>
        <v>0</v>
      </c>
      <c r="DN35">
        <f t="shared" si="56"/>
        <v>0</v>
      </c>
      <c r="DO35">
        <f t="shared" si="57"/>
        <v>0</v>
      </c>
      <c r="DP35">
        <f t="shared" si="58"/>
        <v>0</v>
      </c>
      <c r="DQ35">
        <f t="shared" si="59"/>
        <v>0</v>
      </c>
      <c r="DR35">
        <f t="shared" si="60"/>
        <v>0</v>
      </c>
      <c r="DS35">
        <f t="shared" si="61"/>
        <v>1</v>
      </c>
      <c r="DU35">
        <f t="shared" si="28"/>
        <v>1</v>
      </c>
      <c r="DV35">
        <f t="shared" si="7"/>
        <v>1</v>
      </c>
      <c r="DW35">
        <f t="shared" si="8"/>
        <v>1</v>
      </c>
      <c r="DX35">
        <f t="shared" si="9"/>
        <v>0</v>
      </c>
      <c r="DY35">
        <f t="shared" si="10"/>
        <v>1</v>
      </c>
      <c r="DZ35">
        <f t="shared" si="11"/>
        <v>1</v>
      </c>
      <c r="EA35">
        <f t="shared" si="12"/>
        <v>1</v>
      </c>
      <c r="EB35">
        <f t="shared" si="13"/>
        <v>1</v>
      </c>
      <c r="EC35">
        <f t="shared" si="14"/>
        <v>1</v>
      </c>
      <c r="ED35">
        <f t="shared" si="15"/>
        <v>1</v>
      </c>
      <c r="EE35">
        <f t="shared" si="16"/>
        <v>1</v>
      </c>
      <c r="EF35">
        <f t="shared" si="17"/>
        <v>1</v>
      </c>
      <c r="EG35">
        <f t="shared" si="18"/>
        <v>1</v>
      </c>
      <c r="EH35">
        <f t="shared" si="19"/>
        <v>1</v>
      </c>
      <c r="EI35">
        <f t="shared" si="20"/>
        <v>0</v>
      </c>
      <c r="EJ35">
        <f t="shared" si="21"/>
        <v>0</v>
      </c>
      <c r="EL35">
        <f>IF(AND(W35&gt;=1,W35&lt;=1.4),1,0)</f>
        <v>0</v>
      </c>
      <c r="EM35">
        <f>IF(AND(X35&gt;=1,X35&lt;=1.4),1,0)</f>
        <v>0</v>
      </c>
      <c r="EN35">
        <f>IF(AND(Y35&gt;=1,Y35&lt;=1.4),1,0)</f>
        <v>0</v>
      </c>
      <c r="EO35">
        <f>IF(AND(Z35&gt;=1,Z35&lt;=1.4),1,0)</f>
        <v>0</v>
      </c>
      <c r="EP35">
        <f>IF(AND(AA35&gt;=1,AA35&lt;=1.4),1,0)</f>
        <v>0</v>
      </c>
      <c r="EQ35">
        <f>IF(AND(AB35&gt;=1,AB35&lt;=1.4),1,0)</f>
        <v>0</v>
      </c>
      <c r="ER35">
        <f>IF(AND(AC35&gt;=1,AC35&lt;=1.4),1,0)</f>
        <v>0</v>
      </c>
      <c r="ES35">
        <f>IF(AND(AD35&gt;=1,AD35&lt;=1.4),1,0)</f>
        <v>0</v>
      </c>
      <c r="ET35">
        <f>IF(AND(AE35&gt;=1,AE35&lt;=1.4),1,0)</f>
        <v>0</v>
      </c>
      <c r="EU35">
        <f>IF(AND(AF35&gt;=1,AF35&lt;=1.4),1,0)</f>
        <v>0</v>
      </c>
      <c r="EV35">
        <f>IF(AND(AG35&gt;=1,AG35&lt;=1.4),1,0)</f>
        <v>0</v>
      </c>
      <c r="EW35">
        <f>IF(AND(AH35&gt;=1,AH35&lt;=1.4),1,0)</f>
        <v>0</v>
      </c>
      <c r="EX35">
        <f>IF(AND(AI35&gt;=1,AI35&lt;=1.4),1,0)</f>
        <v>0</v>
      </c>
      <c r="EY35">
        <f>IF(AND(AJ35&gt;=1,AJ35&lt;=1.4),1,0)</f>
        <v>0</v>
      </c>
      <c r="EZ35">
        <f t="shared" si="62"/>
        <v>1</v>
      </c>
      <c r="FA35">
        <f t="shared" si="62"/>
        <v>0</v>
      </c>
    </row>
    <row r="36" spans="1:157">
      <c r="A36" s="8">
        <f t="shared" si="0"/>
        <v>33</v>
      </c>
      <c r="B36" s="42"/>
      <c r="C36" s="8">
        <f t="shared" si="29"/>
        <v>22</v>
      </c>
      <c r="D36" s="1">
        <v>43943</v>
      </c>
      <c r="E36" s="3">
        <v>1.6418808460292333</v>
      </c>
      <c r="F36" s="3">
        <v>1.7197656741807448</v>
      </c>
      <c r="G36" s="3">
        <v>1.0458216795187718</v>
      </c>
      <c r="H36" s="3">
        <v>1.6967867923713922</v>
      </c>
      <c r="I36" s="3">
        <v>1.4782669765408574</v>
      </c>
      <c r="J36" s="3">
        <v>1.4023632069471796</v>
      </c>
      <c r="K36" s="3">
        <v>1.5738480105284456</v>
      </c>
      <c r="L36" s="3">
        <v>1.4629665247290657</v>
      </c>
      <c r="M36" s="3">
        <v>1.5393471129643483</v>
      </c>
      <c r="N36" s="3">
        <v>1.6385770968150581</v>
      </c>
      <c r="O36" s="3">
        <v>1.1167117841728569</v>
      </c>
      <c r="P36" s="3">
        <v>1.5455695903690243</v>
      </c>
      <c r="Q36" s="3">
        <v>2.2127031126259395</v>
      </c>
      <c r="R36" s="3">
        <v>1.6146942092244876</v>
      </c>
      <c r="S36" s="3">
        <v>1</v>
      </c>
      <c r="T36" s="3">
        <v>1.0398068084443399</v>
      </c>
      <c r="U36" s="3">
        <v>2.6162344983088999</v>
      </c>
      <c r="V36" s="6"/>
      <c r="W36" s="2">
        <f>AVERAGE(E32:E36)</f>
        <v>1.642418813149225</v>
      </c>
      <c r="X36" s="2">
        <f>AVERAGE(F32:F36)</f>
        <v>1.6017724236044331</v>
      </c>
      <c r="Y36" s="2">
        <f>AVERAGE(G32:G36)</f>
        <v>1.7400269652415408</v>
      </c>
      <c r="Z36" s="2">
        <f>AVERAGE(H32:H36)</f>
        <v>1.7428636245287776</v>
      </c>
      <c r="AA36" s="2">
        <f>AVERAGE(I32:I36)</f>
        <v>1.5026164289247246</v>
      </c>
      <c r="AB36" s="2">
        <f>AVERAGE(J32:J36)</f>
        <v>1.4212826096718087</v>
      </c>
      <c r="AC36" s="2">
        <f>AVERAGE(K32:K36)</f>
        <v>1.7340280030148669</v>
      </c>
      <c r="AD36" s="2">
        <f>AVERAGE(L32:L36)</f>
        <v>1.6948995403546732</v>
      </c>
      <c r="AE36" s="2">
        <f>AVERAGE(M32:M36)</f>
        <v>1.8013145528715235</v>
      </c>
      <c r="AF36" s="2">
        <f>AVERAGE(N32:N36)</f>
        <v>1.5476949077152951</v>
      </c>
      <c r="AG36" s="2">
        <f>AVERAGE(O32:O36)</f>
        <v>1.4244157283908836</v>
      </c>
      <c r="AH36" s="2">
        <f>AVERAGE(P32:P36)</f>
        <v>1.6327578194896355</v>
      </c>
      <c r="AI36" s="2">
        <f>AVERAGE(Q32:Q36)</f>
        <v>1.9085615672966294</v>
      </c>
      <c r="AJ36" s="2">
        <f>AVERAGE(R32:R36)</f>
        <v>1.6699056114262845</v>
      </c>
      <c r="AK36" s="2">
        <f t="shared" si="23"/>
        <v>1.0973278223142138</v>
      </c>
      <c r="AL36" s="2">
        <f t="shared" si="24"/>
        <v>2.4047627535817959</v>
      </c>
      <c r="AN36" s="3">
        <f>IF(W36&lt;=1.4,1,0)</f>
        <v>0</v>
      </c>
      <c r="AO36" s="3">
        <f>IF(X36&lt;=1.4,1,0)</f>
        <v>0</v>
      </c>
      <c r="AP36" s="3">
        <f>IF(Y36&lt;=1.4,1,0)</f>
        <v>0</v>
      </c>
      <c r="AQ36" s="3">
        <f>IF(Z36&lt;=1.4,1,0)</f>
        <v>0</v>
      </c>
      <c r="AR36" s="3">
        <f>IF(AA36&lt;=1.4,1,0)</f>
        <v>0</v>
      </c>
      <c r="AS36" s="3">
        <f>IF(AB36&lt;=1.4,1,0)</f>
        <v>0</v>
      </c>
      <c r="AT36" s="3">
        <f>IF(AC36&lt;=1.4,1,0)</f>
        <v>0</v>
      </c>
      <c r="AU36" s="3">
        <f>IF(AD36&lt;=1.4,1,0)</f>
        <v>0</v>
      </c>
      <c r="AV36" s="3">
        <f>IF(AE36&lt;=1.4,1,0)</f>
        <v>0</v>
      </c>
      <c r="AW36" s="3">
        <f>IF(AF36&lt;=1.4,1,0)</f>
        <v>0</v>
      </c>
      <c r="AX36" s="3">
        <f>IF(AG36&lt;=1.4,1,0)</f>
        <v>0</v>
      </c>
      <c r="AY36" s="3">
        <f>IF(AH36&lt;=1.4,1,0)</f>
        <v>0</v>
      </c>
      <c r="AZ36" s="3">
        <f>IF(AI36&lt;=1.4,1,0)</f>
        <v>0</v>
      </c>
      <c r="BA36" s="3">
        <f>IF(AJ36&lt;=1.4,1,0)</f>
        <v>0</v>
      </c>
      <c r="BB36" s="3">
        <f t="shared" si="30"/>
        <v>1</v>
      </c>
      <c r="BC36" s="3">
        <f t="shared" si="30"/>
        <v>0</v>
      </c>
      <c r="BE36" s="2">
        <f>W36-W35</f>
        <v>5.4654732297400255E-2</v>
      </c>
      <c r="BF36" s="2">
        <f>X36-X35</f>
        <v>-3.4289534638829444E-3</v>
      </c>
      <c r="BG36" s="2">
        <f>Y36-Y35</f>
        <v>-9.8681434422408953E-2</v>
      </c>
      <c r="BH36" s="2">
        <f>Z36-Z35</f>
        <v>-0.19993566352143155</v>
      </c>
      <c r="BI36" s="71">
        <f>AA36-AA35</f>
        <v>-1.6892189552256687E-2</v>
      </c>
      <c r="BJ36" s="2">
        <f>AB36-AB35</f>
        <v>-7.464744456576633E-2</v>
      </c>
      <c r="BK36" s="2">
        <f>AC36-AC35</f>
        <v>-8.3277003678511319E-2</v>
      </c>
      <c r="BL36" s="13">
        <f>AD36-AD35</f>
        <v>-0.10477952622881559</v>
      </c>
      <c r="BM36" s="2">
        <f>AE36-AE35</f>
        <v>-9.3817400298166431E-2</v>
      </c>
      <c r="BN36" s="2">
        <f>AF36-AF35</f>
        <v>-7.8962820667668909E-2</v>
      </c>
      <c r="BO36" s="2">
        <f>AG36-AG35</f>
        <v>-0.15700561525530299</v>
      </c>
      <c r="BP36" s="2">
        <f>AH36-AH35</f>
        <v>-4.9530180898749387E-2</v>
      </c>
      <c r="BQ36" s="2">
        <f>AI36-AI35</f>
        <v>5.5392560292082393E-2</v>
      </c>
      <c r="BR36" s="2">
        <f>AJ36-AJ35</f>
        <v>-1.2211993397186705E-2</v>
      </c>
      <c r="BS36" s="2">
        <f t="shared" si="63"/>
        <v>-7.4325826051040433E-3</v>
      </c>
      <c r="BT36" s="2">
        <f t="shared" si="63"/>
        <v>9.7472251774457952E-2</v>
      </c>
      <c r="BV36" s="2">
        <f>IF(W36&gt;3,1,0)</f>
        <v>0</v>
      </c>
      <c r="BW36" s="2">
        <f>IF(X36&gt;3,1,0)</f>
        <v>0</v>
      </c>
      <c r="BX36" s="2">
        <f>IF(Y36&gt;3,1,0)</f>
        <v>0</v>
      </c>
      <c r="BY36" s="2">
        <f>IF(Z36&gt;3,1,0)</f>
        <v>0</v>
      </c>
      <c r="BZ36" s="2">
        <f>IF(AA36&gt;3,1,0)</f>
        <v>0</v>
      </c>
      <c r="CA36" s="2">
        <f>IF(AB36&gt;3,1,0)</f>
        <v>0</v>
      </c>
      <c r="CB36" s="2">
        <f>IF(AC36&gt;3,1,0)</f>
        <v>0</v>
      </c>
      <c r="CC36" s="2">
        <f>IF(AD36&gt;3,1,0)</f>
        <v>0</v>
      </c>
      <c r="CD36" s="2">
        <f>IF(AE36&gt;3,1,0)</f>
        <v>0</v>
      </c>
      <c r="CE36" s="2">
        <f>IF(AF36&gt;3,1,0)</f>
        <v>0</v>
      </c>
      <c r="CF36" s="2">
        <f>IF(AG36&gt;3,1,0)</f>
        <v>0</v>
      </c>
      <c r="CG36" s="2">
        <f>IF(AH36&gt;3,1,0)</f>
        <v>0</v>
      </c>
      <c r="CH36" s="2">
        <f>IF(AI36&gt;3,1,0)</f>
        <v>0</v>
      </c>
      <c r="CI36" s="2">
        <f>IF(AJ36&gt;3,1,0)</f>
        <v>0</v>
      </c>
      <c r="CJ36" s="2">
        <f t="shared" si="31"/>
        <v>0</v>
      </c>
      <c r="CK36" s="2">
        <f t="shared" si="31"/>
        <v>0</v>
      </c>
      <c r="CM36">
        <f t="shared" si="26"/>
        <v>0</v>
      </c>
      <c r="CN36">
        <f t="shared" si="32"/>
        <v>0</v>
      </c>
      <c r="CO36">
        <f t="shared" si="33"/>
        <v>0</v>
      </c>
      <c r="CP36">
        <f t="shared" si="34"/>
        <v>0</v>
      </c>
      <c r="CQ36">
        <f t="shared" si="35"/>
        <v>0</v>
      </c>
      <c r="CR36">
        <f t="shared" si="36"/>
        <v>0</v>
      </c>
      <c r="CS36">
        <f t="shared" si="37"/>
        <v>0</v>
      </c>
      <c r="CT36">
        <f t="shared" si="38"/>
        <v>0</v>
      </c>
      <c r="CU36">
        <f t="shared" si="39"/>
        <v>0</v>
      </c>
      <c r="CV36">
        <f t="shared" si="40"/>
        <v>0</v>
      </c>
      <c r="CW36">
        <f t="shared" si="41"/>
        <v>0</v>
      </c>
      <c r="CX36">
        <f t="shared" si="42"/>
        <v>0</v>
      </c>
      <c r="CY36">
        <f t="shared" si="43"/>
        <v>0</v>
      </c>
      <c r="CZ36">
        <f t="shared" si="44"/>
        <v>0</v>
      </c>
      <c r="DA36">
        <f t="shared" si="45"/>
        <v>0</v>
      </c>
      <c r="DB36">
        <f t="shared" si="46"/>
        <v>1</v>
      </c>
      <c r="DD36">
        <f t="shared" si="27"/>
        <v>0</v>
      </c>
      <c r="DE36">
        <f t="shared" si="47"/>
        <v>0</v>
      </c>
      <c r="DF36">
        <f t="shared" si="48"/>
        <v>0</v>
      </c>
      <c r="DG36">
        <f t="shared" si="49"/>
        <v>0</v>
      </c>
      <c r="DH36">
        <f t="shared" si="50"/>
        <v>0</v>
      </c>
      <c r="DI36">
        <f t="shared" si="51"/>
        <v>0</v>
      </c>
      <c r="DJ36">
        <f t="shared" si="52"/>
        <v>0</v>
      </c>
      <c r="DK36">
        <f t="shared" si="53"/>
        <v>0</v>
      </c>
      <c r="DL36">
        <f t="shared" si="54"/>
        <v>0</v>
      </c>
      <c r="DM36">
        <f t="shared" si="55"/>
        <v>0</v>
      </c>
      <c r="DN36">
        <f t="shared" si="56"/>
        <v>0</v>
      </c>
      <c r="DO36">
        <f t="shared" si="57"/>
        <v>0</v>
      </c>
      <c r="DP36">
        <f t="shared" si="58"/>
        <v>1</v>
      </c>
      <c r="DQ36">
        <f t="shared" si="59"/>
        <v>0</v>
      </c>
      <c r="DR36">
        <f t="shared" si="60"/>
        <v>0</v>
      </c>
      <c r="DS36">
        <f t="shared" si="61"/>
        <v>0</v>
      </c>
      <c r="DU36">
        <f t="shared" si="28"/>
        <v>1</v>
      </c>
      <c r="DV36">
        <f t="shared" si="7"/>
        <v>1</v>
      </c>
      <c r="DW36">
        <f t="shared" si="8"/>
        <v>1</v>
      </c>
      <c r="DX36">
        <f t="shared" si="9"/>
        <v>1</v>
      </c>
      <c r="DY36">
        <f t="shared" si="10"/>
        <v>1</v>
      </c>
      <c r="DZ36">
        <f t="shared" si="11"/>
        <v>1</v>
      </c>
      <c r="EA36">
        <f t="shared" si="12"/>
        <v>1</v>
      </c>
      <c r="EB36">
        <f t="shared" si="13"/>
        <v>1</v>
      </c>
      <c r="EC36">
        <f t="shared" si="14"/>
        <v>1</v>
      </c>
      <c r="ED36">
        <f t="shared" si="15"/>
        <v>1</v>
      </c>
      <c r="EE36">
        <f t="shared" si="16"/>
        <v>1</v>
      </c>
      <c r="EF36">
        <f t="shared" si="17"/>
        <v>1</v>
      </c>
      <c r="EG36">
        <f t="shared" si="18"/>
        <v>0</v>
      </c>
      <c r="EH36">
        <f t="shared" si="19"/>
        <v>1</v>
      </c>
      <c r="EI36">
        <f t="shared" si="20"/>
        <v>0</v>
      </c>
      <c r="EJ36">
        <f t="shared" si="21"/>
        <v>0</v>
      </c>
      <c r="EL36">
        <f>IF(AND(W36&gt;=1,W36&lt;=1.4),1,0)</f>
        <v>0</v>
      </c>
      <c r="EM36">
        <f>IF(AND(X36&gt;=1,X36&lt;=1.4),1,0)</f>
        <v>0</v>
      </c>
      <c r="EN36">
        <f>IF(AND(Y36&gt;=1,Y36&lt;=1.4),1,0)</f>
        <v>0</v>
      </c>
      <c r="EO36">
        <f>IF(AND(Z36&gt;=1,Z36&lt;=1.4),1,0)</f>
        <v>0</v>
      </c>
      <c r="EP36">
        <f>IF(AND(AA36&gt;=1,AA36&lt;=1.4),1,0)</f>
        <v>0</v>
      </c>
      <c r="EQ36">
        <f>IF(AND(AB36&gt;=1,AB36&lt;=1.4),1,0)</f>
        <v>0</v>
      </c>
      <c r="ER36">
        <f>IF(AND(AC36&gt;=1,AC36&lt;=1.4),1,0)</f>
        <v>0</v>
      </c>
      <c r="ES36">
        <f>IF(AND(AD36&gt;=1,AD36&lt;=1.4),1,0)</f>
        <v>0</v>
      </c>
      <c r="ET36">
        <f>IF(AND(AE36&gt;=1,AE36&lt;=1.4),1,0)</f>
        <v>0</v>
      </c>
      <c r="EU36">
        <f>IF(AND(AF36&gt;=1,AF36&lt;=1.4),1,0)</f>
        <v>0</v>
      </c>
      <c r="EV36">
        <f>IF(AND(AG36&gt;=1,AG36&lt;=1.4),1,0)</f>
        <v>0</v>
      </c>
      <c r="EW36">
        <f>IF(AND(AH36&gt;=1,AH36&lt;=1.4),1,0)</f>
        <v>0</v>
      </c>
      <c r="EX36">
        <f>IF(AND(AI36&gt;=1,AI36&lt;=1.4),1,0)</f>
        <v>0</v>
      </c>
      <c r="EY36">
        <f>IF(AND(AJ36&gt;=1,AJ36&lt;=1.4),1,0)</f>
        <v>0</v>
      </c>
      <c r="EZ36">
        <f t="shared" si="62"/>
        <v>1</v>
      </c>
      <c r="FA36">
        <f t="shared" si="62"/>
        <v>0</v>
      </c>
    </row>
    <row r="37" spans="1:157">
      <c r="A37" s="8">
        <f t="shared" si="0"/>
        <v>34</v>
      </c>
      <c r="B37" s="42"/>
      <c r="C37" s="8">
        <f t="shared" si="29"/>
        <v>23</v>
      </c>
      <c r="D37" s="1">
        <v>43944</v>
      </c>
      <c r="E37" s="3">
        <v>1.5404994964050462</v>
      </c>
      <c r="F37" s="3">
        <v>1.2541861588725418</v>
      </c>
      <c r="G37" s="3">
        <v>1.041998250021708</v>
      </c>
      <c r="H37" s="3">
        <v>1.3972720702112074</v>
      </c>
      <c r="I37" s="3">
        <v>1.4110477315890457</v>
      </c>
      <c r="J37" s="3">
        <v>1.4721436595798263</v>
      </c>
      <c r="K37" s="3">
        <v>1.5728370691532954</v>
      </c>
      <c r="L37" s="3">
        <v>1.4224246931883857</v>
      </c>
      <c r="M37" s="3">
        <v>1.5631346534929869</v>
      </c>
      <c r="N37" s="3">
        <v>1.6175176477009376</v>
      </c>
      <c r="O37" s="3">
        <v>1.4276473240237488</v>
      </c>
      <c r="P37" s="3">
        <v>1.5252878391581137</v>
      </c>
      <c r="Q37" s="3">
        <v>1.6299334860603749</v>
      </c>
      <c r="R37" s="3">
        <v>1.502573923502627</v>
      </c>
      <c r="S37" s="3">
        <v>1</v>
      </c>
      <c r="T37" s="3">
        <v>1.0929817066065901</v>
      </c>
      <c r="U37" s="3">
        <v>2.7574287446937502</v>
      </c>
      <c r="V37" s="6"/>
      <c r="W37" s="2">
        <f>AVERAGE(E33:E37)</f>
        <v>1.5373535648091674</v>
      </c>
      <c r="X37" s="2">
        <f>AVERAGE(F33:F37)</f>
        <v>1.518441575668396</v>
      </c>
      <c r="Y37" s="2">
        <f>AVERAGE(G33:G37)</f>
        <v>1.4561598768294566</v>
      </c>
      <c r="Z37" s="2">
        <f>AVERAGE(H33:H37)</f>
        <v>1.5029215816716708</v>
      </c>
      <c r="AA37" s="2">
        <f>AVERAGE(I33:I37)</f>
        <v>1.4784886495866008</v>
      </c>
      <c r="AB37" s="2">
        <f>AVERAGE(J33:J37)</f>
        <v>1.4087014067923322</v>
      </c>
      <c r="AC37" s="2">
        <f>AVERAGE(K33:K37)</f>
        <v>1.6680895411039196</v>
      </c>
      <c r="AD37" s="2">
        <f>AVERAGE(L33:L37)</f>
        <v>1.6034348315886675</v>
      </c>
      <c r="AE37" s="2">
        <f>AVERAGE(M33:M37)</f>
        <v>1.7074472138660961</v>
      </c>
      <c r="AF37" s="2">
        <f>AVERAGE(N33:N37)</f>
        <v>1.5242156899927055</v>
      </c>
      <c r="AG37" s="2">
        <f>AVERAGE(O33:O37)</f>
        <v>1.4363299285053057</v>
      </c>
      <c r="AH37" s="2">
        <f>AVERAGE(P33:P37)</f>
        <v>1.586437849823962</v>
      </c>
      <c r="AI37" s="2">
        <f>AVERAGE(Q33:Q37)</f>
        <v>1.7414272859488222</v>
      </c>
      <c r="AJ37" s="2">
        <f>AVERAGE(R33:R37)</f>
        <v>1.5638101621732023</v>
      </c>
      <c r="AK37" s="2">
        <f t="shared" si="23"/>
        <v>1.0987381922341481</v>
      </c>
      <c r="AL37" s="2">
        <f t="shared" si="24"/>
        <v>2.4113804673299297</v>
      </c>
      <c r="AN37" s="3">
        <f>IF(W37&lt;=1.4,1,0)</f>
        <v>0</v>
      </c>
      <c r="AO37" s="3">
        <f>IF(X37&lt;=1.4,1,0)</f>
        <v>0</v>
      </c>
      <c r="AP37" s="3">
        <f>IF(Y37&lt;=1.4,1,0)</f>
        <v>0</v>
      </c>
      <c r="AQ37" s="3">
        <f>IF(Z37&lt;=1.4,1,0)</f>
        <v>0</v>
      </c>
      <c r="AR37" s="3">
        <f>IF(AA37&lt;=1.4,1,0)</f>
        <v>0</v>
      </c>
      <c r="AS37" s="3">
        <f>IF(AB37&lt;=1.4,1,0)</f>
        <v>0</v>
      </c>
      <c r="AT37" s="3">
        <f>IF(AC37&lt;=1.4,1,0)</f>
        <v>0</v>
      </c>
      <c r="AU37" s="3">
        <f>IF(AD37&lt;=1.4,1,0)</f>
        <v>0</v>
      </c>
      <c r="AV37" s="3">
        <f>IF(AE37&lt;=1.4,1,0)</f>
        <v>0</v>
      </c>
      <c r="AW37" s="3">
        <f>IF(AF37&lt;=1.4,1,0)</f>
        <v>0</v>
      </c>
      <c r="AX37" s="3">
        <f>IF(AG37&lt;=1.4,1,0)</f>
        <v>0</v>
      </c>
      <c r="AY37" s="3">
        <f>IF(AH37&lt;=1.4,1,0)</f>
        <v>0</v>
      </c>
      <c r="AZ37" s="3">
        <f>IF(AI37&lt;=1.4,1,0)</f>
        <v>0</v>
      </c>
      <c r="BA37" s="3">
        <f>IF(AJ37&lt;=1.4,1,0)</f>
        <v>0</v>
      </c>
      <c r="BB37" s="3">
        <f t="shared" si="30"/>
        <v>1</v>
      </c>
      <c r="BC37" s="3">
        <f t="shared" si="30"/>
        <v>0</v>
      </c>
      <c r="BE37" s="2">
        <f>W37-W36</f>
        <v>-0.10506524834005759</v>
      </c>
      <c r="BF37" s="2">
        <f>X37-X36</f>
        <v>-8.3330847936037067E-2</v>
      </c>
      <c r="BG37" s="2">
        <f>Y37-Y36</f>
        <v>-0.28386708841208419</v>
      </c>
      <c r="BH37" s="2">
        <f>Z37-Z36</f>
        <v>-0.23994204285710685</v>
      </c>
      <c r="BI37" s="71">
        <f>AA37-AA36</f>
        <v>-2.4127779338123823E-2</v>
      </c>
      <c r="BJ37" s="2">
        <f>AB37-AB36</f>
        <v>-1.2581202879476505E-2</v>
      </c>
      <c r="BK37" s="2">
        <f>AC37-AC36</f>
        <v>-6.5938461910947321E-2</v>
      </c>
      <c r="BL37" s="13">
        <f>AD37-AD36</f>
        <v>-9.1464708766005653E-2</v>
      </c>
      <c r="BM37" s="2">
        <f>AE37-AE36</f>
        <v>-9.386733900542743E-2</v>
      </c>
      <c r="BN37" s="2">
        <f>AF37-AF36</f>
        <v>-2.347921772258954E-2</v>
      </c>
      <c r="BO37" s="2">
        <f>AG37-AG36</f>
        <v>1.1914200114422124E-2</v>
      </c>
      <c r="BP37" s="2">
        <f>AH37-AH36</f>
        <v>-4.6319969665673533E-2</v>
      </c>
      <c r="BQ37" s="2">
        <f>AI37-AI36</f>
        <v>-0.16713428134780717</v>
      </c>
      <c r="BR37" s="2">
        <f>AJ37-AJ36</f>
        <v>-0.10609544925308212</v>
      </c>
      <c r="BS37" s="2">
        <f t="shared" si="63"/>
        <v>1.4103699199343733E-3</v>
      </c>
      <c r="BT37" s="2">
        <f t="shared" si="63"/>
        <v>6.6177137481338022E-3</v>
      </c>
      <c r="BV37" s="2">
        <f>IF(W37&gt;3,1,0)</f>
        <v>0</v>
      </c>
      <c r="BW37" s="2">
        <f>IF(X37&gt;3,1,0)</f>
        <v>0</v>
      </c>
      <c r="BX37" s="2">
        <f>IF(Y37&gt;3,1,0)</f>
        <v>0</v>
      </c>
      <c r="BY37" s="2">
        <f>IF(Z37&gt;3,1,0)</f>
        <v>0</v>
      </c>
      <c r="BZ37" s="2">
        <f>IF(AA37&gt;3,1,0)</f>
        <v>0</v>
      </c>
      <c r="CA37" s="2">
        <f>IF(AB37&gt;3,1,0)</f>
        <v>0</v>
      </c>
      <c r="CB37" s="2">
        <f>IF(AC37&gt;3,1,0)</f>
        <v>0</v>
      </c>
      <c r="CC37" s="2">
        <f>IF(AD37&gt;3,1,0)</f>
        <v>0</v>
      </c>
      <c r="CD37" s="2">
        <f>IF(AE37&gt;3,1,0)</f>
        <v>0</v>
      </c>
      <c r="CE37" s="2">
        <f>IF(AF37&gt;3,1,0)</f>
        <v>0</v>
      </c>
      <c r="CF37" s="2">
        <f>IF(AG37&gt;3,1,0)</f>
        <v>0</v>
      </c>
      <c r="CG37" s="2">
        <f>IF(AH37&gt;3,1,0)</f>
        <v>0</v>
      </c>
      <c r="CH37" s="2">
        <f>IF(AI37&gt;3,1,0)</f>
        <v>0</v>
      </c>
      <c r="CI37" s="2">
        <f>IF(AJ37&gt;3,1,0)</f>
        <v>0</v>
      </c>
      <c r="CJ37" s="2">
        <f t="shared" si="31"/>
        <v>0</v>
      </c>
      <c r="CK37" s="2">
        <f t="shared" si="31"/>
        <v>0</v>
      </c>
      <c r="CM37">
        <f t="shared" si="26"/>
        <v>0</v>
      </c>
      <c r="CN37">
        <f t="shared" si="32"/>
        <v>0</v>
      </c>
      <c r="CO37">
        <f t="shared" si="33"/>
        <v>0</v>
      </c>
      <c r="CP37">
        <f t="shared" si="34"/>
        <v>0</v>
      </c>
      <c r="CQ37">
        <f t="shared" si="35"/>
        <v>0</v>
      </c>
      <c r="CR37">
        <f t="shared" si="36"/>
        <v>0</v>
      </c>
      <c r="CS37">
        <f t="shared" si="37"/>
        <v>0</v>
      </c>
      <c r="CT37">
        <f t="shared" si="38"/>
        <v>0</v>
      </c>
      <c r="CU37">
        <f t="shared" si="39"/>
        <v>0</v>
      </c>
      <c r="CV37">
        <f t="shared" si="40"/>
        <v>0</v>
      </c>
      <c r="CW37">
        <f t="shared" si="41"/>
        <v>0</v>
      </c>
      <c r="CX37">
        <f t="shared" si="42"/>
        <v>0</v>
      </c>
      <c r="CY37">
        <f t="shared" si="43"/>
        <v>0</v>
      </c>
      <c r="CZ37">
        <f t="shared" si="44"/>
        <v>0</v>
      </c>
      <c r="DA37">
        <f t="shared" si="45"/>
        <v>0</v>
      </c>
      <c r="DB37">
        <f t="shared" si="46"/>
        <v>1</v>
      </c>
      <c r="DD37">
        <f t="shared" si="27"/>
        <v>0</v>
      </c>
      <c r="DE37">
        <f t="shared" si="47"/>
        <v>0</v>
      </c>
      <c r="DF37">
        <f t="shared" si="48"/>
        <v>0</v>
      </c>
      <c r="DG37">
        <f t="shared" si="49"/>
        <v>0</v>
      </c>
      <c r="DH37">
        <f t="shared" si="50"/>
        <v>0</v>
      </c>
      <c r="DI37">
        <f t="shared" si="51"/>
        <v>0</v>
      </c>
      <c r="DJ37">
        <f t="shared" si="52"/>
        <v>0</v>
      </c>
      <c r="DK37">
        <f t="shared" si="53"/>
        <v>0</v>
      </c>
      <c r="DL37">
        <f t="shared" si="54"/>
        <v>0</v>
      </c>
      <c r="DM37">
        <f t="shared" si="55"/>
        <v>0</v>
      </c>
      <c r="DN37">
        <f t="shared" si="56"/>
        <v>0</v>
      </c>
      <c r="DO37">
        <f t="shared" si="57"/>
        <v>0</v>
      </c>
      <c r="DP37">
        <f t="shared" si="58"/>
        <v>0</v>
      </c>
      <c r="DQ37">
        <f t="shared" si="59"/>
        <v>0</v>
      </c>
      <c r="DR37">
        <f t="shared" si="60"/>
        <v>0</v>
      </c>
      <c r="DS37">
        <f t="shared" si="61"/>
        <v>0</v>
      </c>
      <c r="DU37">
        <f t="shared" si="28"/>
        <v>1</v>
      </c>
      <c r="DV37">
        <f t="shared" si="7"/>
        <v>1</v>
      </c>
      <c r="DW37">
        <f t="shared" si="8"/>
        <v>1</v>
      </c>
      <c r="DX37">
        <f t="shared" si="9"/>
        <v>1</v>
      </c>
      <c r="DY37">
        <f t="shared" si="10"/>
        <v>1</v>
      </c>
      <c r="DZ37">
        <f t="shared" si="11"/>
        <v>1</v>
      </c>
      <c r="EA37">
        <f t="shared" si="12"/>
        <v>1</v>
      </c>
      <c r="EB37">
        <f t="shared" si="13"/>
        <v>1</v>
      </c>
      <c r="EC37">
        <f t="shared" si="14"/>
        <v>1</v>
      </c>
      <c r="ED37">
        <f t="shared" si="15"/>
        <v>1</v>
      </c>
      <c r="EE37">
        <f t="shared" si="16"/>
        <v>1</v>
      </c>
      <c r="EF37">
        <f t="shared" si="17"/>
        <v>1</v>
      </c>
      <c r="EG37">
        <f t="shared" si="18"/>
        <v>1</v>
      </c>
      <c r="EH37">
        <f t="shared" si="19"/>
        <v>1</v>
      </c>
      <c r="EI37">
        <f t="shared" si="20"/>
        <v>0</v>
      </c>
      <c r="EJ37">
        <f t="shared" si="21"/>
        <v>0</v>
      </c>
      <c r="EL37">
        <f>IF(AND(W37&gt;=1,W37&lt;=1.4),1,0)</f>
        <v>0</v>
      </c>
      <c r="EM37">
        <f>IF(AND(X37&gt;=1,X37&lt;=1.4),1,0)</f>
        <v>0</v>
      </c>
      <c r="EN37">
        <f>IF(AND(Y37&gt;=1,Y37&lt;=1.4),1,0)</f>
        <v>0</v>
      </c>
      <c r="EO37">
        <f>IF(AND(Z37&gt;=1,Z37&lt;=1.4),1,0)</f>
        <v>0</v>
      </c>
      <c r="EP37">
        <f>IF(AND(AA37&gt;=1,AA37&lt;=1.4),1,0)</f>
        <v>0</v>
      </c>
      <c r="EQ37">
        <f>IF(AND(AB37&gt;=1,AB37&lt;=1.4),1,0)</f>
        <v>0</v>
      </c>
      <c r="ER37">
        <f>IF(AND(AC37&gt;=1,AC37&lt;=1.4),1,0)</f>
        <v>0</v>
      </c>
      <c r="ES37">
        <f>IF(AND(AD37&gt;=1,AD37&lt;=1.4),1,0)</f>
        <v>0</v>
      </c>
      <c r="ET37">
        <f>IF(AND(AE37&gt;=1,AE37&lt;=1.4),1,0)</f>
        <v>0</v>
      </c>
      <c r="EU37">
        <f>IF(AND(AF37&gt;=1,AF37&lt;=1.4),1,0)</f>
        <v>0</v>
      </c>
      <c r="EV37">
        <f>IF(AND(AG37&gt;=1,AG37&lt;=1.4),1,0)</f>
        <v>0</v>
      </c>
      <c r="EW37">
        <f>IF(AND(AH37&gt;=1,AH37&lt;=1.4),1,0)</f>
        <v>0</v>
      </c>
      <c r="EX37">
        <f>IF(AND(AI37&gt;=1,AI37&lt;=1.4),1,0)</f>
        <v>0</v>
      </c>
      <c r="EY37">
        <f>IF(AND(AJ37&gt;=1,AJ37&lt;=1.4),1,0)</f>
        <v>0</v>
      </c>
      <c r="EZ37">
        <f t="shared" si="62"/>
        <v>1</v>
      </c>
      <c r="FA37">
        <f t="shared" si="62"/>
        <v>0</v>
      </c>
    </row>
    <row r="38" spans="1:157">
      <c r="A38" s="8">
        <f t="shared" si="0"/>
        <v>35</v>
      </c>
      <c r="B38" s="42"/>
      <c r="C38" s="8">
        <f t="shared" si="29"/>
        <v>24</v>
      </c>
      <c r="D38" s="1">
        <v>43945</v>
      </c>
      <c r="E38" s="3">
        <v>2.0189902707839575</v>
      </c>
      <c r="F38" s="3">
        <v>1.8753263905288478</v>
      </c>
      <c r="G38" s="3">
        <v>2.8106745488341023</v>
      </c>
      <c r="H38" s="3">
        <v>1.8058510652469377</v>
      </c>
      <c r="I38" s="3">
        <v>1.3717414575208049</v>
      </c>
      <c r="J38" s="3">
        <v>1.7606469481739027</v>
      </c>
      <c r="K38" s="3">
        <v>1.5108517374372143</v>
      </c>
      <c r="L38" s="3">
        <v>1.4405312179157808</v>
      </c>
      <c r="M38" s="3">
        <v>1.5141471383399958</v>
      </c>
      <c r="N38" s="3">
        <v>3.2752679616473874</v>
      </c>
      <c r="O38" s="3">
        <v>3.3260024959403358</v>
      </c>
      <c r="P38" s="3">
        <v>1.5125476117921668</v>
      </c>
      <c r="Q38" s="3">
        <v>2.3146053232455142</v>
      </c>
      <c r="R38" s="3">
        <v>2.2116911562384947</v>
      </c>
      <c r="S38" s="3">
        <v>1</v>
      </c>
      <c r="T38" s="3">
        <v>1.07418267870463</v>
      </c>
      <c r="U38" s="3">
        <v>2.4155890804597702</v>
      </c>
      <c r="V38" s="6"/>
      <c r="W38" s="2">
        <f>AVERAGE(E34:E38)</f>
        <v>1.5592457855561324</v>
      </c>
      <c r="X38" s="2">
        <f>AVERAGE(F34:F38)</f>
        <v>1.5489753999805562</v>
      </c>
      <c r="Y38" s="2">
        <f>AVERAGE(G34:G38)</f>
        <v>1.7898986874726872</v>
      </c>
      <c r="Z38" s="2">
        <f>AVERAGE(H34:H38)</f>
        <v>1.6567201992251985</v>
      </c>
      <c r="AA38" s="2">
        <f>AVERAGE(I34:I38)</f>
        <v>1.4506672460733281</v>
      </c>
      <c r="AB38" s="2">
        <f>AVERAGE(J34:J38)</f>
        <v>1.4724735083186233</v>
      </c>
      <c r="AC38" s="2">
        <f>AVERAGE(K34:K38)</f>
        <v>1.6081097985587456</v>
      </c>
      <c r="AD38" s="2">
        <f>AVERAGE(L34:L38)</f>
        <v>1.5291560663216854</v>
      </c>
      <c r="AE38" s="2">
        <f>AVERAGE(M34:M38)</f>
        <v>1.6185127523382614</v>
      </c>
      <c r="AF38" s="2">
        <f>AVERAGE(N34:N38)</f>
        <v>1.9538282235853686</v>
      </c>
      <c r="AG38" s="2">
        <f>AVERAGE(O34:O38)</f>
        <v>1.8094921972739784</v>
      </c>
      <c r="AH38" s="2">
        <f>AVERAGE(P34:P38)</f>
        <v>1.5506377787775143</v>
      </c>
      <c r="AI38" s="2">
        <f>AVERAGE(Q34:Q38)</f>
        <v>1.8022020417233406</v>
      </c>
      <c r="AJ38" s="2">
        <f>AVERAGE(R34:R38)</f>
        <v>1.6457663854010947</v>
      </c>
      <c r="AK38" s="2">
        <f t="shared" si="23"/>
        <v>1.0959341722789238</v>
      </c>
      <c r="AL38" s="2">
        <f t="shared" si="24"/>
        <v>2.4889862439672883</v>
      </c>
      <c r="AN38" s="3">
        <f>IF(W38&lt;=1.4,1,0)</f>
        <v>0</v>
      </c>
      <c r="AO38" s="3">
        <f>IF(X38&lt;=1.4,1,0)</f>
        <v>0</v>
      </c>
      <c r="AP38" s="3">
        <f>IF(Y38&lt;=1.4,1,0)</f>
        <v>0</v>
      </c>
      <c r="AQ38" s="3">
        <f>IF(Z38&lt;=1.4,1,0)</f>
        <v>0</v>
      </c>
      <c r="AR38" s="3">
        <f>IF(AA38&lt;=1.4,1,0)</f>
        <v>0</v>
      </c>
      <c r="AS38" s="3">
        <f>IF(AB38&lt;=1.4,1,0)</f>
        <v>0</v>
      </c>
      <c r="AT38" s="3">
        <f>IF(AC38&lt;=1.4,1,0)</f>
        <v>0</v>
      </c>
      <c r="AU38" s="3">
        <f>IF(AD38&lt;=1.4,1,0)</f>
        <v>0</v>
      </c>
      <c r="AV38" s="3">
        <f>IF(AE38&lt;=1.4,1,0)</f>
        <v>0</v>
      </c>
      <c r="AW38" s="3">
        <f>IF(AF38&lt;=1.4,1,0)</f>
        <v>0</v>
      </c>
      <c r="AX38" s="3">
        <f>IF(AG38&lt;=1.4,1,0)</f>
        <v>0</v>
      </c>
      <c r="AY38" s="3">
        <f>IF(AH38&lt;=1.4,1,0)</f>
        <v>0</v>
      </c>
      <c r="AZ38" s="3">
        <f>IF(AI38&lt;=1.4,1,0)</f>
        <v>0</v>
      </c>
      <c r="BA38" s="3">
        <f>IF(AJ38&lt;=1.4,1,0)</f>
        <v>0</v>
      </c>
      <c r="BB38" s="3">
        <f t="shared" si="30"/>
        <v>1</v>
      </c>
      <c r="BC38" s="3">
        <f t="shared" si="30"/>
        <v>0</v>
      </c>
      <c r="BE38" s="2">
        <f>W38-W37</f>
        <v>2.1892220746964952E-2</v>
      </c>
      <c r="BF38" s="2">
        <f>X38-X37</f>
        <v>3.0533824312160229E-2</v>
      </c>
      <c r="BG38" s="2">
        <f>Y38-Y37</f>
        <v>0.33373881064323063</v>
      </c>
      <c r="BH38" s="2">
        <f>Z38-Z37</f>
        <v>0.15379861755352775</v>
      </c>
      <c r="BI38" s="71">
        <f>AA38-AA37</f>
        <v>-2.7821403513272669E-2</v>
      </c>
      <c r="BJ38" s="2">
        <f>AB38-AB37</f>
        <v>6.3772101526291092E-2</v>
      </c>
      <c r="BK38" s="2">
        <f>AC38-AC37</f>
        <v>-5.997974254517402E-2</v>
      </c>
      <c r="BL38" s="13">
        <f>AD38-AD37</f>
        <v>-7.4278765266982072E-2</v>
      </c>
      <c r="BM38" s="2">
        <f>AE38-AE37</f>
        <v>-8.8934461527834685E-2</v>
      </c>
      <c r="BN38" s="2">
        <f>AF38-AF37</f>
        <v>0.42961253359266305</v>
      </c>
      <c r="BO38" s="2">
        <f>AG38-AG37</f>
        <v>0.37316226876867264</v>
      </c>
      <c r="BP38" s="2">
        <f>AH38-AH37</f>
        <v>-3.5800071046447668E-2</v>
      </c>
      <c r="BQ38" s="2">
        <f>AI38-AI37</f>
        <v>6.0774755774518407E-2</v>
      </c>
      <c r="BR38" s="2">
        <f>AJ38-AJ37</f>
        <v>8.1956223227892311E-2</v>
      </c>
      <c r="BS38" s="2">
        <f t="shared" si="63"/>
        <v>-2.8040199552243905E-3</v>
      </c>
      <c r="BT38" s="2">
        <f t="shared" si="63"/>
        <v>7.760577663735857E-2</v>
      </c>
      <c r="BV38" s="2">
        <f>IF(W38&gt;3,1,0)</f>
        <v>0</v>
      </c>
      <c r="BW38" s="2">
        <f>IF(X38&gt;3,1,0)</f>
        <v>0</v>
      </c>
      <c r="BX38" s="2">
        <f>IF(Y38&gt;3,1,0)</f>
        <v>0</v>
      </c>
      <c r="BY38" s="2">
        <f>IF(Z38&gt;3,1,0)</f>
        <v>0</v>
      </c>
      <c r="BZ38" s="2">
        <f>IF(AA38&gt;3,1,0)</f>
        <v>0</v>
      </c>
      <c r="CA38" s="2">
        <f>IF(AB38&gt;3,1,0)</f>
        <v>0</v>
      </c>
      <c r="CB38" s="2">
        <f>IF(AC38&gt;3,1,0)</f>
        <v>0</v>
      </c>
      <c r="CC38" s="2">
        <f>IF(AD38&gt;3,1,0)</f>
        <v>0</v>
      </c>
      <c r="CD38" s="2">
        <f>IF(AE38&gt;3,1,0)</f>
        <v>0</v>
      </c>
      <c r="CE38" s="2">
        <f>IF(AF38&gt;3,1,0)</f>
        <v>0</v>
      </c>
      <c r="CF38" s="2">
        <f>IF(AG38&gt;3,1,0)</f>
        <v>0</v>
      </c>
      <c r="CG38" s="2">
        <f>IF(AH38&gt;3,1,0)</f>
        <v>0</v>
      </c>
      <c r="CH38" s="2">
        <f>IF(AI38&gt;3,1,0)</f>
        <v>0</v>
      </c>
      <c r="CI38" s="2">
        <f>IF(AJ38&gt;3,1,0)</f>
        <v>0</v>
      </c>
      <c r="CJ38" s="2">
        <f t="shared" si="31"/>
        <v>0</v>
      </c>
      <c r="CK38" s="2">
        <f t="shared" si="31"/>
        <v>0</v>
      </c>
      <c r="CM38">
        <f t="shared" si="26"/>
        <v>0</v>
      </c>
      <c r="CN38">
        <f t="shared" si="32"/>
        <v>0</v>
      </c>
      <c r="CO38">
        <f t="shared" si="33"/>
        <v>0</v>
      </c>
      <c r="CP38">
        <f t="shared" si="34"/>
        <v>0</v>
      </c>
      <c r="CQ38">
        <f t="shared" si="35"/>
        <v>0</v>
      </c>
      <c r="CR38">
        <f t="shared" si="36"/>
        <v>0</v>
      </c>
      <c r="CS38">
        <f t="shared" si="37"/>
        <v>0</v>
      </c>
      <c r="CT38">
        <f t="shared" si="38"/>
        <v>0</v>
      </c>
      <c r="CU38">
        <f t="shared" si="39"/>
        <v>0</v>
      </c>
      <c r="CV38">
        <f t="shared" si="40"/>
        <v>0</v>
      </c>
      <c r="CW38">
        <f t="shared" si="41"/>
        <v>0</v>
      </c>
      <c r="CX38">
        <f t="shared" si="42"/>
        <v>0</v>
      </c>
      <c r="CY38">
        <f t="shared" si="43"/>
        <v>0</v>
      </c>
      <c r="CZ38">
        <f t="shared" si="44"/>
        <v>0</v>
      </c>
      <c r="DA38">
        <f t="shared" si="45"/>
        <v>0</v>
      </c>
      <c r="DB38">
        <f t="shared" si="46"/>
        <v>1</v>
      </c>
      <c r="DD38">
        <f t="shared" si="27"/>
        <v>0</v>
      </c>
      <c r="DE38">
        <f t="shared" si="47"/>
        <v>0</v>
      </c>
      <c r="DF38">
        <f t="shared" si="48"/>
        <v>0</v>
      </c>
      <c r="DG38">
        <f t="shared" si="49"/>
        <v>0</v>
      </c>
      <c r="DH38">
        <f t="shared" si="50"/>
        <v>0</v>
      </c>
      <c r="DI38">
        <f t="shared" si="51"/>
        <v>0</v>
      </c>
      <c r="DJ38">
        <f t="shared" si="52"/>
        <v>0</v>
      </c>
      <c r="DK38">
        <f t="shared" si="53"/>
        <v>0</v>
      </c>
      <c r="DL38">
        <f t="shared" si="54"/>
        <v>0</v>
      </c>
      <c r="DM38">
        <f t="shared" si="55"/>
        <v>1</v>
      </c>
      <c r="DN38">
        <f t="shared" si="56"/>
        <v>0</v>
      </c>
      <c r="DO38">
        <f t="shared" si="57"/>
        <v>0</v>
      </c>
      <c r="DP38">
        <f t="shared" si="58"/>
        <v>0</v>
      </c>
      <c r="DQ38">
        <f t="shared" si="59"/>
        <v>0</v>
      </c>
      <c r="DR38">
        <f t="shared" si="60"/>
        <v>0</v>
      </c>
      <c r="DS38">
        <f t="shared" si="61"/>
        <v>0</v>
      </c>
      <c r="DU38">
        <f t="shared" si="28"/>
        <v>1</v>
      </c>
      <c r="DV38">
        <f t="shared" si="7"/>
        <v>1</v>
      </c>
      <c r="DW38">
        <f t="shared" si="8"/>
        <v>1</v>
      </c>
      <c r="DX38">
        <f t="shared" si="9"/>
        <v>1</v>
      </c>
      <c r="DY38">
        <f t="shared" si="10"/>
        <v>1</v>
      </c>
      <c r="DZ38">
        <f t="shared" si="11"/>
        <v>1</v>
      </c>
      <c r="EA38">
        <f t="shared" si="12"/>
        <v>1</v>
      </c>
      <c r="EB38">
        <f t="shared" si="13"/>
        <v>1</v>
      </c>
      <c r="EC38">
        <f t="shared" si="14"/>
        <v>1</v>
      </c>
      <c r="ED38">
        <f t="shared" si="15"/>
        <v>0</v>
      </c>
      <c r="EE38">
        <f t="shared" si="16"/>
        <v>1</v>
      </c>
      <c r="EF38">
        <f t="shared" si="17"/>
        <v>1</v>
      </c>
      <c r="EG38">
        <f t="shared" si="18"/>
        <v>1</v>
      </c>
      <c r="EH38">
        <f t="shared" si="19"/>
        <v>1</v>
      </c>
      <c r="EI38">
        <f t="shared" si="20"/>
        <v>0</v>
      </c>
      <c r="EJ38">
        <f t="shared" si="21"/>
        <v>0</v>
      </c>
      <c r="EL38">
        <f>IF(AND(W38&gt;=1,W38&lt;=1.4),1,0)</f>
        <v>0</v>
      </c>
      <c r="EM38">
        <f>IF(AND(X38&gt;=1,X38&lt;=1.4),1,0)</f>
        <v>0</v>
      </c>
      <c r="EN38">
        <f>IF(AND(Y38&gt;=1,Y38&lt;=1.4),1,0)</f>
        <v>0</v>
      </c>
      <c r="EO38">
        <f>IF(AND(Z38&gt;=1,Z38&lt;=1.4),1,0)</f>
        <v>0</v>
      </c>
      <c r="EP38">
        <f>IF(AND(AA38&gt;=1,AA38&lt;=1.4),1,0)</f>
        <v>0</v>
      </c>
      <c r="EQ38">
        <f>IF(AND(AB38&gt;=1,AB38&lt;=1.4),1,0)</f>
        <v>0</v>
      </c>
      <c r="ER38">
        <f>IF(AND(AC38&gt;=1,AC38&lt;=1.4),1,0)</f>
        <v>0</v>
      </c>
      <c r="ES38">
        <f>IF(AND(AD38&gt;=1,AD38&lt;=1.4),1,0)</f>
        <v>0</v>
      </c>
      <c r="ET38">
        <f>IF(AND(AE38&gt;=1,AE38&lt;=1.4),1,0)</f>
        <v>0</v>
      </c>
      <c r="EU38">
        <f>IF(AND(AF38&gt;=1,AF38&lt;=1.4),1,0)</f>
        <v>0</v>
      </c>
      <c r="EV38">
        <f>IF(AND(AG38&gt;=1,AG38&lt;=1.4),1,0)</f>
        <v>0</v>
      </c>
      <c r="EW38">
        <f>IF(AND(AH38&gt;=1,AH38&lt;=1.4),1,0)</f>
        <v>0</v>
      </c>
      <c r="EX38">
        <f>IF(AND(AI38&gt;=1,AI38&lt;=1.4),1,0)</f>
        <v>0</v>
      </c>
      <c r="EY38">
        <f>IF(AND(AJ38&gt;=1,AJ38&lt;=1.4),1,0)</f>
        <v>0</v>
      </c>
      <c r="EZ38">
        <f t="shared" si="62"/>
        <v>1</v>
      </c>
      <c r="FA38">
        <f t="shared" si="62"/>
        <v>0</v>
      </c>
    </row>
    <row r="39" spans="1:157">
      <c r="A39" s="8">
        <f t="shared" si="0"/>
        <v>36</v>
      </c>
      <c r="B39" s="42"/>
      <c r="C39" s="8">
        <f t="shared" si="29"/>
        <v>25</v>
      </c>
      <c r="D39" s="1">
        <v>43946</v>
      </c>
      <c r="E39" s="3">
        <v>0.76584306473776775</v>
      </c>
      <c r="F39" s="3">
        <v>0.83522823532115498</v>
      </c>
      <c r="G39" s="3">
        <v>0.96018006633442843</v>
      </c>
      <c r="H39" s="3">
        <v>0.83219972390163754</v>
      </c>
      <c r="I39" s="3">
        <v>1.3143707440326602</v>
      </c>
      <c r="J39" s="3">
        <v>1.4382159423643546</v>
      </c>
      <c r="K39" s="3">
        <v>1.4124439221104743</v>
      </c>
      <c r="L39" s="3">
        <v>1.292926088150101</v>
      </c>
      <c r="M39" s="3">
        <v>1.2911848929735854</v>
      </c>
      <c r="N39" s="3">
        <v>0.2104852958781952</v>
      </c>
      <c r="O39" s="3">
        <v>0.85568356416111591</v>
      </c>
      <c r="P39" s="3">
        <v>1.3396335970709825</v>
      </c>
      <c r="Q39" s="3">
        <v>0.61156121039168365</v>
      </c>
      <c r="R39" s="3">
        <v>0.6398782776147387</v>
      </c>
      <c r="S39" s="3">
        <v>1</v>
      </c>
      <c r="T39" s="3">
        <v>1.0777320062431199</v>
      </c>
      <c r="U39" s="3">
        <v>1.71244495188386</v>
      </c>
      <c r="V39" s="6"/>
      <c r="W39" s="2">
        <f>AVERAGE(E35:E39)</f>
        <v>1.4817973831610169</v>
      </c>
      <c r="X39" s="2">
        <f>AVERAGE(F35:F39)</f>
        <v>1.51551823199167</v>
      </c>
      <c r="Y39" s="2">
        <f>AVERAGE(G35:G39)</f>
        <v>1.7689829695046728</v>
      </c>
      <c r="Z39" s="2">
        <f>AVERAGE(H35:H39)</f>
        <v>1.5329400576184606</v>
      </c>
      <c r="AA39" s="2">
        <f>AVERAGE(I35:I39)</f>
        <v>1.4149579333772402</v>
      </c>
      <c r="AB39" s="2">
        <f>AVERAGE(J35:J39)</f>
        <v>1.4916868171102942</v>
      </c>
      <c r="AC39" s="2">
        <f>AVERAGE(K35:K39)</f>
        <v>1.5476145269964174</v>
      </c>
      <c r="AD39" s="2">
        <f>AVERAGE(L35:L39)</f>
        <v>1.4417156651937284</v>
      </c>
      <c r="AE39" s="2">
        <f>AVERAGE(M35:M39)</f>
        <v>1.5153747767128951</v>
      </c>
      <c r="AF39" s="2">
        <f>AVERAGE(N35:N39)</f>
        <v>1.7471265576785537</v>
      </c>
      <c r="AG39" s="2">
        <f>AVERAGE(O35:O39)</f>
        <v>1.6701911868841954</v>
      </c>
      <c r="AH39" s="2">
        <f>AVERAGE(P35:P39)</f>
        <v>1.5000462467145197</v>
      </c>
      <c r="AI39" s="2">
        <f>AVERAGE(Q35:Q39)</f>
        <v>1.6827102373595779</v>
      </c>
      <c r="AJ39" s="2">
        <f>AVERAGE(R35:R39)</f>
        <v>1.5291999944974246</v>
      </c>
      <c r="AK39" s="2">
        <f t="shared" si="23"/>
        <v>1.057704266446146</v>
      </c>
      <c r="AL39" s="2">
        <f t="shared" si="24"/>
        <v>2.3832590181278439</v>
      </c>
      <c r="AN39" s="3">
        <f>IF(W39&lt;=1.4,1,0)</f>
        <v>0</v>
      </c>
      <c r="AO39" s="3">
        <f>IF(X39&lt;=1.4,1,0)</f>
        <v>0</v>
      </c>
      <c r="AP39" s="3">
        <f>IF(Y39&lt;=1.4,1,0)</f>
        <v>0</v>
      </c>
      <c r="AQ39" s="3">
        <f>IF(Z39&lt;=1.4,1,0)</f>
        <v>0</v>
      </c>
      <c r="AR39" s="3">
        <f>IF(AA39&lt;=1.4,1,0)</f>
        <v>0</v>
      </c>
      <c r="AS39" s="3">
        <f>IF(AB39&lt;=1.4,1,0)</f>
        <v>0</v>
      </c>
      <c r="AT39" s="3">
        <f>IF(AC39&lt;=1.4,1,0)</f>
        <v>0</v>
      </c>
      <c r="AU39" s="3">
        <f>IF(AD39&lt;=1.4,1,0)</f>
        <v>0</v>
      </c>
      <c r="AV39" s="3">
        <f>IF(AE39&lt;=1.4,1,0)</f>
        <v>0</v>
      </c>
      <c r="AW39" s="3">
        <f>IF(AF39&lt;=1.4,1,0)</f>
        <v>0</v>
      </c>
      <c r="AX39" s="3">
        <f>IF(AG39&lt;=1.4,1,0)</f>
        <v>0</v>
      </c>
      <c r="AY39" s="3">
        <f>IF(AH39&lt;=1.4,1,0)</f>
        <v>0</v>
      </c>
      <c r="AZ39" s="3">
        <f>IF(AI39&lt;=1.4,1,0)</f>
        <v>0</v>
      </c>
      <c r="BA39" s="3">
        <f>IF(AJ39&lt;=1.4,1,0)</f>
        <v>0</v>
      </c>
      <c r="BB39" s="3">
        <f t="shared" si="30"/>
        <v>1</v>
      </c>
      <c r="BC39" s="3">
        <f t="shared" si="30"/>
        <v>0</v>
      </c>
      <c r="BE39" s="2">
        <f>W39-W38</f>
        <v>-7.7448402395115412E-2</v>
      </c>
      <c r="BF39" s="2">
        <f>X39-X38</f>
        <v>-3.3457167988886205E-2</v>
      </c>
      <c r="BG39" s="2">
        <f>Y39-Y38</f>
        <v>-2.0915717968014391E-2</v>
      </c>
      <c r="BH39" s="2">
        <f>Z39-Z38</f>
        <v>-0.12378014160673789</v>
      </c>
      <c r="BI39" s="71">
        <f>AA39-AA38</f>
        <v>-3.5709312696087903E-2</v>
      </c>
      <c r="BJ39" s="2">
        <f>AB39-AB38</f>
        <v>1.9213308791670825E-2</v>
      </c>
      <c r="BK39" s="2">
        <f>AC39-AC38</f>
        <v>-6.0495271562328146E-2</v>
      </c>
      <c r="BL39" s="13">
        <f>AD39-AD38</f>
        <v>-8.7440401127957035E-2</v>
      </c>
      <c r="BM39" s="2">
        <f>AE39-AE38</f>
        <v>-0.10313797562536631</v>
      </c>
      <c r="BN39" s="2">
        <f>AF39-AF38</f>
        <v>-0.20670166590681482</v>
      </c>
      <c r="BO39" s="2">
        <f>AG39-AG38</f>
        <v>-0.13930101038978293</v>
      </c>
      <c r="BP39" s="2">
        <f>AH39-AH38</f>
        <v>-5.0591532062994604E-2</v>
      </c>
      <c r="BQ39" s="2">
        <f>AI39-AI38</f>
        <v>-0.11949180436376272</v>
      </c>
      <c r="BR39" s="2">
        <f>AJ39-AJ38</f>
        <v>-0.11656639090367005</v>
      </c>
      <c r="BS39" s="2">
        <f t="shared" si="63"/>
        <v>-3.8229905832777744E-2</v>
      </c>
      <c r="BT39" s="2">
        <f t="shared" si="63"/>
        <v>-0.10572722583944438</v>
      </c>
      <c r="BV39" s="2">
        <f>IF(W39&gt;3,1,0)</f>
        <v>0</v>
      </c>
      <c r="BW39" s="2">
        <f>IF(X39&gt;3,1,0)</f>
        <v>0</v>
      </c>
      <c r="BX39" s="2">
        <f>IF(Y39&gt;3,1,0)</f>
        <v>0</v>
      </c>
      <c r="BY39" s="2">
        <f>IF(Z39&gt;3,1,0)</f>
        <v>0</v>
      </c>
      <c r="BZ39" s="2">
        <f>IF(AA39&gt;3,1,0)</f>
        <v>0</v>
      </c>
      <c r="CA39" s="2">
        <f>IF(AB39&gt;3,1,0)</f>
        <v>0</v>
      </c>
      <c r="CB39" s="2">
        <f>IF(AC39&gt;3,1,0)</f>
        <v>0</v>
      </c>
      <c r="CC39" s="2">
        <f>IF(AD39&gt;3,1,0)</f>
        <v>0</v>
      </c>
      <c r="CD39" s="2">
        <f>IF(AE39&gt;3,1,0)</f>
        <v>0</v>
      </c>
      <c r="CE39" s="2">
        <f>IF(AF39&gt;3,1,0)</f>
        <v>0</v>
      </c>
      <c r="CF39" s="2">
        <f>IF(AG39&gt;3,1,0)</f>
        <v>0</v>
      </c>
      <c r="CG39" s="2">
        <f>IF(AH39&gt;3,1,0)</f>
        <v>0</v>
      </c>
      <c r="CH39" s="2">
        <f>IF(AI39&gt;3,1,0)</f>
        <v>0</v>
      </c>
      <c r="CI39" s="2">
        <f>IF(AJ39&gt;3,1,0)</f>
        <v>0</v>
      </c>
      <c r="CJ39" s="2">
        <f t="shared" si="31"/>
        <v>0</v>
      </c>
      <c r="CK39" s="2">
        <f t="shared" si="31"/>
        <v>0</v>
      </c>
      <c r="CM39">
        <f t="shared" si="26"/>
        <v>0</v>
      </c>
      <c r="CN39">
        <f t="shared" si="32"/>
        <v>0</v>
      </c>
      <c r="CO39">
        <f t="shared" si="33"/>
        <v>0</v>
      </c>
      <c r="CP39">
        <f t="shared" si="34"/>
        <v>0</v>
      </c>
      <c r="CQ39">
        <f t="shared" si="35"/>
        <v>0</v>
      </c>
      <c r="CR39">
        <f t="shared" si="36"/>
        <v>0</v>
      </c>
      <c r="CS39">
        <f t="shared" si="37"/>
        <v>0</v>
      </c>
      <c r="CT39">
        <f t="shared" si="38"/>
        <v>0</v>
      </c>
      <c r="CU39">
        <f t="shared" si="39"/>
        <v>0</v>
      </c>
      <c r="CV39">
        <f t="shared" si="40"/>
        <v>0</v>
      </c>
      <c r="CW39">
        <f t="shared" si="41"/>
        <v>0</v>
      </c>
      <c r="CX39">
        <f t="shared" si="42"/>
        <v>0</v>
      </c>
      <c r="CY39">
        <f t="shared" si="43"/>
        <v>0</v>
      </c>
      <c r="CZ39">
        <f t="shared" si="44"/>
        <v>0</v>
      </c>
      <c r="DA39">
        <f t="shared" si="45"/>
        <v>0</v>
      </c>
      <c r="DB39">
        <f t="shared" si="46"/>
        <v>0</v>
      </c>
      <c r="DD39">
        <f t="shared" si="27"/>
        <v>0</v>
      </c>
      <c r="DE39">
        <f t="shared" si="47"/>
        <v>0</v>
      </c>
      <c r="DF39">
        <f t="shared" si="48"/>
        <v>0</v>
      </c>
      <c r="DG39">
        <f t="shared" si="49"/>
        <v>0</v>
      </c>
      <c r="DH39">
        <f t="shared" si="50"/>
        <v>0</v>
      </c>
      <c r="DI39">
        <f t="shared" si="51"/>
        <v>0</v>
      </c>
      <c r="DJ39">
        <f t="shared" si="52"/>
        <v>0</v>
      </c>
      <c r="DK39">
        <f t="shared" si="53"/>
        <v>0</v>
      </c>
      <c r="DL39">
        <f t="shared" si="54"/>
        <v>0</v>
      </c>
      <c r="DM39">
        <f t="shared" si="55"/>
        <v>0</v>
      </c>
      <c r="DN39">
        <f t="shared" si="56"/>
        <v>0</v>
      </c>
      <c r="DO39">
        <f t="shared" si="57"/>
        <v>0</v>
      </c>
      <c r="DP39">
        <f t="shared" si="58"/>
        <v>0</v>
      </c>
      <c r="DQ39">
        <f t="shared" si="59"/>
        <v>0</v>
      </c>
      <c r="DR39">
        <f t="shared" si="60"/>
        <v>0</v>
      </c>
      <c r="DS39">
        <f t="shared" si="61"/>
        <v>1</v>
      </c>
      <c r="DU39">
        <f t="shared" si="28"/>
        <v>1</v>
      </c>
      <c r="DV39">
        <f t="shared" si="7"/>
        <v>1</v>
      </c>
      <c r="DW39">
        <f t="shared" si="8"/>
        <v>1</v>
      </c>
      <c r="DX39">
        <f t="shared" si="9"/>
        <v>1</v>
      </c>
      <c r="DY39">
        <f t="shared" si="10"/>
        <v>1</v>
      </c>
      <c r="DZ39">
        <f t="shared" si="11"/>
        <v>1</v>
      </c>
      <c r="EA39">
        <f t="shared" si="12"/>
        <v>1</v>
      </c>
      <c r="EB39">
        <f t="shared" si="13"/>
        <v>1</v>
      </c>
      <c r="EC39">
        <f t="shared" si="14"/>
        <v>1</v>
      </c>
      <c r="ED39">
        <f t="shared" si="15"/>
        <v>1</v>
      </c>
      <c r="EE39">
        <f t="shared" si="16"/>
        <v>1</v>
      </c>
      <c r="EF39">
        <f t="shared" si="17"/>
        <v>1</v>
      </c>
      <c r="EG39">
        <f t="shared" si="18"/>
        <v>1</v>
      </c>
      <c r="EH39">
        <f t="shared" si="19"/>
        <v>1</v>
      </c>
      <c r="EI39">
        <f t="shared" si="20"/>
        <v>0</v>
      </c>
      <c r="EJ39">
        <f t="shared" si="21"/>
        <v>0</v>
      </c>
      <c r="EL39">
        <f>IF(AND(W39&gt;=1,W39&lt;=1.4),1,0)</f>
        <v>0</v>
      </c>
      <c r="EM39">
        <f>IF(AND(X39&gt;=1,X39&lt;=1.4),1,0)</f>
        <v>0</v>
      </c>
      <c r="EN39">
        <f>IF(AND(Y39&gt;=1,Y39&lt;=1.4),1,0)</f>
        <v>0</v>
      </c>
      <c r="EO39">
        <f>IF(AND(Z39&gt;=1,Z39&lt;=1.4),1,0)</f>
        <v>0</v>
      </c>
      <c r="EP39">
        <f>IF(AND(AA39&gt;=1,AA39&lt;=1.4),1,0)</f>
        <v>0</v>
      </c>
      <c r="EQ39">
        <f>IF(AND(AB39&gt;=1,AB39&lt;=1.4),1,0)</f>
        <v>0</v>
      </c>
      <c r="ER39">
        <f>IF(AND(AC39&gt;=1,AC39&lt;=1.4),1,0)</f>
        <v>0</v>
      </c>
      <c r="ES39">
        <f>IF(AND(AD39&gt;=1,AD39&lt;=1.4),1,0)</f>
        <v>0</v>
      </c>
      <c r="ET39">
        <f>IF(AND(AE39&gt;=1,AE39&lt;=1.4),1,0)</f>
        <v>0</v>
      </c>
      <c r="EU39">
        <f>IF(AND(AF39&gt;=1,AF39&lt;=1.4),1,0)</f>
        <v>0</v>
      </c>
      <c r="EV39">
        <f>IF(AND(AG39&gt;=1,AG39&lt;=1.4),1,0)</f>
        <v>0</v>
      </c>
      <c r="EW39">
        <f>IF(AND(AH39&gt;=1,AH39&lt;=1.4),1,0)</f>
        <v>0</v>
      </c>
      <c r="EX39">
        <f>IF(AND(AI39&gt;=1,AI39&lt;=1.4),1,0)</f>
        <v>0</v>
      </c>
      <c r="EY39">
        <f>IF(AND(AJ39&gt;=1,AJ39&lt;=1.4),1,0)</f>
        <v>0</v>
      </c>
      <c r="EZ39">
        <f t="shared" si="62"/>
        <v>1</v>
      </c>
      <c r="FA39">
        <f t="shared" si="62"/>
        <v>0</v>
      </c>
    </row>
    <row r="40" spans="1:157">
      <c r="A40" s="8">
        <f t="shared" si="0"/>
        <v>37</v>
      </c>
      <c r="B40" s="42"/>
      <c r="C40" s="8">
        <f t="shared" si="29"/>
        <v>26</v>
      </c>
      <c r="D40" s="1">
        <v>43947</v>
      </c>
      <c r="E40" s="3">
        <v>1.2336590226088695</v>
      </c>
      <c r="F40" s="3">
        <v>1.1672300413953456</v>
      </c>
      <c r="G40" s="3">
        <v>1.0728779902795458</v>
      </c>
      <c r="H40" s="3">
        <v>1.1780205548527034</v>
      </c>
      <c r="I40" s="3">
        <v>1.3139907293007154</v>
      </c>
      <c r="J40" s="3">
        <v>1.6581156442852263</v>
      </c>
      <c r="K40" s="3">
        <v>1.4557878772922817</v>
      </c>
      <c r="L40" s="3">
        <v>1.2675027542478976</v>
      </c>
      <c r="M40" s="3">
        <v>1.3341471044790736</v>
      </c>
      <c r="N40" s="3">
        <v>1.756666954444116</v>
      </c>
      <c r="O40" s="3">
        <v>1.1657187689598933</v>
      </c>
      <c r="P40" s="3">
        <v>1.3277106529470988</v>
      </c>
      <c r="Q40" s="3">
        <v>1.426385645161985</v>
      </c>
      <c r="R40" s="3">
        <v>1.3523971352382378</v>
      </c>
      <c r="S40" s="3">
        <v>1</v>
      </c>
      <c r="T40" s="3">
        <v>1.0584223918575</v>
      </c>
      <c r="U40" s="3">
        <v>1.84091261834549</v>
      </c>
      <c r="V40" s="6"/>
      <c r="W40" s="2">
        <f>AVERAGE(E36:E40)</f>
        <v>1.4401745401129749</v>
      </c>
      <c r="X40" s="2">
        <f>AVERAGE(F36:F40)</f>
        <v>1.370347300059727</v>
      </c>
      <c r="Y40" s="2">
        <f>AVERAGE(G36:G40)</f>
        <v>1.3863105069977113</v>
      </c>
      <c r="Z40" s="2">
        <f>AVERAGE(H36:H40)</f>
        <v>1.3820260413167755</v>
      </c>
      <c r="AA40" s="2">
        <f>AVERAGE(I36:I40)</f>
        <v>1.3778835277968164</v>
      </c>
      <c r="AB40" s="2">
        <f>AVERAGE(J36:J40)</f>
        <v>1.5462970802700979</v>
      </c>
      <c r="AC40" s="2">
        <f>AVERAGE(K36:K40)</f>
        <v>1.5051537233043422</v>
      </c>
      <c r="AD40" s="2">
        <f>AVERAGE(L36:L40)</f>
        <v>1.3772702556462462</v>
      </c>
      <c r="AE40" s="2">
        <f>AVERAGE(M36:M40)</f>
        <v>1.4483921804499977</v>
      </c>
      <c r="AF40" s="2">
        <f>AVERAGE(N36:N40)</f>
        <v>1.6997029912971389</v>
      </c>
      <c r="AG40" s="2">
        <f>AVERAGE(O36:O40)</f>
        <v>1.5783527874515901</v>
      </c>
      <c r="AH40" s="2">
        <f>AVERAGE(P36:P40)</f>
        <v>1.450149858267477</v>
      </c>
      <c r="AI40" s="2">
        <f>AVERAGE(Q36:Q40)</f>
        <v>1.6390377554970996</v>
      </c>
      <c r="AJ40" s="2">
        <f>AVERAGE(R36:R40)</f>
        <v>1.4642469403637173</v>
      </c>
      <c r="AK40" s="2">
        <f t="shared" si="23"/>
        <v>1.0686251183712361</v>
      </c>
      <c r="AL40" s="2">
        <f t="shared" si="24"/>
        <v>2.2685219787383537</v>
      </c>
      <c r="AN40" s="3">
        <f>IF(W40&lt;=1.4,1,0)</f>
        <v>0</v>
      </c>
      <c r="AO40" s="3">
        <f>IF(X40&lt;=1.4,1,0)</f>
        <v>1</v>
      </c>
      <c r="AP40" s="3">
        <f>IF(Y40&lt;=1.4,1,0)</f>
        <v>1</v>
      </c>
      <c r="AQ40" s="3">
        <f>IF(Z40&lt;=1.4,1,0)</f>
        <v>1</v>
      </c>
      <c r="AR40" s="3">
        <f>IF(AA40&lt;=1.4,1,0)</f>
        <v>1</v>
      </c>
      <c r="AS40" s="3">
        <f>IF(AB40&lt;=1.4,1,0)</f>
        <v>0</v>
      </c>
      <c r="AT40" s="3">
        <f>IF(AC40&lt;=1.4,1,0)</f>
        <v>0</v>
      </c>
      <c r="AU40" s="3">
        <f>IF(AD40&lt;=1.4,1,0)</f>
        <v>1</v>
      </c>
      <c r="AV40" s="3">
        <f>IF(AE40&lt;=1.4,1,0)</f>
        <v>0</v>
      </c>
      <c r="AW40" s="3">
        <f>IF(AF40&lt;=1.4,1,0)</f>
        <v>0</v>
      </c>
      <c r="AX40" s="3">
        <f>IF(AG40&lt;=1.4,1,0)</f>
        <v>0</v>
      </c>
      <c r="AY40" s="3">
        <f>IF(AH40&lt;=1.4,1,0)</f>
        <v>0</v>
      </c>
      <c r="AZ40" s="3">
        <f>IF(AI40&lt;=1.4,1,0)</f>
        <v>0</v>
      </c>
      <c r="BA40" s="3">
        <f>IF(AJ40&lt;=1.4,1,0)</f>
        <v>0</v>
      </c>
      <c r="BB40" s="3">
        <f t="shared" ref="BB40:BC42" si="64">IF(AK40&lt;=1.4,1,0)</f>
        <v>1</v>
      </c>
      <c r="BC40" s="3">
        <f t="shared" si="64"/>
        <v>0</v>
      </c>
      <c r="BE40" s="2">
        <f>W40-W39</f>
        <v>-4.1622843048042091E-2</v>
      </c>
      <c r="BF40" s="2">
        <f>X40-X39</f>
        <v>-0.14517093193194297</v>
      </c>
      <c r="BG40" s="2">
        <f>Y40-Y39</f>
        <v>-0.38267246250696152</v>
      </c>
      <c r="BH40" s="2">
        <f>Z40-Z39</f>
        <v>-0.15091401630168511</v>
      </c>
      <c r="BI40" s="71">
        <f>AA40-AA39</f>
        <v>-3.7074405580423742E-2</v>
      </c>
      <c r="BJ40" s="2">
        <f>AB40-AB39</f>
        <v>5.4610263159803774E-2</v>
      </c>
      <c r="BK40" s="2">
        <f>AC40-AC39</f>
        <v>-4.2460803692075277E-2</v>
      </c>
      <c r="BL40" s="13">
        <f>AD40-AD39</f>
        <v>-6.4445409547482235E-2</v>
      </c>
      <c r="BM40" s="2">
        <f>AE40-AE39</f>
        <v>-6.6982596262897376E-2</v>
      </c>
      <c r="BN40" s="2">
        <f>AF40-AF39</f>
        <v>-4.7423566381414872E-2</v>
      </c>
      <c r="BO40" s="2">
        <f>AG40-AG39</f>
        <v>-9.18383994326053E-2</v>
      </c>
      <c r="BP40" s="2">
        <f>AH40-AH39</f>
        <v>-4.9896388447042694E-2</v>
      </c>
      <c r="BQ40" s="2">
        <f>AI40-AI39</f>
        <v>-4.3672481862478296E-2</v>
      </c>
      <c r="BR40" s="2">
        <f>AJ40-AJ39</f>
        <v>-6.4953054133707333E-2</v>
      </c>
      <c r="BS40" s="2">
        <f t="shared" si="63"/>
        <v>1.0920851925090069E-2</v>
      </c>
      <c r="BT40" s="2">
        <f t="shared" si="63"/>
        <v>-0.1147370393894902</v>
      </c>
      <c r="BV40" s="2">
        <f>IF(W40&gt;3,1,0)</f>
        <v>0</v>
      </c>
      <c r="BW40" s="2">
        <f>IF(X40&gt;3,1,0)</f>
        <v>0</v>
      </c>
      <c r="BX40" s="2">
        <f>IF(Y40&gt;3,1,0)</f>
        <v>0</v>
      </c>
      <c r="BY40" s="2">
        <f>IF(Z40&gt;3,1,0)</f>
        <v>0</v>
      </c>
      <c r="BZ40" s="2">
        <f>IF(AA40&gt;3,1,0)</f>
        <v>0</v>
      </c>
      <c r="CA40" s="2">
        <f>IF(AB40&gt;3,1,0)</f>
        <v>0</v>
      </c>
      <c r="CB40" s="2">
        <f>IF(AC40&gt;3,1,0)</f>
        <v>0</v>
      </c>
      <c r="CC40" s="2">
        <f>IF(AD40&gt;3,1,0)</f>
        <v>0</v>
      </c>
      <c r="CD40" s="2">
        <f>IF(AE40&gt;3,1,0)</f>
        <v>0</v>
      </c>
      <c r="CE40" s="2">
        <f>IF(AF40&gt;3,1,0)</f>
        <v>0</v>
      </c>
      <c r="CF40" s="2">
        <f>IF(AG40&gt;3,1,0)</f>
        <v>0</v>
      </c>
      <c r="CG40" s="2">
        <f>IF(AH40&gt;3,1,0)</f>
        <v>0</v>
      </c>
      <c r="CH40" s="2">
        <f>IF(AI40&gt;3,1,0)</f>
        <v>0</v>
      </c>
      <c r="CI40" s="2">
        <f>IF(AJ40&gt;3,1,0)</f>
        <v>0</v>
      </c>
      <c r="CJ40" s="2">
        <f t="shared" ref="CJ40:CK42" si="65">IF(AK40&gt;3,1,0)</f>
        <v>0</v>
      </c>
      <c r="CK40" s="2">
        <f t="shared" si="65"/>
        <v>0</v>
      </c>
      <c r="CM40">
        <f t="shared" si="26"/>
        <v>0</v>
      </c>
      <c r="CN40">
        <f t="shared" si="32"/>
        <v>0</v>
      </c>
      <c r="CO40">
        <f t="shared" si="33"/>
        <v>0</v>
      </c>
      <c r="CP40">
        <f t="shared" si="34"/>
        <v>0</v>
      </c>
      <c r="CQ40">
        <f t="shared" si="35"/>
        <v>0</v>
      </c>
      <c r="CR40">
        <f t="shared" si="36"/>
        <v>0</v>
      </c>
      <c r="CS40">
        <f t="shared" si="37"/>
        <v>0</v>
      </c>
      <c r="CT40">
        <f t="shared" si="38"/>
        <v>0</v>
      </c>
      <c r="CU40">
        <f t="shared" si="39"/>
        <v>0</v>
      </c>
      <c r="CV40">
        <f t="shared" si="40"/>
        <v>0</v>
      </c>
      <c r="CW40">
        <f t="shared" si="41"/>
        <v>0</v>
      </c>
      <c r="CX40">
        <f t="shared" si="42"/>
        <v>0</v>
      </c>
      <c r="CY40">
        <f t="shared" si="43"/>
        <v>0</v>
      </c>
      <c r="CZ40">
        <f t="shared" si="44"/>
        <v>0</v>
      </c>
      <c r="DA40">
        <f t="shared" si="45"/>
        <v>0</v>
      </c>
      <c r="DB40">
        <f t="shared" si="46"/>
        <v>0</v>
      </c>
      <c r="DD40">
        <f t="shared" si="27"/>
        <v>0</v>
      </c>
      <c r="DE40">
        <f t="shared" si="47"/>
        <v>0</v>
      </c>
      <c r="DF40">
        <f t="shared" si="48"/>
        <v>0</v>
      </c>
      <c r="DG40">
        <f t="shared" si="49"/>
        <v>0</v>
      </c>
      <c r="DH40">
        <f t="shared" si="50"/>
        <v>0</v>
      </c>
      <c r="DI40">
        <f t="shared" si="51"/>
        <v>0</v>
      </c>
      <c r="DJ40">
        <f t="shared" si="52"/>
        <v>0</v>
      </c>
      <c r="DK40">
        <f t="shared" si="53"/>
        <v>0</v>
      </c>
      <c r="DL40">
        <f t="shared" si="54"/>
        <v>0</v>
      </c>
      <c r="DM40">
        <f t="shared" si="55"/>
        <v>0</v>
      </c>
      <c r="DN40">
        <f t="shared" si="56"/>
        <v>0</v>
      </c>
      <c r="DO40">
        <f t="shared" si="57"/>
        <v>0</v>
      </c>
      <c r="DP40">
        <f t="shared" si="58"/>
        <v>0</v>
      </c>
      <c r="DQ40">
        <f t="shared" si="59"/>
        <v>0</v>
      </c>
      <c r="DR40">
        <f t="shared" si="60"/>
        <v>0</v>
      </c>
      <c r="DS40">
        <f t="shared" si="61"/>
        <v>1</v>
      </c>
      <c r="DU40">
        <f t="shared" si="28"/>
        <v>1</v>
      </c>
      <c r="DV40">
        <f t="shared" si="7"/>
        <v>0</v>
      </c>
      <c r="DW40">
        <f t="shared" si="8"/>
        <v>0</v>
      </c>
      <c r="DX40">
        <f t="shared" si="9"/>
        <v>0</v>
      </c>
      <c r="DY40">
        <f t="shared" si="10"/>
        <v>0</v>
      </c>
      <c r="DZ40">
        <f t="shared" si="11"/>
        <v>1</v>
      </c>
      <c r="EA40">
        <f t="shared" si="12"/>
        <v>1</v>
      </c>
      <c r="EB40">
        <f t="shared" si="13"/>
        <v>0</v>
      </c>
      <c r="EC40">
        <f t="shared" si="14"/>
        <v>1</v>
      </c>
      <c r="ED40">
        <f t="shared" si="15"/>
        <v>1</v>
      </c>
      <c r="EE40">
        <f t="shared" si="16"/>
        <v>1</v>
      </c>
      <c r="EF40">
        <f t="shared" si="17"/>
        <v>1</v>
      </c>
      <c r="EG40">
        <f t="shared" si="18"/>
        <v>1</v>
      </c>
      <c r="EH40">
        <f t="shared" si="19"/>
        <v>1</v>
      </c>
      <c r="EI40">
        <f t="shared" si="20"/>
        <v>0</v>
      </c>
      <c r="EJ40">
        <f t="shared" si="21"/>
        <v>0</v>
      </c>
      <c r="EL40">
        <f>IF(AND(W40&gt;=1,W40&lt;=1.4),1,0)</f>
        <v>0</v>
      </c>
      <c r="EM40">
        <f>IF(AND(X40&gt;=1,X40&lt;=1.4),1,0)</f>
        <v>1</v>
      </c>
      <c r="EN40">
        <f>IF(AND(Y40&gt;=1,Y40&lt;=1.4),1,0)</f>
        <v>1</v>
      </c>
      <c r="EO40">
        <f>IF(AND(Z40&gt;=1,Z40&lt;=1.4),1,0)</f>
        <v>1</v>
      </c>
      <c r="EP40">
        <f>IF(AND(AA40&gt;=1,AA40&lt;=1.4),1,0)</f>
        <v>1</v>
      </c>
      <c r="EQ40">
        <f>IF(AND(AB40&gt;=1,AB40&lt;=1.4),1,0)</f>
        <v>0</v>
      </c>
      <c r="ER40">
        <f>IF(AND(AC40&gt;=1,AC40&lt;=1.4),1,0)</f>
        <v>0</v>
      </c>
      <c r="ES40">
        <f>IF(AND(AD40&gt;=1,AD40&lt;=1.4),1,0)</f>
        <v>1</v>
      </c>
      <c r="ET40">
        <f>IF(AND(AE40&gt;=1,AE40&lt;=1.4),1,0)</f>
        <v>0</v>
      </c>
      <c r="EU40">
        <f>IF(AND(AF40&gt;=1,AF40&lt;=1.4),1,0)</f>
        <v>0</v>
      </c>
      <c r="EV40">
        <f>IF(AND(AG40&gt;=1,AG40&lt;=1.4),1,0)</f>
        <v>0</v>
      </c>
      <c r="EW40">
        <f>IF(AND(AH40&gt;=1,AH40&lt;=1.4),1,0)</f>
        <v>0</v>
      </c>
      <c r="EX40">
        <f>IF(AND(AI40&gt;=1,AI40&lt;=1.4),1,0)</f>
        <v>0</v>
      </c>
      <c r="EY40">
        <f>IF(AND(AJ40&gt;=1,AJ40&lt;=1.4),1,0)</f>
        <v>0</v>
      </c>
      <c r="EZ40">
        <f t="shared" ref="EZ40:FA42" si="66">IF(AND(AK40&gt;=1,AK40&lt;=1.4),1,0)</f>
        <v>1</v>
      </c>
      <c r="FA40">
        <f t="shared" si="66"/>
        <v>0</v>
      </c>
    </row>
    <row r="41" spans="1:157">
      <c r="A41" s="8">
        <f t="shared" si="0"/>
        <v>38</v>
      </c>
      <c r="B41" s="42"/>
      <c r="C41" s="8">
        <f t="shared" si="29"/>
        <v>27</v>
      </c>
      <c r="D41" s="1">
        <v>43948</v>
      </c>
      <c r="E41" s="3">
        <v>1.2987160968288749</v>
      </c>
      <c r="F41" s="3">
        <v>1.0727271189010175</v>
      </c>
      <c r="G41" s="3">
        <v>1.0223064647101228</v>
      </c>
      <c r="H41" s="3">
        <v>1.0045882106215169</v>
      </c>
      <c r="I41" s="3">
        <v>1.3003869719718153</v>
      </c>
      <c r="J41" s="3">
        <v>1.9708543670338261</v>
      </c>
      <c r="K41" s="3">
        <v>1.5421170667560196</v>
      </c>
      <c r="L41" s="3">
        <v>1.2713508866223335</v>
      </c>
      <c r="M41" s="3">
        <v>1.3684488034126205</v>
      </c>
      <c r="N41" s="3">
        <v>1.1740725961429932</v>
      </c>
      <c r="O41" s="3">
        <v>1.0025528700777513</v>
      </c>
      <c r="P41" s="3">
        <v>1.3085558055323683</v>
      </c>
      <c r="Q41" s="3">
        <v>1.3046811291352958</v>
      </c>
      <c r="R41" s="3">
        <v>1.2692557912010691</v>
      </c>
      <c r="S41" s="3">
        <v>1</v>
      </c>
      <c r="T41" s="3">
        <v>1.0759172917088999</v>
      </c>
      <c r="U41" s="3">
        <v>1.7707174231332301</v>
      </c>
      <c r="V41" s="6"/>
      <c r="W41" s="2">
        <f>AVERAGE(E37:E41)</f>
        <v>1.3715415902729031</v>
      </c>
      <c r="X41" s="2">
        <f>AVERAGE(F37:F41)</f>
        <v>1.2409395890037813</v>
      </c>
      <c r="Y41" s="2">
        <f>AVERAGE(G37:G41)</f>
        <v>1.3816074640359814</v>
      </c>
      <c r="Z41" s="2">
        <f>AVERAGE(H37:H41)</f>
        <v>1.2435863249668004</v>
      </c>
      <c r="AA41" s="2">
        <f>AVERAGE(I37:I41)</f>
        <v>1.3423075268830083</v>
      </c>
      <c r="AB41" s="2">
        <f>AVERAGE(J37:J41)</f>
        <v>1.6599953122874271</v>
      </c>
      <c r="AC41" s="2">
        <f>AVERAGE(K37:K41)</f>
        <v>1.4988075345498568</v>
      </c>
      <c r="AD41" s="2">
        <f>AVERAGE(L37:L41)</f>
        <v>1.3389471280248997</v>
      </c>
      <c r="AE41" s="2">
        <f>AVERAGE(M37:M41)</f>
        <v>1.4142125185396524</v>
      </c>
      <c r="AF41" s="2">
        <f>AVERAGE(N37:N41)</f>
        <v>1.6068020911627259</v>
      </c>
      <c r="AG41" s="2">
        <f>AVERAGE(O37:O41)</f>
        <v>1.5555210046325691</v>
      </c>
      <c r="AH41" s="2">
        <f>AVERAGE(P37:P41)</f>
        <v>1.402747101300146</v>
      </c>
      <c r="AI41" s="2">
        <f>AVERAGE(Q37:Q41)</f>
        <v>1.4574333587989705</v>
      </c>
      <c r="AJ41" s="2">
        <f>AVERAGE(R37:R41)</f>
        <v>1.3951592567590334</v>
      </c>
      <c r="AK41" s="2">
        <f t="shared" si="23"/>
        <v>1.0758472150241478</v>
      </c>
      <c r="AL41" s="2">
        <f t="shared" si="24"/>
        <v>2.0994185637032201</v>
      </c>
      <c r="AN41" s="3">
        <f>IF(W41&lt;=1.4,1,0)</f>
        <v>1</v>
      </c>
      <c r="AO41" s="3">
        <f>IF(X41&lt;=1.4,1,0)</f>
        <v>1</v>
      </c>
      <c r="AP41" s="3">
        <f>IF(Y41&lt;=1.4,1,0)</f>
        <v>1</v>
      </c>
      <c r="AQ41" s="3">
        <f>IF(Z41&lt;=1.4,1,0)</f>
        <v>1</v>
      </c>
      <c r="AR41" s="3">
        <f>IF(AA41&lt;=1.4,1,0)</f>
        <v>1</v>
      </c>
      <c r="AS41" s="3">
        <f>IF(AB41&lt;=1.4,1,0)</f>
        <v>0</v>
      </c>
      <c r="AT41" s="3">
        <f>IF(AC41&lt;=1.4,1,0)</f>
        <v>0</v>
      </c>
      <c r="AU41" s="3">
        <f>IF(AD41&lt;=1.4,1,0)</f>
        <v>1</v>
      </c>
      <c r="AV41" s="3">
        <f>IF(AE41&lt;=1.4,1,0)</f>
        <v>0</v>
      </c>
      <c r="AW41" s="3">
        <f>IF(AF41&lt;=1.4,1,0)</f>
        <v>0</v>
      </c>
      <c r="AX41" s="3">
        <f>IF(AG41&lt;=1.4,1,0)</f>
        <v>0</v>
      </c>
      <c r="AY41" s="3">
        <f>IF(AH41&lt;=1.4,1,0)</f>
        <v>0</v>
      </c>
      <c r="AZ41" s="3">
        <f>IF(AI41&lt;=1.4,1,0)</f>
        <v>0</v>
      </c>
      <c r="BA41" s="3">
        <f>IF(AJ41&lt;=1.4,1,0)</f>
        <v>1</v>
      </c>
      <c r="BB41" s="3">
        <f t="shared" si="64"/>
        <v>1</v>
      </c>
      <c r="BC41" s="3">
        <f t="shared" si="64"/>
        <v>0</v>
      </c>
      <c r="BE41" s="2">
        <f>W41-W40</f>
        <v>-6.8632949840071733E-2</v>
      </c>
      <c r="BF41" s="2">
        <f>X41-X40</f>
        <v>-0.12940771105594573</v>
      </c>
      <c r="BG41" s="2">
        <f>Y41-Y40</f>
        <v>-4.703042961729853E-3</v>
      </c>
      <c r="BH41" s="2">
        <f>Z41-Z40</f>
        <v>-0.13843971634997509</v>
      </c>
      <c r="BI41" s="71">
        <f>AA41-AA40</f>
        <v>-3.5576000913808192E-2</v>
      </c>
      <c r="BJ41" s="2">
        <f>AB41-AB40</f>
        <v>0.1136982320173292</v>
      </c>
      <c r="BK41" s="2">
        <f>AC41-AC40</f>
        <v>-6.3461887544853379E-3</v>
      </c>
      <c r="BL41" s="13">
        <f>AD41-AD40</f>
        <v>-3.8323127621346487E-2</v>
      </c>
      <c r="BM41" s="2">
        <f>AE41-AE40</f>
        <v>-3.4179661910345382E-2</v>
      </c>
      <c r="BN41" s="2">
        <f>AF41-AF40</f>
        <v>-9.2900900134412989E-2</v>
      </c>
      <c r="BO41" s="2">
        <f>AG41-AG40</f>
        <v>-2.2831782819020985E-2</v>
      </c>
      <c r="BP41" s="2">
        <f>AH41-AH40</f>
        <v>-4.7402756967330983E-2</v>
      </c>
      <c r="BQ41" s="2">
        <f>AI41-AI40</f>
        <v>-0.18160439669812911</v>
      </c>
      <c r="BR41" s="2">
        <f>AJ41-AJ40</f>
        <v>-6.9087683604683869E-2</v>
      </c>
      <c r="BS41" s="2">
        <f t="shared" ref="BS41:BT42" si="67">AK41-AK40</f>
        <v>7.2220966529117359E-3</v>
      </c>
      <c r="BT41" s="2">
        <f t="shared" si="67"/>
        <v>-0.1691034150351336</v>
      </c>
      <c r="BV41" s="2">
        <f>IF(W41&gt;3,1,0)</f>
        <v>0</v>
      </c>
      <c r="BW41" s="2">
        <f>IF(X41&gt;3,1,0)</f>
        <v>0</v>
      </c>
      <c r="BX41" s="2">
        <f>IF(Y41&gt;3,1,0)</f>
        <v>0</v>
      </c>
      <c r="BY41" s="2">
        <f>IF(Z41&gt;3,1,0)</f>
        <v>0</v>
      </c>
      <c r="BZ41" s="2">
        <f>IF(AA41&gt;3,1,0)</f>
        <v>0</v>
      </c>
      <c r="CA41" s="2">
        <f>IF(AB41&gt;3,1,0)</f>
        <v>0</v>
      </c>
      <c r="CB41" s="2">
        <f>IF(AC41&gt;3,1,0)</f>
        <v>0</v>
      </c>
      <c r="CC41" s="2">
        <f>IF(AD41&gt;3,1,0)</f>
        <v>0</v>
      </c>
      <c r="CD41" s="2">
        <f>IF(AE41&gt;3,1,0)</f>
        <v>0</v>
      </c>
      <c r="CE41" s="2">
        <f>IF(AF41&gt;3,1,0)</f>
        <v>0</v>
      </c>
      <c r="CF41" s="2">
        <f>IF(AG41&gt;3,1,0)</f>
        <v>0</v>
      </c>
      <c r="CG41" s="2">
        <f>IF(AH41&gt;3,1,0)</f>
        <v>0</v>
      </c>
      <c r="CH41" s="2">
        <f>IF(AI41&gt;3,1,0)</f>
        <v>0</v>
      </c>
      <c r="CI41" s="2">
        <f>IF(AJ41&gt;3,1,0)</f>
        <v>0</v>
      </c>
      <c r="CJ41" s="2">
        <f t="shared" si="65"/>
        <v>0</v>
      </c>
      <c r="CK41" s="2">
        <f t="shared" si="65"/>
        <v>0</v>
      </c>
      <c r="CM41">
        <f t="shared" si="26"/>
        <v>0</v>
      </c>
      <c r="CN41">
        <f t="shared" si="32"/>
        <v>0</v>
      </c>
      <c r="CO41">
        <f t="shared" si="33"/>
        <v>0</v>
      </c>
      <c r="CP41">
        <f t="shared" si="34"/>
        <v>0</v>
      </c>
      <c r="CQ41">
        <f t="shared" si="35"/>
        <v>0</v>
      </c>
      <c r="CR41">
        <f t="shared" si="36"/>
        <v>0</v>
      </c>
      <c r="CS41">
        <f t="shared" si="37"/>
        <v>0</v>
      </c>
      <c r="CT41">
        <f t="shared" si="38"/>
        <v>0</v>
      </c>
      <c r="CU41">
        <f t="shared" si="39"/>
        <v>0</v>
      </c>
      <c r="CV41">
        <f t="shared" si="40"/>
        <v>0</v>
      </c>
      <c r="CW41">
        <f t="shared" si="41"/>
        <v>0</v>
      </c>
      <c r="CX41">
        <f t="shared" si="42"/>
        <v>0</v>
      </c>
      <c r="CY41">
        <f t="shared" si="43"/>
        <v>0</v>
      </c>
      <c r="CZ41">
        <f t="shared" si="44"/>
        <v>0</v>
      </c>
      <c r="DA41">
        <f t="shared" si="45"/>
        <v>0</v>
      </c>
      <c r="DB41">
        <f t="shared" si="46"/>
        <v>0</v>
      </c>
      <c r="DD41">
        <f t="shared" si="27"/>
        <v>0</v>
      </c>
      <c r="DE41">
        <f t="shared" si="47"/>
        <v>0</v>
      </c>
      <c r="DF41">
        <f t="shared" si="48"/>
        <v>0</v>
      </c>
      <c r="DG41">
        <f t="shared" si="49"/>
        <v>0</v>
      </c>
      <c r="DH41">
        <f t="shared" si="50"/>
        <v>0</v>
      </c>
      <c r="DI41">
        <f t="shared" si="51"/>
        <v>0</v>
      </c>
      <c r="DJ41">
        <f t="shared" si="52"/>
        <v>0</v>
      </c>
      <c r="DK41">
        <f t="shared" si="53"/>
        <v>0</v>
      </c>
      <c r="DL41">
        <f t="shared" si="54"/>
        <v>0</v>
      </c>
      <c r="DM41">
        <f t="shared" si="55"/>
        <v>0</v>
      </c>
      <c r="DN41">
        <f t="shared" si="56"/>
        <v>0</v>
      </c>
      <c r="DO41">
        <f t="shared" si="57"/>
        <v>0</v>
      </c>
      <c r="DP41">
        <f t="shared" si="58"/>
        <v>0</v>
      </c>
      <c r="DQ41">
        <f t="shared" si="59"/>
        <v>0</v>
      </c>
      <c r="DR41">
        <f t="shared" si="60"/>
        <v>0</v>
      </c>
      <c r="DS41">
        <f t="shared" si="61"/>
        <v>1</v>
      </c>
      <c r="DU41">
        <f t="shared" si="28"/>
        <v>0</v>
      </c>
      <c r="DV41">
        <f t="shared" si="7"/>
        <v>0</v>
      </c>
      <c r="DW41">
        <f t="shared" si="8"/>
        <v>0</v>
      </c>
      <c r="DX41">
        <f t="shared" si="9"/>
        <v>0</v>
      </c>
      <c r="DY41">
        <f t="shared" si="10"/>
        <v>0</v>
      </c>
      <c r="DZ41">
        <f t="shared" si="11"/>
        <v>1</v>
      </c>
      <c r="EA41">
        <f t="shared" si="12"/>
        <v>1</v>
      </c>
      <c r="EB41">
        <f t="shared" si="13"/>
        <v>0</v>
      </c>
      <c r="EC41">
        <f t="shared" si="14"/>
        <v>1</v>
      </c>
      <c r="ED41">
        <f t="shared" si="15"/>
        <v>1</v>
      </c>
      <c r="EE41">
        <f t="shared" si="16"/>
        <v>1</v>
      </c>
      <c r="EF41">
        <f t="shared" si="17"/>
        <v>1</v>
      </c>
      <c r="EG41">
        <f t="shared" si="18"/>
        <v>1</v>
      </c>
      <c r="EH41">
        <f t="shared" si="19"/>
        <v>0</v>
      </c>
      <c r="EI41">
        <f t="shared" si="20"/>
        <v>0</v>
      </c>
      <c r="EJ41">
        <f t="shared" si="21"/>
        <v>0</v>
      </c>
      <c r="EL41">
        <f>IF(AND(W41&gt;=1,W41&lt;=1.4),1,0)</f>
        <v>1</v>
      </c>
      <c r="EM41">
        <f>IF(AND(X41&gt;=1,X41&lt;=1.4),1,0)</f>
        <v>1</v>
      </c>
      <c r="EN41">
        <f>IF(AND(Y41&gt;=1,Y41&lt;=1.4),1,0)</f>
        <v>1</v>
      </c>
      <c r="EO41">
        <f>IF(AND(Z41&gt;=1,Z41&lt;=1.4),1,0)</f>
        <v>1</v>
      </c>
      <c r="EP41">
        <f>IF(AND(AA41&gt;=1,AA41&lt;=1.4),1,0)</f>
        <v>1</v>
      </c>
      <c r="EQ41">
        <f>IF(AND(AB41&gt;=1,AB41&lt;=1.4),1,0)</f>
        <v>0</v>
      </c>
      <c r="ER41">
        <f>IF(AND(AC41&gt;=1,AC41&lt;=1.4),1,0)</f>
        <v>0</v>
      </c>
      <c r="ES41">
        <f>IF(AND(AD41&gt;=1,AD41&lt;=1.4),1,0)</f>
        <v>1</v>
      </c>
      <c r="ET41">
        <f>IF(AND(AE41&gt;=1,AE41&lt;=1.4),1,0)</f>
        <v>0</v>
      </c>
      <c r="EU41">
        <f>IF(AND(AF41&gt;=1,AF41&lt;=1.4),1,0)</f>
        <v>0</v>
      </c>
      <c r="EV41">
        <f>IF(AND(AG41&gt;=1,AG41&lt;=1.4),1,0)</f>
        <v>0</v>
      </c>
      <c r="EW41">
        <f>IF(AND(AH41&gt;=1,AH41&lt;=1.4),1,0)</f>
        <v>0</v>
      </c>
      <c r="EX41">
        <f>IF(AND(AI41&gt;=1,AI41&lt;=1.4),1,0)</f>
        <v>0</v>
      </c>
      <c r="EY41">
        <f>IF(AND(AJ41&gt;=1,AJ41&lt;=1.4),1,0)</f>
        <v>1</v>
      </c>
      <c r="EZ41">
        <f t="shared" si="66"/>
        <v>1</v>
      </c>
      <c r="FA41">
        <f t="shared" si="66"/>
        <v>0</v>
      </c>
    </row>
    <row r="42" spans="1:157">
      <c r="A42" s="8">
        <f t="shared" si="0"/>
        <v>39</v>
      </c>
      <c r="B42" s="42"/>
      <c r="C42" s="8">
        <f t="shared" si="29"/>
        <v>28</v>
      </c>
      <c r="D42" s="1">
        <v>43949</v>
      </c>
      <c r="E42" s="3">
        <v>1.2168503504872918</v>
      </c>
      <c r="F42" s="3">
        <v>1.4567366954196228</v>
      </c>
      <c r="G42" s="3">
        <v>2.2009634964377014</v>
      </c>
      <c r="H42" s="3">
        <v>1.0932534557691411</v>
      </c>
      <c r="I42" s="3">
        <v>1.309085720372184</v>
      </c>
      <c r="J42" s="3">
        <v>2.148537771963559</v>
      </c>
      <c r="K42" s="3">
        <v>1.4774535958423471</v>
      </c>
      <c r="L42" s="3">
        <v>1.3283134774588126</v>
      </c>
      <c r="M42" s="3">
        <v>1.5602820924602316</v>
      </c>
      <c r="N42" s="3">
        <v>2.3597997920762541</v>
      </c>
      <c r="O42" s="3">
        <v>1.0018372161623448</v>
      </c>
      <c r="P42" s="3">
        <v>1.3468835371153209</v>
      </c>
      <c r="Q42" s="3">
        <v>1.5991976185909242</v>
      </c>
      <c r="R42" s="3">
        <v>1.4957152017823943</v>
      </c>
      <c r="S42" s="3">
        <v>1</v>
      </c>
      <c r="T42" s="3">
        <v>1.10161802510207</v>
      </c>
      <c r="U42" s="3">
        <v>1.9461559811268401</v>
      </c>
      <c r="V42" s="6"/>
      <c r="W42" s="2">
        <f>AVERAGE(E38:E42)</f>
        <v>1.3068117610893524</v>
      </c>
      <c r="X42" s="2">
        <f>AVERAGE(F38:F42)</f>
        <v>1.2814496963131976</v>
      </c>
      <c r="Y42" s="2">
        <f>AVERAGE(G38:G42)</f>
        <v>1.6134005133191802</v>
      </c>
      <c r="Z42" s="2">
        <f>AVERAGE(H38:H42)</f>
        <v>1.1827826020783874</v>
      </c>
      <c r="AA42" s="2">
        <f>AVERAGE(I38:I42)</f>
        <v>1.3219151246396359</v>
      </c>
      <c r="AB42" s="2">
        <f>AVERAGE(J38:J42)</f>
        <v>1.7952741347641736</v>
      </c>
      <c r="AC42" s="2">
        <f>AVERAGE(K38:K42)</f>
        <v>1.4797308398876674</v>
      </c>
      <c r="AD42" s="2">
        <f>AVERAGE(L38:L42)</f>
        <v>1.320124884878985</v>
      </c>
      <c r="AE42" s="2">
        <f>AVERAGE(M38:M42)</f>
        <v>1.4136420063331014</v>
      </c>
      <c r="AF42" s="2">
        <f>AVERAGE(N38:N42)</f>
        <v>1.755258520037789</v>
      </c>
      <c r="AG42" s="2">
        <f>AVERAGE(O38:O42)</f>
        <v>1.4703589830602883</v>
      </c>
      <c r="AH42" s="2">
        <f>AVERAGE(P38:P42)</f>
        <v>1.3670662408915875</v>
      </c>
      <c r="AI42" s="2">
        <f>AVERAGE(Q38:Q42)</f>
        <v>1.4512861853050807</v>
      </c>
      <c r="AJ42" s="2">
        <f>AVERAGE(R38:R42)</f>
        <v>1.393787512414987</v>
      </c>
      <c r="AK42" s="2">
        <f t="shared" si="23"/>
        <v>1.077574478723244</v>
      </c>
      <c r="AL42" s="2">
        <f t="shared" si="24"/>
        <v>1.937164010989838</v>
      </c>
      <c r="AN42" s="3">
        <f>IF(W42&lt;=1.4,1,0)</f>
        <v>1</v>
      </c>
      <c r="AO42" s="3">
        <f>IF(X42&lt;=1.4,1,0)</f>
        <v>1</v>
      </c>
      <c r="AP42" s="3">
        <f>IF(Y42&lt;=1.4,1,0)</f>
        <v>0</v>
      </c>
      <c r="AQ42" s="3">
        <f>IF(Z42&lt;=1.4,1,0)</f>
        <v>1</v>
      </c>
      <c r="AR42" s="3">
        <f>IF(AA42&lt;=1.4,1,0)</f>
        <v>1</v>
      </c>
      <c r="AS42" s="3">
        <f>IF(AB42&lt;=1.4,1,0)</f>
        <v>0</v>
      </c>
      <c r="AT42" s="3">
        <f>IF(AC42&lt;=1.4,1,0)</f>
        <v>0</v>
      </c>
      <c r="AU42" s="3">
        <f>IF(AD42&lt;=1.4,1,0)</f>
        <v>1</v>
      </c>
      <c r="AV42" s="3">
        <f>IF(AE42&lt;=1.4,1,0)</f>
        <v>0</v>
      </c>
      <c r="AW42" s="3">
        <f>IF(AF42&lt;=1.4,1,0)</f>
        <v>0</v>
      </c>
      <c r="AX42" s="3">
        <f>IF(AG42&lt;=1.4,1,0)</f>
        <v>0</v>
      </c>
      <c r="AY42" s="3">
        <f>IF(AH42&lt;=1.4,1,0)</f>
        <v>1</v>
      </c>
      <c r="AZ42" s="3">
        <f>IF(AI42&lt;=1.4,1,0)</f>
        <v>0</v>
      </c>
      <c r="BA42" s="3">
        <f>IF(AJ42&lt;=1.4,1,0)</f>
        <v>1</v>
      </c>
      <c r="BB42" s="3">
        <f t="shared" si="64"/>
        <v>1</v>
      </c>
      <c r="BC42" s="3">
        <f t="shared" si="64"/>
        <v>0</v>
      </c>
      <c r="BE42" s="2">
        <f>W42-W41</f>
        <v>-6.4729829183550747E-2</v>
      </c>
      <c r="BF42" s="2">
        <f>X42-X41</f>
        <v>4.0510107309416288E-2</v>
      </c>
      <c r="BG42" s="2">
        <f>Y42-Y41</f>
        <v>0.23179304928319877</v>
      </c>
      <c r="BH42" s="2">
        <f>Z42-Z41</f>
        <v>-6.080372288841307E-2</v>
      </c>
      <c r="BI42" s="71">
        <f>AA42-AA41</f>
        <v>-2.0392402243372354E-2</v>
      </c>
      <c r="BJ42" s="2">
        <f>AB42-AB41</f>
        <v>0.1352788224767465</v>
      </c>
      <c r="BK42" s="2">
        <f>AC42-AC41</f>
        <v>-1.907669466218942E-2</v>
      </c>
      <c r="BL42" s="13">
        <f>AD42-AD41</f>
        <v>-1.882224314591463E-2</v>
      </c>
      <c r="BM42" s="2">
        <f>AE42-AE41</f>
        <v>-5.7051220655091051E-4</v>
      </c>
      <c r="BN42" s="2">
        <f>AF42-AF41</f>
        <v>0.14845642887506316</v>
      </c>
      <c r="BO42" s="2">
        <f>AG42-AG41</f>
        <v>-8.516202157228081E-2</v>
      </c>
      <c r="BP42" s="2">
        <f>AH42-AH41</f>
        <v>-3.5680860408558557E-2</v>
      </c>
      <c r="BQ42" s="2">
        <f>AI42-AI41</f>
        <v>-6.1471734938898237E-3</v>
      </c>
      <c r="BR42" s="2">
        <f>AJ42-AJ41</f>
        <v>-1.3717443440464105E-3</v>
      </c>
      <c r="BS42" s="2">
        <f t="shared" si="67"/>
        <v>1.7272636990961487E-3</v>
      </c>
      <c r="BT42" s="2">
        <f t="shared" si="67"/>
        <v>-0.16225455271338207</v>
      </c>
      <c r="BV42" s="2">
        <f>IF(W42&gt;3,1,0)</f>
        <v>0</v>
      </c>
      <c r="BW42" s="2">
        <f>IF(X42&gt;3,1,0)</f>
        <v>0</v>
      </c>
      <c r="BX42" s="2">
        <f>IF(Y42&gt;3,1,0)</f>
        <v>0</v>
      </c>
      <c r="BY42" s="2">
        <f>IF(Z42&gt;3,1,0)</f>
        <v>0</v>
      </c>
      <c r="BZ42" s="2">
        <f>IF(AA42&gt;3,1,0)</f>
        <v>0</v>
      </c>
      <c r="CA42" s="2">
        <f>IF(AB42&gt;3,1,0)</f>
        <v>0</v>
      </c>
      <c r="CB42" s="2">
        <f>IF(AC42&gt;3,1,0)</f>
        <v>0</v>
      </c>
      <c r="CC42" s="2">
        <f>IF(AD42&gt;3,1,0)</f>
        <v>0</v>
      </c>
      <c r="CD42" s="2">
        <f>IF(AE42&gt;3,1,0)</f>
        <v>0</v>
      </c>
      <c r="CE42" s="2">
        <f>IF(AF42&gt;3,1,0)</f>
        <v>0</v>
      </c>
      <c r="CF42" s="2">
        <f>IF(AG42&gt;3,1,0)</f>
        <v>0</v>
      </c>
      <c r="CG42" s="2">
        <f>IF(AH42&gt;3,1,0)</f>
        <v>0</v>
      </c>
      <c r="CH42" s="2">
        <f>IF(AI42&gt;3,1,0)</f>
        <v>0</v>
      </c>
      <c r="CI42" s="2">
        <f>IF(AJ42&gt;3,1,0)</f>
        <v>0</v>
      </c>
      <c r="CJ42" s="2">
        <f t="shared" si="65"/>
        <v>0</v>
      </c>
      <c r="CK42" s="2">
        <f t="shared" si="65"/>
        <v>0</v>
      </c>
      <c r="CM42">
        <f t="shared" si="26"/>
        <v>0</v>
      </c>
      <c r="CN42">
        <f t="shared" si="32"/>
        <v>0</v>
      </c>
      <c r="CO42">
        <f t="shared" si="33"/>
        <v>0</v>
      </c>
      <c r="CP42">
        <f t="shared" si="34"/>
        <v>0</v>
      </c>
      <c r="CQ42">
        <f t="shared" si="35"/>
        <v>0</v>
      </c>
      <c r="CR42">
        <f t="shared" si="36"/>
        <v>0</v>
      </c>
      <c r="CS42">
        <f t="shared" si="37"/>
        <v>0</v>
      </c>
      <c r="CT42">
        <f t="shared" si="38"/>
        <v>0</v>
      </c>
      <c r="CU42">
        <f t="shared" si="39"/>
        <v>0</v>
      </c>
      <c r="CV42">
        <f t="shared" si="40"/>
        <v>0</v>
      </c>
      <c r="CW42">
        <f t="shared" si="41"/>
        <v>0</v>
      </c>
      <c r="CX42">
        <f t="shared" si="42"/>
        <v>0</v>
      </c>
      <c r="CY42">
        <f t="shared" si="43"/>
        <v>0</v>
      </c>
      <c r="CZ42">
        <f t="shared" si="44"/>
        <v>0</v>
      </c>
      <c r="DA42">
        <f t="shared" si="45"/>
        <v>0</v>
      </c>
      <c r="DB42">
        <f t="shared" si="46"/>
        <v>0</v>
      </c>
      <c r="DD42">
        <f t="shared" si="27"/>
        <v>0</v>
      </c>
      <c r="DE42">
        <f t="shared" si="47"/>
        <v>0</v>
      </c>
      <c r="DF42">
        <f t="shared" si="48"/>
        <v>0</v>
      </c>
      <c r="DG42">
        <f t="shared" si="49"/>
        <v>0</v>
      </c>
      <c r="DH42">
        <f t="shared" si="50"/>
        <v>0</v>
      </c>
      <c r="DI42">
        <f t="shared" si="51"/>
        <v>0</v>
      </c>
      <c r="DJ42">
        <f t="shared" si="52"/>
        <v>0</v>
      </c>
      <c r="DK42">
        <f t="shared" si="53"/>
        <v>0</v>
      </c>
      <c r="DL42">
        <f t="shared" si="54"/>
        <v>0</v>
      </c>
      <c r="DM42">
        <f t="shared" si="55"/>
        <v>0</v>
      </c>
      <c r="DN42">
        <f t="shared" si="56"/>
        <v>0</v>
      </c>
      <c r="DO42">
        <f t="shared" si="57"/>
        <v>0</v>
      </c>
      <c r="DP42">
        <f t="shared" si="58"/>
        <v>0</v>
      </c>
      <c r="DQ42">
        <f t="shared" si="59"/>
        <v>0</v>
      </c>
      <c r="DR42">
        <f t="shared" si="60"/>
        <v>0</v>
      </c>
      <c r="DS42">
        <f t="shared" si="61"/>
        <v>1</v>
      </c>
      <c r="DU42">
        <f t="shared" si="28"/>
        <v>0</v>
      </c>
      <c r="DV42">
        <f t="shared" si="7"/>
        <v>0</v>
      </c>
      <c r="DW42">
        <f t="shared" si="8"/>
        <v>1</v>
      </c>
      <c r="DX42">
        <f t="shared" si="9"/>
        <v>0</v>
      </c>
      <c r="DY42">
        <f t="shared" si="10"/>
        <v>0</v>
      </c>
      <c r="DZ42">
        <f t="shared" si="11"/>
        <v>1</v>
      </c>
      <c r="EA42">
        <f t="shared" si="12"/>
        <v>1</v>
      </c>
      <c r="EB42">
        <f t="shared" si="13"/>
        <v>0</v>
      </c>
      <c r="EC42">
        <f t="shared" si="14"/>
        <v>1</v>
      </c>
      <c r="ED42">
        <f t="shared" si="15"/>
        <v>1</v>
      </c>
      <c r="EE42">
        <f t="shared" si="16"/>
        <v>1</v>
      </c>
      <c r="EF42">
        <f t="shared" si="17"/>
        <v>0</v>
      </c>
      <c r="EG42">
        <f t="shared" si="18"/>
        <v>1</v>
      </c>
      <c r="EH42">
        <f t="shared" si="19"/>
        <v>0</v>
      </c>
      <c r="EI42">
        <f t="shared" si="20"/>
        <v>0</v>
      </c>
      <c r="EJ42">
        <f t="shared" si="21"/>
        <v>0</v>
      </c>
      <c r="EL42">
        <f>IF(AND(W42&gt;=1,W42&lt;=1.4),1,0)</f>
        <v>1</v>
      </c>
      <c r="EM42">
        <f>IF(AND(X42&gt;=1,X42&lt;=1.4),1,0)</f>
        <v>1</v>
      </c>
      <c r="EN42">
        <f>IF(AND(Y42&gt;=1,Y42&lt;=1.4),1,0)</f>
        <v>0</v>
      </c>
      <c r="EO42">
        <f>IF(AND(Z42&gt;=1,Z42&lt;=1.4),1,0)</f>
        <v>1</v>
      </c>
      <c r="EP42">
        <f>IF(AND(AA42&gt;=1,AA42&lt;=1.4),1,0)</f>
        <v>1</v>
      </c>
      <c r="EQ42">
        <f>IF(AND(AB42&gt;=1,AB42&lt;=1.4),1,0)</f>
        <v>0</v>
      </c>
      <c r="ER42">
        <f>IF(AND(AC42&gt;=1,AC42&lt;=1.4),1,0)</f>
        <v>0</v>
      </c>
      <c r="ES42">
        <f>IF(AND(AD42&gt;=1,AD42&lt;=1.4),1,0)</f>
        <v>1</v>
      </c>
      <c r="ET42">
        <f>IF(AND(AE42&gt;=1,AE42&lt;=1.4),1,0)</f>
        <v>0</v>
      </c>
      <c r="EU42">
        <f>IF(AND(AF42&gt;=1,AF42&lt;=1.4),1,0)</f>
        <v>0</v>
      </c>
      <c r="EV42">
        <f>IF(AND(AG42&gt;=1,AG42&lt;=1.4),1,0)</f>
        <v>0</v>
      </c>
      <c r="EW42">
        <f>IF(AND(AH42&gt;=1,AH42&lt;=1.4),1,0)</f>
        <v>1</v>
      </c>
      <c r="EX42">
        <f>IF(AND(AI42&gt;=1,AI42&lt;=1.4),1,0)</f>
        <v>0</v>
      </c>
      <c r="EY42">
        <f>IF(AND(AJ42&gt;=1,AJ42&lt;=1.4),1,0)</f>
        <v>1</v>
      </c>
      <c r="EZ42">
        <f t="shared" si="66"/>
        <v>1</v>
      </c>
      <c r="FA42">
        <f t="shared" si="66"/>
        <v>0</v>
      </c>
    </row>
    <row r="43" spans="1:157">
      <c r="A43" s="8">
        <f t="shared" si="0"/>
        <v>40</v>
      </c>
      <c r="B43" s="42"/>
      <c r="C43" s="8">
        <v>29</v>
      </c>
      <c r="D43" s="1">
        <v>43950</v>
      </c>
      <c r="E43" s="3">
        <v>1.7664344831684031</v>
      </c>
      <c r="F43" s="3">
        <v>1.2916745023691036</v>
      </c>
      <c r="G43" s="3">
        <v>1.2995821873935056</v>
      </c>
      <c r="H43" s="3">
        <v>1.281624855565717</v>
      </c>
      <c r="I43" s="3">
        <v>1.3229558996834347</v>
      </c>
      <c r="J43" s="3">
        <v>2.0526982777988869</v>
      </c>
      <c r="K43" s="3">
        <v>1.4252456507136364</v>
      </c>
      <c r="L43" s="3">
        <v>1.3451099164389113</v>
      </c>
      <c r="M43" s="3">
        <v>1.5405317105488818</v>
      </c>
      <c r="N43" s="3">
        <v>2.4260291598644126</v>
      </c>
      <c r="O43" s="3">
        <v>1.0836789180826814</v>
      </c>
      <c r="P43" s="3">
        <v>1.3546680781346829</v>
      </c>
      <c r="Q43" s="3">
        <v>2.09367965779209</v>
      </c>
      <c r="R43" s="3">
        <v>1.6457920768484751</v>
      </c>
      <c r="S43" s="3">
        <v>1</v>
      </c>
      <c r="T43" s="3">
        <v>1.0357303708151899</v>
      </c>
      <c r="U43" s="3">
        <v>2.3212010919017199</v>
      </c>
      <c r="W43" s="2">
        <f t="shared" ref="W43:AJ43" si="68">AVERAGE(E39:E43)</f>
        <v>1.2563006035662414</v>
      </c>
      <c r="X43" s="2">
        <f t="shared" si="68"/>
        <v>1.164719318681249</v>
      </c>
      <c r="Y43" s="2">
        <f t="shared" si="68"/>
        <v>1.3111820410310611</v>
      </c>
      <c r="Z43" s="2">
        <f t="shared" si="68"/>
        <v>1.0779373601421431</v>
      </c>
      <c r="AA43" s="2">
        <f t="shared" si="68"/>
        <v>1.3121580130721617</v>
      </c>
      <c r="AB43" s="2">
        <f t="shared" si="68"/>
        <v>1.8536844006891706</v>
      </c>
      <c r="AC43" s="2">
        <f t="shared" si="68"/>
        <v>1.4626096225429517</v>
      </c>
      <c r="AD43" s="2">
        <f t="shared" si="68"/>
        <v>1.3010406245836112</v>
      </c>
      <c r="AE43" s="2">
        <f t="shared" si="68"/>
        <v>1.4189189207748787</v>
      </c>
      <c r="AF43" s="2">
        <f t="shared" si="68"/>
        <v>1.5854107596811944</v>
      </c>
      <c r="AG43" s="2">
        <f t="shared" si="68"/>
        <v>1.0218942674887572</v>
      </c>
      <c r="AH43" s="2">
        <f t="shared" si="68"/>
        <v>1.3354903341600908</v>
      </c>
      <c r="AI43" s="2">
        <f t="shared" si="68"/>
        <v>1.4071010522143959</v>
      </c>
      <c r="AJ43" s="2">
        <f t="shared" si="68"/>
        <v>1.280607696536983</v>
      </c>
      <c r="AK43" s="2">
        <f t="shared" ref="AK43:AK48" si="69">AVERAGE(T39:T43)</f>
        <v>1.0698840171453559</v>
      </c>
      <c r="AL43" s="2">
        <f t="shared" ref="AL43:AL48" si="70">AVERAGE(U39:U43)</f>
        <v>1.9182864132782282</v>
      </c>
      <c r="AN43" s="3">
        <f t="shared" ref="AN43:AN48" si="71">IF(W43&lt;=1.4,1,0)</f>
        <v>1</v>
      </c>
      <c r="AO43" s="3">
        <f t="shared" ref="AO43:AO48" si="72">IF(X43&lt;=1.4,1,0)</f>
        <v>1</v>
      </c>
      <c r="AP43" s="3">
        <f t="shared" ref="AP43:AP48" si="73">IF(Y43&lt;=1.4,1,0)</f>
        <v>1</v>
      </c>
      <c r="AQ43" s="3">
        <f t="shared" ref="AQ43:AQ48" si="74">IF(Z43&lt;=1.4,1,0)</f>
        <v>1</v>
      </c>
      <c r="AR43" s="3">
        <f t="shared" ref="AR43:AR48" si="75">IF(AA43&lt;=1.4,1,0)</f>
        <v>1</v>
      </c>
      <c r="AS43" s="3">
        <f t="shared" ref="AS43:AS48" si="76">IF(AB43&lt;=1.4,1,0)</f>
        <v>0</v>
      </c>
      <c r="AT43" s="3">
        <f t="shared" ref="AT43:AT48" si="77">IF(AC43&lt;=1.4,1,0)</f>
        <v>0</v>
      </c>
      <c r="AU43" s="3">
        <f t="shared" ref="AU43:AU48" si="78">IF(AD43&lt;=1.4,1,0)</f>
        <v>1</v>
      </c>
      <c r="AV43" s="3">
        <f t="shared" ref="AV43:AV48" si="79">IF(AE43&lt;=1.4,1,0)</f>
        <v>0</v>
      </c>
      <c r="AW43" s="3">
        <f t="shared" ref="AW43:AW48" si="80">IF(AF43&lt;=1.4,1,0)</f>
        <v>0</v>
      </c>
      <c r="AX43" s="3">
        <f t="shared" ref="AX43:AX48" si="81">IF(AG43&lt;=1.4,1,0)</f>
        <v>1</v>
      </c>
      <c r="AY43" s="3">
        <f t="shared" ref="AY43:AY48" si="82">IF(AH43&lt;=1.4,1,0)</f>
        <v>1</v>
      </c>
      <c r="AZ43" s="3">
        <f t="shared" ref="AZ43:AZ48" si="83">IF(AI43&lt;=1.4,1,0)</f>
        <v>0</v>
      </c>
      <c r="BA43" s="3">
        <f t="shared" ref="BA43:BA48" si="84">IF(AJ43&lt;=1.4,1,0)</f>
        <v>1</v>
      </c>
      <c r="BB43" s="3">
        <f t="shared" ref="BB43:BB48" si="85">IF(AK43&lt;=1.4,1,0)</f>
        <v>1</v>
      </c>
      <c r="BC43" s="3">
        <f t="shared" ref="BC43:BC48" si="86">IF(AL43&lt;=1.4,1,0)</f>
        <v>0</v>
      </c>
      <c r="BE43" s="2">
        <f t="shared" ref="BE43:BE48" si="87">W43-W42</f>
        <v>-5.0511157523110972E-2</v>
      </c>
      <c r="BF43" s="2">
        <f t="shared" ref="BF43:BF48" si="88">X43-X42</f>
        <v>-0.1167303776319486</v>
      </c>
      <c r="BG43" s="2">
        <f t="shared" ref="BG43:BG48" si="89">Y43-Y42</f>
        <v>-0.30221847228811916</v>
      </c>
      <c r="BH43" s="2">
        <f t="shared" ref="BH43:BH48" si="90">Z43-Z42</f>
        <v>-0.10484524193624423</v>
      </c>
      <c r="BI43" s="71">
        <f t="shared" ref="BI43:BI48" si="91">AA43-AA42</f>
        <v>-9.7571115674741637E-3</v>
      </c>
      <c r="BJ43" s="2">
        <f t="shared" ref="BJ43:BJ48" si="92">AB43-AB42</f>
        <v>5.8410265924996985E-2</v>
      </c>
      <c r="BK43" s="2">
        <f t="shared" ref="BK43:BK48" si="93">AC43-AC42</f>
        <v>-1.7121217344715722E-2</v>
      </c>
      <c r="BL43" s="13">
        <f t="shared" ref="BL43:BL48" si="94">AD43-AD42</f>
        <v>-1.9084260295373801E-2</v>
      </c>
      <c r="BM43" s="2">
        <f t="shared" ref="BM43:BM48" si="95">AE43-AE42</f>
        <v>5.2769144417772473E-3</v>
      </c>
      <c r="BN43" s="2">
        <f t="shared" ref="BN43:BN48" si="96">AF43-AF42</f>
        <v>-0.16984776035659466</v>
      </c>
      <c r="BO43" s="2">
        <f t="shared" ref="BO43:BO48" si="97">AG43-AG42</f>
        <v>-0.44846471557153111</v>
      </c>
      <c r="BP43" s="2">
        <f t="shared" ref="BP43:BP48" si="98">AH43-AH42</f>
        <v>-3.1575906731496683E-2</v>
      </c>
      <c r="BQ43" s="2">
        <f t="shared" ref="BQ43:BQ48" si="99">AI43-AI42</f>
        <v>-4.4185133090684836E-2</v>
      </c>
      <c r="BR43" s="2">
        <f t="shared" ref="BR43:BR48" si="100">AJ43-AJ42</f>
        <v>-0.11317981587800396</v>
      </c>
      <c r="BS43" s="2">
        <f t="shared" ref="BS43:BS48" si="101">AK43-AK42</f>
        <v>-7.690461577888108E-3</v>
      </c>
      <c r="BT43" s="2">
        <f t="shared" ref="BT43:BT48" si="102">AL43-AL42</f>
        <v>-1.8877597711609795E-2</v>
      </c>
      <c r="BV43" s="2">
        <f t="shared" ref="BV43:BV48" si="103">IF(W43&gt;3,1,0)</f>
        <v>0</v>
      </c>
      <c r="BW43" s="2">
        <f t="shared" ref="BW43:BW48" si="104">IF(X43&gt;3,1,0)</f>
        <v>0</v>
      </c>
      <c r="BX43" s="2">
        <f t="shared" ref="BX43:BX48" si="105">IF(Y43&gt;3,1,0)</f>
        <v>0</v>
      </c>
      <c r="BY43" s="2">
        <f t="shared" ref="BY43:BY48" si="106">IF(Z43&gt;3,1,0)</f>
        <v>0</v>
      </c>
      <c r="BZ43" s="2">
        <f t="shared" ref="BZ43:BZ48" si="107">IF(AA43&gt;3,1,0)</f>
        <v>0</v>
      </c>
      <c r="CA43" s="2">
        <f t="shared" ref="CA43:CA48" si="108">IF(AB43&gt;3,1,0)</f>
        <v>0</v>
      </c>
      <c r="CB43" s="2">
        <f t="shared" ref="CB43:CB48" si="109">IF(AC43&gt;3,1,0)</f>
        <v>0</v>
      </c>
      <c r="CC43" s="2">
        <f t="shared" ref="CC43:CC48" si="110">IF(AD43&gt;3,1,0)</f>
        <v>0</v>
      </c>
      <c r="CD43" s="2">
        <f t="shared" ref="CD43:CD48" si="111">IF(AE43&gt;3,1,0)</f>
        <v>0</v>
      </c>
      <c r="CE43" s="2">
        <f t="shared" ref="CE43:CE48" si="112">IF(AF43&gt;3,1,0)</f>
        <v>0</v>
      </c>
      <c r="CF43" s="2">
        <f t="shared" ref="CF43:CF48" si="113">IF(AG43&gt;3,1,0)</f>
        <v>0</v>
      </c>
      <c r="CG43" s="2">
        <f t="shared" ref="CG43:CG48" si="114">IF(AH43&gt;3,1,0)</f>
        <v>0</v>
      </c>
      <c r="CH43" s="2">
        <f t="shared" ref="CH43:CH48" si="115">IF(AI43&gt;3,1,0)</f>
        <v>0</v>
      </c>
      <c r="CI43" s="2">
        <f t="shared" ref="CI43:CI48" si="116">IF(AJ43&gt;3,1,0)</f>
        <v>0</v>
      </c>
      <c r="CJ43" s="2">
        <f t="shared" ref="CJ43:CJ48" si="117">IF(AK43&gt;3,1,0)</f>
        <v>0</v>
      </c>
      <c r="CK43" s="2">
        <f t="shared" ref="CK43:CK48" si="118">IF(AL43&gt;3,1,0)</f>
        <v>0</v>
      </c>
      <c r="CM43">
        <f t="shared" si="26"/>
        <v>0</v>
      </c>
      <c r="CN43">
        <f t="shared" si="32"/>
        <v>0</v>
      </c>
      <c r="CO43">
        <f t="shared" si="33"/>
        <v>0</v>
      </c>
      <c r="CP43">
        <f t="shared" si="34"/>
        <v>0</v>
      </c>
      <c r="CQ43">
        <f t="shared" si="35"/>
        <v>0</v>
      </c>
      <c r="CR43">
        <f t="shared" si="36"/>
        <v>0</v>
      </c>
      <c r="CS43">
        <f t="shared" si="37"/>
        <v>0</v>
      </c>
      <c r="CT43">
        <f t="shared" si="38"/>
        <v>0</v>
      </c>
      <c r="CU43">
        <f t="shared" si="39"/>
        <v>0</v>
      </c>
      <c r="CV43">
        <f t="shared" si="40"/>
        <v>0</v>
      </c>
      <c r="CW43">
        <f t="shared" si="41"/>
        <v>0</v>
      </c>
      <c r="CX43">
        <f t="shared" si="42"/>
        <v>0</v>
      </c>
      <c r="CY43">
        <f t="shared" si="43"/>
        <v>0</v>
      </c>
      <c r="CZ43">
        <f t="shared" si="44"/>
        <v>0</v>
      </c>
      <c r="DA43">
        <f t="shared" si="45"/>
        <v>0</v>
      </c>
      <c r="DB43">
        <f t="shared" si="46"/>
        <v>0</v>
      </c>
      <c r="DD43">
        <f t="shared" si="27"/>
        <v>0</v>
      </c>
      <c r="DE43">
        <f t="shared" si="47"/>
        <v>0</v>
      </c>
      <c r="DF43">
        <f t="shared" si="48"/>
        <v>0</v>
      </c>
      <c r="DG43">
        <f t="shared" si="49"/>
        <v>0</v>
      </c>
      <c r="DH43">
        <f t="shared" si="50"/>
        <v>0</v>
      </c>
      <c r="DI43">
        <f t="shared" si="51"/>
        <v>0</v>
      </c>
      <c r="DJ43">
        <f t="shared" si="52"/>
        <v>0</v>
      </c>
      <c r="DK43">
        <f t="shared" si="53"/>
        <v>0</v>
      </c>
      <c r="DL43">
        <f t="shared" si="54"/>
        <v>0</v>
      </c>
      <c r="DM43">
        <f t="shared" si="55"/>
        <v>0</v>
      </c>
      <c r="DN43">
        <f t="shared" si="56"/>
        <v>0</v>
      </c>
      <c r="DO43">
        <f t="shared" si="57"/>
        <v>0</v>
      </c>
      <c r="DP43">
        <f t="shared" si="58"/>
        <v>0</v>
      </c>
      <c r="DQ43">
        <f t="shared" si="59"/>
        <v>0</v>
      </c>
      <c r="DR43">
        <f t="shared" si="60"/>
        <v>0</v>
      </c>
      <c r="DS43">
        <f t="shared" si="61"/>
        <v>1</v>
      </c>
      <c r="DU43">
        <f t="shared" si="28"/>
        <v>0</v>
      </c>
      <c r="DV43">
        <f t="shared" si="7"/>
        <v>0</v>
      </c>
      <c r="DW43">
        <f t="shared" si="8"/>
        <v>0</v>
      </c>
      <c r="DX43">
        <f t="shared" si="9"/>
        <v>0</v>
      </c>
      <c r="DY43">
        <f t="shared" si="10"/>
        <v>0</v>
      </c>
      <c r="DZ43">
        <f t="shared" si="11"/>
        <v>1</v>
      </c>
      <c r="EA43">
        <f t="shared" si="12"/>
        <v>1</v>
      </c>
      <c r="EB43">
        <f t="shared" si="13"/>
        <v>0</v>
      </c>
      <c r="EC43">
        <f t="shared" si="14"/>
        <v>1</v>
      </c>
      <c r="ED43">
        <f t="shared" si="15"/>
        <v>1</v>
      </c>
      <c r="EE43">
        <f t="shared" si="16"/>
        <v>0</v>
      </c>
      <c r="EF43">
        <f t="shared" si="17"/>
        <v>0</v>
      </c>
      <c r="EG43">
        <f t="shared" si="18"/>
        <v>1</v>
      </c>
      <c r="EH43">
        <f t="shared" si="19"/>
        <v>0</v>
      </c>
      <c r="EI43">
        <f t="shared" si="20"/>
        <v>0</v>
      </c>
      <c r="EJ43">
        <f t="shared" si="21"/>
        <v>0</v>
      </c>
      <c r="EL43">
        <f t="shared" ref="EL43:EL48" si="119">IF(AND(W43&gt;=1,W43&lt;=1.4),1,0)</f>
        <v>1</v>
      </c>
      <c r="EM43">
        <f t="shared" ref="EM43:EM48" si="120">IF(AND(X43&gt;=1,X43&lt;=1.4),1,0)</f>
        <v>1</v>
      </c>
      <c r="EN43">
        <f t="shared" ref="EN43:EN48" si="121">IF(AND(Y43&gt;=1,Y43&lt;=1.4),1,0)</f>
        <v>1</v>
      </c>
      <c r="EO43">
        <f t="shared" ref="EO43:EO48" si="122">IF(AND(Z43&gt;=1,Z43&lt;=1.4),1,0)</f>
        <v>1</v>
      </c>
      <c r="EP43">
        <f t="shared" ref="EP43:EP48" si="123">IF(AND(AA43&gt;=1,AA43&lt;=1.4),1,0)</f>
        <v>1</v>
      </c>
      <c r="EQ43">
        <f t="shared" ref="EQ43:EQ48" si="124">IF(AND(AB43&gt;=1,AB43&lt;=1.4),1,0)</f>
        <v>0</v>
      </c>
      <c r="ER43">
        <f t="shared" ref="ER43:ER48" si="125">IF(AND(AC43&gt;=1,AC43&lt;=1.4),1,0)</f>
        <v>0</v>
      </c>
      <c r="ES43">
        <f t="shared" ref="ES43:ES48" si="126">IF(AND(AD43&gt;=1,AD43&lt;=1.4),1,0)</f>
        <v>1</v>
      </c>
      <c r="ET43">
        <f t="shared" ref="ET43:ET48" si="127">IF(AND(AE43&gt;=1,AE43&lt;=1.4),1,0)</f>
        <v>0</v>
      </c>
      <c r="EU43">
        <f t="shared" ref="EU43:EU48" si="128">IF(AND(AF43&gt;=1,AF43&lt;=1.4),1,0)</f>
        <v>0</v>
      </c>
      <c r="EV43">
        <f t="shared" ref="EV43:EV48" si="129">IF(AND(AG43&gt;=1,AG43&lt;=1.4),1,0)</f>
        <v>1</v>
      </c>
      <c r="EW43">
        <f t="shared" ref="EW43:EW48" si="130">IF(AND(AH43&gt;=1,AH43&lt;=1.4),1,0)</f>
        <v>1</v>
      </c>
      <c r="EX43">
        <f t="shared" ref="EX43:EX48" si="131">IF(AND(AI43&gt;=1,AI43&lt;=1.4),1,0)</f>
        <v>0</v>
      </c>
      <c r="EY43">
        <f t="shared" ref="EY43:EY48" si="132">IF(AND(AJ43&gt;=1,AJ43&lt;=1.4),1,0)</f>
        <v>1</v>
      </c>
      <c r="EZ43">
        <f t="shared" ref="EZ43:EZ48" si="133">IF(AND(AK43&gt;=1,AK43&lt;=1.4),1,0)</f>
        <v>1</v>
      </c>
      <c r="FA43">
        <f t="shared" ref="FA43:FA48" si="134">IF(AND(AL43&gt;=1,AL43&lt;=1.4),1,0)</f>
        <v>0</v>
      </c>
    </row>
    <row r="44" spans="1:157" s="18" customFormat="1">
      <c r="A44" s="15">
        <f t="shared" si="0"/>
        <v>41</v>
      </c>
      <c r="B44" s="42"/>
      <c r="C44" s="15">
        <v>30</v>
      </c>
      <c r="D44" s="16">
        <v>43951</v>
      </c>
      <c r="E44" s="17">
        <v>1.6977700675036735</v>
      </c>
      <c r="F44" s="17">
        <v>1.0466897478056933</v>
      </c>
      <c r="G44" s="17">
        <v>2.5757759730765284</v>
      </c>
      <c r="H44" s="17">
        <v>2.759794916747826</v>
      </c>
      <c r="I44" s="17">
        <v>1.3343491771938401</v>
      </c>
      <c r="J44" s="17">
        <v>2.1372367717789325</v>
      </c>
      <c r="K44" s="17">
        <v>1.3904730480009519</v>
      </c>
      <c r="L44" s="17">
        <v>1.3751497916479016</v>
      </c>
      <c r="M44" s="17">
        <v>1.439592146665321</v>
      </c>
      <c r="N44" s="17">
        <v>1.5905937628437903</v>
      </c>
      <c r="O44" s="17">
        <v>1.012957572729607</v>
      </c>
      <c r="P44" s="17">
        <v>1.3896260983216944</v>
      </c>
      <c r="Q44" s="17">
        <v>1.6811266999319552</v>
      </c>
      <c r="R44" s="17">
        <v>1.6082660121942265</v>
      </c>
      <c r="S44" s="17">
        <v>1</v>
      </c>
      <c r="T44" s="17">
        <v>1.0218378756114599</v>
      </c>
      <c r="U44" s="17">
        <v>2.2006176505523198</v>
      </c>
      <c r="W44" s="19">
        <f t="shared" ref="W44:AJ44" si="135">AVERAGE(E40:E44)</f>
        <v>1.4426860041194225</v>
      </c>
      <c r="X44" s="19">
        <f t="shared" si="135"/>
        <v>1.2070116211781567</v>
      </c>
      <c r="Y44" s="19">
        <f t="shared" si="135"/>
        <v>1.6343012223794808</v>
      </c>
      <c r="Z44" s="19">
        <f t="shared" si="135"/>
        <v>1.4634563987113807</v>
      </c>
      <c r="AA44" s="19">
        <f t="shared" si="135"/>
        <v>1.3161536997043979</v>
      </c>
      <c r="AB44" s="19">
        <f t="shared" si="135"/>
        <v>1.9934885665720858</v>
      </c>
      <c r="AC44" s="19">
        <f t="shared" si="135"/>
        <v>1.4582154477210472</v>
      </c>
      <c r="AD44" s="19">
        <f t="shared" si="135"/>
        <v>1.3174853652831713</v>
      </c>
      <c r="AE44" s="19">
        <f t="shared" si="135"/>
        <v>1.4486003715132256</v>
      </c>
      <c r="AF44" s="19">
        <f t="shared" si="135"/>
        <v>1.8614324530743134</v>
      </c>
      <c r="AG44" s="19">
        <f t="shared" si="135"/>
        <v>1.0533490692024556</v>
      </c>
      <c r="AH44" s="19">
        <f t="shared" si="135"/>
        <v>1.3454888344102331</v>
      </c>
      <c r="AI44" s="19">
        <f t="shared" si="135"/>
        <v>1.6210141501224502</v>
      </c>
      <c r="AJ44" s="19">
        <f t="shared" si="135"/>
        <v>1.4742852434528806</v>
      </c>
      <c r="AK44" s="19">
        <f t="shared" si="69"/>
        <v>1.0587051910190239</v>
      </c>
      <c r="AL44" s="19">
        <f t="shared" si="70"/>
        <v>2.01592095301192</v>
      </c>
      <c r="AN44" s="17">
        <f t="shared" si="71"/>
        <v>0</v>
      </c>
      <c r="AO44" s="17">
        <f t="shared" si="72"/>
        <v>1</v>
      </c>
      <c r="AP44" s="17">
        <f t="shared" si="73"/>
        <v>0</v>
      </c>
      <c r="AQ44" s="17">
        <f t="shared" si="74"/>
        <v>0</v>
      </c>
      <c r="AR44" s="17">
        <f t="shared" si="75"/>
        <v>1</v>
      </c>
      <c r="AS44" s="17">
        <f t="shared" si="76"/>
        <v>0</v>
      </c>
      <c r="AT44" s="17">
        <f t="shared" si="77"/>
        <v>0</v>
      </c>
      <c r="AU44" s="17">
        <f t="shared" si="78"/>
        <v>1</v>
      </c>
      <c r="AV44" s="17">
        <f t="shared" si="79"/>
        <v>0</v>
      </c>
      <c r="AW44" s="17">
        <f t="shared" si="80"/>
        <v>0</v>
      </c>
      <c r="AX44" s="17">
        <f t="shared" si="81"/>
        <v>1</v>
      </c>
      <c r="AY44" s="17">
        <f t="shared" si="82"/>
        <v>1</v>
      </c>
      <c r="AZ44" s="17">
        <f t="shared" si="83"/>
        <v>0</v>
      </c>
      <c r="BA44" s="17">
        <f t="shared" si="84"/>
        <v>0</v>
      </c>
      <c r="BB44" s="17">
        <f t="shared" si="85"/>
        <v>1</v>
      </c>
      <c r="BC44" s="17">
        <f t="shared" si="86"/>
        <v>0</v>
      </c>
      <c r="BE44" s="19">
        <f t="shared" si="87"/>
        <v>0.18638540055318109</v>
      </c>
      <c r="BF44" s="19">
        <f t="shared" si="88"/>
        <v>4.2292302496907741E-2</v>
      </c>
      <c r="BG44" s="19">
        <f t="shared" si="89"/>
        <v>0.32311918134841977</v>
      </c>
      <c r="BH44" s="19">
        <f t="shared" si="90"/>
        <v>0.38551903856923753</v>
      </c>
      <c r="BI44" s="71">
        <f t="shared" si="91"/>
        <v>3.9956866322361506E-3</v>
      </c>
      <c r="BJ44" s="19">
        <f t="shared" si="92"/>
        <v>0.13980416588291522</v>
      </c>
      <c r="BK44" s="19">
        <f t="shared" si="93"/>
        <v>-4.3941748219045174E-3</v>
      </c>
      <c r="BL44" s="19">
        <f t="shared" si="94"/>
        <v>1.6444740699560034E-2</v>
      </c>
      <c r="BM44" s="19">
        <f t="shared" si="95"/>
        <v>2.9681450738346937E-2</v>
      </c>
      <c r="BN44" s="19">
        <f t="shared" si="96"/>
        <v>0.27602169339311899</v>
      </c>
      <c r="BO44" s="19">
        <f t="shared" si="97"/>
        <v>3.145480171369841E-2</v>
      </c>
      <c r="BP44" s="19">
        <f t="shared" si="98"/>
        <v>9.9985002501423725E-3</v>
      </c>
      <c r="BQ44" s="19">
        <f t="shared" si="99"/>
        <v>0.21391309790805435</v>
      </c>
      <c r="BR44" s="19">
        <f t="shared" si="100"/>
        <v>0.19367754691589756</v>
      </c>
      <c r="BS44" s="19">
        <f t="shared" si="101"/>
        <v>-1.117882612633192E-2</v>
      </c>
      <c r="BT44" s="19">
        <f t="shared" si="102"/>
        <v>9.7634539733691739E-2</v>
      </c>
      <c r="BV44" s="19">
        <f t="shared" si="103"/>
        <v>0</v>
      </c>
      <c r="BW44" s="19">
        <f t="shared" si="104"/>
        <v>0</v>
      </c>
      <c r="BX44" s="19">
        <f t="shared" si="105"/>
        <v>0</v>
      </c>
      <c r="BY44" s="19">
        <f t="shared" si="106"/>
        <v>0</v>
      </c>
      <c r="BZ44" s="19">
        <f t="shared" si="107"/>
        <v>0</v>
      </c>
      <c r="CA44" s="19">
        <f t="shared" si="108"/>
        <v>0</v>
      </c>
      <c r="CB44" s="19">
        <f t="shared" si="109"/>
        <v>0</v>
      </c>
      <c r="CC44" s="19">
        <f t="shared" si="110"/>
        <v>0</v>
      </c>
      <c r="CD44" s="19">
        <f t="shared" si="111"/>
        <v>0</v>
      </c>
      <c r="CE44" s="19">
        <f t="shared" si="112"/>
        <v>0</v>
      </c>
      <c r="CF44" s="19">
        <f t="shared" si="113"/>
        <v>0</v>
      </c>
      <c r="CG44" s="19">
        <f t="shared" si="114"/>
        <v>0</v>
      </c>
      <c r="CH44" s="19">
        <f t="shared" si="115"/>
        <v>0</v>
      </c>
      <c r="CI44" s="19">
        <f t="shared" si="116"/>
        <v>0</v>
      </c>
      <c r="CJ44" s="19">
        <f t="shared" si="117"/>
        <v>0</v>
      </c>
      <c r="CK44" s="19">
        <f t="shared" si="118"/>
        <v>0</v>
      </c>
      <c r="CM44">
        <f t="shared" si="26"/>
        <v>0</v>
      </c>
      <c r="CN44">
        <f t="shared" si="32"/>
        <v>0</v>
      </c>
      <c r="CO44">
        <f t="shared" si="33"/>
        <v>0</v>
      </c>
      <c r="CP44">
        <f t="shared" si="34"/>
        <v>0</v>
      </c>
      <c r="CQ44">
        <f t="shared" si="35"/>
        <v>0</v>
      </c>
      <c r="CR44">
        <f t="shared" si="36"/>
        <v>0</v>
      </c>
      <c r="CS44">
        <f t="shared" si="37"/>
        <v>0</v>
      </c>
      <c r="CT44">
        <f t="shared" si="38"/>
        <v>0</v>
      </c>
      <c r="CU44">
        <f t="shared" si="39"/>
        <v>0</v>
      </c>
      <c r="CV44">
        <f t="shared" si="40"/>
        <v>0</v>
      </c>
      <c r="CW44">
        <f t="shared" si="41"/>
        <v>0</v>
      </c>
      <c r="CX44">
        <f t="shared" si="42"/>
        <v>0</v>
      </c>
      <c r="CY44">
        <f t="shared" si="43"/>
        <v>0</v>
      </c>
      <c r="CZ44">
        <f t="shared" si="44"/>
        <v>0</v>
      </c>
      <c r="DA44">
        <f t="shared" si="45"/>
        <v>0</v>
      </c>
      <c r="DB44">
        <f t="shared" si="46"/>
        <v>0</v>
      </c>
      <c r="DD44">
        <f t="shared" si="27"/>
        <v>0</v>
      </c>
      <c r="DE44">
        <f t="shared" si="47"/>
        <v>0</v>
      </c>
      <c r="DF44">
        <f t="shared" si="48"/>
        <v>0</v>
      </c>
      <c r="DG44">
        <f t="shared" si="49"/>
        <v>0</v>
      </c>
      <c r="DH44">
        <f t="shared" si="50"/>
        <v>0</v>
      </c>
      <c r="DI44">
        <f t="shared" si="51"/>
        <v>1</v>
      </c>
      <c r="DJ44">
        <f t="shared" si="52"/>
        <v>0</v>
      </c>
      <c r="DK44">
        <f t="shared" si="53"/>
        <v>0</v>
      </c>
      <c r="DL44">
        <f t="shared" si="54"/>
        <v>0</v>
      </c>
      <c r="DM44">
        <f t="shared" si="55"/>
        <v>0</v>
      </c>
      <c r="DN44">
        <f t="shared" si="56"/>
        <v>0</v>
      </c>
      <c r="DO44">
        <f t="shared" si="57"/>
        <v>0</v>
      </c>
      <c r="DP44">
        <f t="shared" si="58"/>
        <v>0</v>
      </c>
      <c r="DQ44">
        <f t="shared" si="59"/>
        <v>0</v>
      </c>
      <c r="DR44">
        <f t="shared" si="60"/>
        <v>0</v>
      </c>
      <c r="DS44">
        <f t="shared" si="61"/>
        <v>1</v>
      </c>
      <c r="DU44">
        <f t="shared" si="28"/>
        <v>1</v>
      </c>
      <c r="DV44">
        <f t="shared" si="7"/>
        <v>0</v>
      </c>
      <c r="DW44">
        <f t="shared" si="8"/>
        <v>1</v>
      </c>
      <c r="DX44">
        <f t="shared" si="9"/>
        <v>1</v>
      </c>
      <c r="DY44">
        <f t="shared" si="10"/>
        <v>0</v>
      </c>
      <c r="DZ44">
        <f t="shared" si="11"/>
        <v>0</v>
      </c>
      <c r="EA44">
        <f t="shared" si="12"/>
        <v>1</v>
      </c>
      <c r="EB44">
        <f t="shared" si="13"/>
        <v>0</v>
      </c>
      <c r="EC44">
        <f t="shared" si="14"/>
        <v>1</v>
      </c>
      <c r="ED44">
        <f t="shared" si="15"/>
        <v>1</v>
      </c>
      <c r="EE44">
        <f t="shared" si="16"/>
        <v>0</v>
      </c>
      <c r="EF44">
        <f t="shared" si="17"/>
        <v>0</v>
      </c>
      <c r="EG44">
        <f t="shared" si="18"/>
        <v>1</v>
      </c>
      <c r="EH44">
        <f t="shared" si="19"/>
        <v>1</v>
      </c>
      <c r="EI44">
        <f t="shared" si="20"/>
        <v>0</v>
      </c>
      <c r="EJ44">
        <f t="shared" si="21"/>
        <v>0</v>
      </c>
      <c r="EL44" s="18">
        <f t="shared" si="119"/>
        <v>0</v>
      </c>
      <c r="EM44" s="18">
        <f t="shared" si="120"/>
        <v>1</v>
      </c>
      <c r="EN44" s="18">
        <f t="shared" si="121"/>
        <v>0</v>
      </c>
      <c r="EO44" s="18">
        <f t="shared" si="122"/>
        <v>0</v>
      </c>
      <c r="EP44" s="18">
        <f t="shared" si="123"/>
        <v>1</v>
      </c>
      <c r="EQ44" s="18">
        <f t="shared" si="124"/>
        <v>0</v>
      </c>
      <c r="ER44" s="18">
        <f t="shared" si="125"/>
        <v>0</v>
      </c>
      <c r="ES44" s="18">
        <f t="shared" si="126"/>
        <v>1</v>
      </c>
      <c r="ET44" s="18">
        <f t="shared" si="127"/>
        <v>0</v>
      </c>
      <c r="EU44" s="18">
        <f t="shared" si="128"/>
        <v>0</v>
      </c>
      <c r="EV44" s="18">
        <f t="shared" si="129"/>
        <v>1</v>
      </c>
      <c r="EW44" s="18">
        <f t="shared" si="130"/>
        <v>1</v>
      </c>
      <c r="EX44" s="18">
        <f t="shared" si="131"/>
        <v>0</v>
      </c>
      <c r="EY44" s="18">
        <f t="shared" si="132"/>
        <v>0</v>
      </c>
      <c r="EZ44" s="18">
        <f t="shared" si="133"/>
        <v>1</v>
      </c>
      <c r="FA44" s="18">
        <f t="shared" si="134"/>
        <v>0</v>
      </c>
    </row>
    <row r="45" spans="1:157" s="28" customFormat="1">
      <c r="A45" s="25">
        <f t="shared" si="0"/>
        <v>42</v>
      </c>
      <c r="B45" s="64" t="s">
        <v>82</v>
      </c>
      <c r="C45" s="25">
        <v>1</v>
      </c>
      <c r="D45" s="26">
        <v>43952</v>
      </c>
      <c r="E45" s="27">
        <v>1.4220330491486339</v>
      </c>
      <c r="F45" s="27">
        <v>1.1341271514757403</v>
      </c>
      <c r="G45" s="27">
        <v>1.2514893094805346</v>
      </c>
      <c r="H45" s="27">
        <v>1.1747201315740985</v>
      </c>
      <c r="I45" s="27">
        <v>1.3254348032918151</v>
      </c>
      <c r="J45" s="27">
        <v>1.9913981577512618</v>
      </c>
      <c r="K45" s="27">
        <v>1.3742895791223382</v>
      </c>
      <c r="L45" s="27">
        <v>1.3839673613591668</v>
      </c>
      <c r="M45" s="27">
        <v>1.4148212536548843</v>
      </c>
      <c r="N45" s="27">
        <v>2.6628471669109106</v>
      </c>
      <c r="O45" s="27">
        <v>2.2814621086802385</v>
      </c>
      <c r="P45" s="27">
        <v>1.400414790930945</v>
      </c>
      <c r="Q45" s="27">
        <v>1.9144524582739719</v>
      </c>
      <c r="R45" s="27">
        <v>1.5369955095487888</v>
      </c>
      <c r="S45" s="27">
        <v>1</v>
      </c>
      <c r="T45" s="27">
        <v>1.0218038648907899</v>
      </c>
      <c r="U45" s="27">
        <v>1.83316923750136</v>
      </c>
      <c r="W45" s="29">
        <f t="shared" ref="W45:AJ45" si="136">AVERAGE(E41:E45)</f>
        <v>1.4803608094273755</v>
      </c>
      <c r="X45" s="29">
        <f t="shared" si="136"/>
        <v>1.2003910431942355</v>
      </c>
      <c r="Y45" s="29">
        <f t="shared" si="136"/>
        <v>1.6700234862196788</v>
      </c>
      <c r="Z45" s="29">
        <f t="shared" si="136"/>
        <v>1.4627963140556599</v>
      </c>
      <c r="AA45" s="29">
        <f t="shared" si="136"/>
        <v>1.318442514502618</v>
      </c>
      <c r="AB45" s="29">
        <f t="shared" si="136"/>
        <v>2.0601450692652934</v>
      </c>
      <c r="AC45" s="29">
        <f t="shared" si="136"/>
        <v>1.4419157880870586</v>
      </c>
      <c r="AD45" s="29">
        <f t="shared" si="136"/>
        <v>1.3407782867054252</v>
      </c>
      <c r="AE45" s="29">
        <f t="shared" si="136"/>
        <v>1.4647352013483879</v>
      </c>
      <c r="AF45" s="29">
        <f t="shared" si="136"/>
        <v>2.0426684955676722</v>
      </c>
      <c r="AG45" s="29">
        <f t="shared" si="136"/>
        <v>1.2764977371465245</v>
      </c>
      <c r="AH45" s="29">
        <f t="shared" si="136"/>
        <v>1.3600296620070025</v>
      </c>
      <c r="AI45" s="29">
        <f t="shared" si="136"/>
        <v>1.7186275127448476</v>
      </c>
      <c r="AJ45" s="29">
        <f t="shared" si="136"/>
        <v>1.5112049183149909</v>
      </c>
      <c r="AK45" s="29">
        <f t="shared" si="69"/>
        <v>1.0513814856256822</v>
      </c>
      <c r="AL45" s="29">
        <f t="shared" si="70"/>
        <v>2.0143722768430945</v>
      </c>
      <c r="AN45" s="27">
        <f t="shared" si="71"/>
        <v>0</v>
      </c>
      <c r="AO45" s="27">
        <f t="shared" si="72"/>
        <v>1</v>
      </c>
      <c r="AP45" s="27">
        <f t="shared" si="73"/>
        <v>0</v>
      </c>
      <c r="AQ45" s="27">
        <f t="shared" si="74"/>
        <v>0</v>
      </c>
      <c r="AR45" s="27">
        <f t="shared" si="75"/>
        <v>1</v>
      </c>
      <c r="AS45" s="27">
        <f t="shared" si="76"/>
        <v>0</v>
      </c>
      <c r="AT45" s="27">
        <f t="shared" si="77"/>
        <v>0</v>
      </c>
      <c r="AU45" s="27">
        <f t="shared" si="78"/>
        <v>1</v>
      </c>
      <c r="AV45" s="27">
        <f t="shared" si="79"/>
        <v>0</v>
      </c>
      <c r="AW45" s="27">
        <f t="shared" si="80"/>
        <v>0</v>
      </c>
      <c r="AX45" s="27">
        <f t="shared" si="81"/>
        <v>1</v>
      </c>
      <c r="AY45" s="27">
        <f t="shared" si="82"/>
        <v>1</v>
      </c>
      <c r="AZ45" s="27">
        <f t="shared" si="83"/>
        <v>0</v>
      </c>
      <c r="BA45" s="27">
        <f t="shared" si="84"/>
        <v>0</v>
      </c>
      <c r="BB45" s="27">
        <f t="shared" si="85"/>
        <v>1</v>
      </c>
      <c r="BC45" s="27">
        <f t="shared" si="86"/>
        <v>0</v>
      </c>
      <c r="BE45" s="29">
        <f t="shared" si="87"/>
        <v>3.7674805307952974E-2</v>
      </c>
      <c r="BF45" s="29">
        <f t="shared" si="88"/>
        <v>-6.6205779839212386E-3</v>
      </c>
      <c r="BG45" s="29">
        <f t="shared" si="89"/>
        <v>3.5722263840197943E-2</v>
      </c>
      <c r="BH45" s="29">
        <f t="shared" si="90"/>
        <v>-6.6008465572076069E-4</v>
      </c>
      <c r="BI45" s="70">
        <f t="shared" si="91"/>
        <v>2.2888147982200735E-3</v>
      </c>
      <c r="BJ45" s="29">
        <f t="shared" si="92"/>
        <v>6.6656502693207553E-2</v>
      </c>
      <c r="BK45" s="29">
        <f t="shared" si="93"/>
        <v>-1.6299659633988606E-2</v>
      </c>
      <c r="BL45" s="29">
        <f t="shared" si="94"/>
        <v>2.329292142225392E-2</v>
      </c>
      <c r="BM45" s="29">
        <f t="shared" si="95"/>
        <v>1.6134829835162234E-2</v>
      </c>
      <c r="BN45" s="29">
        <f t="shared" si="96"/>
        <v>0.18123604249335878</v>
      </c>
      <c r="BO45" s="29">
        <f t="shared" si="97"/>
        <v>0.22314866794406885</v>
      </c>
      <c r="BP45" s="29">
        <f t="shared" si="98"/>
        <v>1.4540827596769335E-2</v>
      </c>
      <c r="BQ45" s="29">
        <f t="shared" si="99"/>
        <v>9.7613362622397393E-2</v>
      </c>
      <c r="BR45" s="29">
        <f t="shared" si="100"/>
        <v>3.6919674862110341E-2</v>
      </c>
      <c r="BS45" s="29">
        <f t="shared" si="101"/>
        <v>-7.3237053933417062E-3</v>
      </c>
      <c r="BT45" s="29">
        <f t="shared" si="102"/>
        <v>-1.5486761688254802E-3</v>
      </c>
      <c r="BV45" s="29">
        <f t="shared" si="103"/>
        <v>0</v>
      </c>
      <c r="BW45" s="29">
        <f t="shared" si="104"/>
        <v>0</v>
      </c>
      <c r="BX45" s="29">
        <f t="shared" si="105"/>
        <v>0</v>
      </c>
      <c r="BY45" s="29">
        <f t="shared" si="106"/>
        <v>0</v>
      </c>
      <c r="BZ45" s="29">
        <f t="shared" si="107"/>
        <v>0</v>
      </c>
      <c r="CA45" s="29">
        <f t="shared" si="108"/>
        <v>0</v>
      </c>
      <c r="CB45" s="29">
        <f t="shared" si="109"/>
        <v>0</v>
      </c>
      <c r="CC45" s="29">
        <f t="shared" si="110"/>
        <v>0</v>
      </c>
      <c r="CD45" s="29">
        <f t="shared" si="111"/>
        <v>0</v>
      </c>
      <c r="CE45" s="29">
        <f t="shared" si="112"/>
        <v>0</v>
      </c>
      <c r="CF45" s="29">
        <f t="shared" si="113"/>
        <v>0</v>
      </c>
      <c r="CG45" s="29">
        <f t="shared" si="114"/>
        <v>0</v>
      </c>
      <c r="CH45" s="29">
        <f t="shared" si="115"/>
        <v>0</v>
      </c>
      <c r="CI45" s="29">
        <f t="shared" si="116"/>
        <v>0</v>
      </c>
      <c r="CJ45" s="29">
        <f t="shared" si="117"/>
        <v>0</v>
      </c>
      <c r="CK45" s="29">
        <f t="shared" si="118"/>
        <v>0</v>
      </c>
      <c r="CM45" s="28">
        <f t="shared" si="26"/>
        <v>0</v>
      </c>
      <c r="CN45" s="28">
        <f t="shared" si="32"/>
        <v>0</v>
      </c>
      <c r="CO45" s="28">
        <f t="shared" si="33"/>
        <v>0</v>
      </c>
      <c r="CP45" s="28">
        <f t="shared" si="34"/>
        <v>0</v>
      </c>
      <c r="CQ45" s="28">
        <f t="shared" si="35"/>
        <v>0</v>
      </c>
      <c r="CR45" s="28">
        <f t="shared" si="36"/>
        <v>0</v>
      </c>
      <c r="CS45" s="28">
        <f t="shared" si="37"/>
        <v>0</v>
      </c>
      <c r="CT45" s="28">
        <f t="shared" si="38"/>
        <v>0</v>
      </c>
      <c r="CU45" s="28">
        <f t="shared" si="39"/>
        <v>0</v>
      </c>
      <c r="CV45" s="28">
        <f t="shared" si="40"/>
        <v>0</v>
      </c>
      <c r="CW45" s="28">
        <f t="shared" si="41"/>
        <v>0</v>
      </c>
      <c r="CX45" s="28">
        <f t="shared" si="42"/>
        <v>0</v>
      </c>
      <c r="CY45" s="28">
        <f t="shared" si="43"/>
        <v>0</v>
      </c>
      <c r="CZ45" s="28">
        <f t="shared" si="44"/>
        <v>0</v>
      </c>
      <c r="DA45" s="28">
        <f t="shared" si="45"/>
        <v>0</v>
      </c>
      <c r="DB45" s="28">
        <f t="shared" si="46"/>
        <v>0</v>
      </c>
      <c r="DD45" s="28">
        <f t="shared" si="27"/>
        <v>0</v>
      </c>
      <c r="DE45" s="28">
        <f t="shared" si="47"/>
        <v>0</v>
      </c>
      <c r="DF45" s="28">
        <f t="shared" si="48"/>
        <v>0</v>
      </c>
      <c r="DG45" s="28">
        <f t="shared" si="49"/>
        <v>0</v>
      </c>
      <c r="DH45" s="28">
        <f t="shared" si="50"/>
        <v>0</v>
      </c>
      <c r="DI45" s="28">
        <f t="shared" si="51"/>
        <v>1</v>
      </c>
      <c r="DJ45" s="28">
        <f t="shared" si="52"/>
        <v>0</v>
      </c>
      <c r="DK45" s="28">
        <f t="shared" si="53"/>
        <v>0</v>
      </c>
      <c r="DL45" s="28">
        <f t="shared" si="54"/>
        <v>0</v>
      </c>
      <c r="DM45" s="28">
        <f t="shared" si="55"/>
        <v>1</v>
      </c>
      <c r="DN45" s="28">
        <f t="shared" si="56"/>
        <v>0</v>
      </c>
      <c r="DO45" s="28">
        <f t="shared" si="57"/>
        <v>0</v>
      </c>
      <c r="DP45" s="28">
        <f t="shared" si="58"/>
        <v>0</v>
      </c>
      <c r="DQ45" s="28">
        <f t="shared" si="59"/>
        <v>0</v>
      </c>
      <c r="DR45" s="28">
        <f t="shared" si="60"/>
        <v>0</v>
      </c>
      <c r="DS45" s="28">
        <f t="shared" si="61"/>
        <v>1</v>
      </c>
      <c r="DU45" s="28">
        <f t="shared" si="28"/>
        <v>1</v>
      </c>
      <c r="DV45" s="28">
        <f t="shared" si="7"/>
        <v>0</v>
      </c>
      <c r="DW45" s="28">
        <f t="shared" si="8"/>
        <v>1</v>
      </c>
      <c r="DX45" s="28">
        <f t="shared" si="9"/>
        <v>1</v>
      </c>
      <c r="DY45" s="28">
        <f t="shared" si="10"/>
        <v>0</v>
      </c>
      <c r="DZ45" s="28">
        <f t="shared" si="11"/>
        <v>0</v>
      </c>
      <c r="EA45" s="28">
        <f t="shared" si="12"/>
        <v>1</v>
      </c>
      <c r="EB45" s="28">
        <f t="shared" si="13"/>
        <v>0</v>
      </c>
      <c r="EC45" s="28">
        <f t="shared" si="14"/>
        <v>1</v>
      </c>
      <c r="ED45" s="28">
        <f t="shared" si="15"/>
        <v>0</v>
      </c>
      <c r="EE45" s="28">
        <f t="shared" si="16"/>
        <v>0</v>
      </c>
      <c r="EF45" s="28">
        <f t="shared" si="17"/>
        <v>0</v>
      </c>
      <c r="EG45" s="28">
        <f t="shared" si="18"/>
        <v>1</v>
      </c>
      <c r="EH45" s="28">
        <f t="shared" si="19"/>
        <v>1</v>
      </c>
      <c r="EI45" s="28">
        <f t="shared" si="20"/>
        <v>0</v>
      </c>
      <c r="EJ45" s="28">
        <f t="shared" si="21"/>
        <v>0</v>
      </c>
      <c r="EL45" s="28">
        <f t="shared" si="119"/>
        <v>0</v>
      </c>
      <c r="EM45" s="28">
        <f t="shared" si="120"/>
        <v>1</v>
      </c>
      <c r="EN45" s="28">
        <f t="shared" si="121"/>
        <v>0</v>
      </c>
      <c r="EO45" s="28">
        <f t="shared" si="122"/>
        <v>0</v>
      </c>
      <c r="EP45" s="28">
        <f t="shared" si="123"/>
        <v>1</v>
      </c>
      <c r="EQ45" s="28">
        <f t="shared" si="124"/>
        <v>0</v>
      </c>
      <c r="ER45" s="28">
        <f t="shared" si="125"/>
        <v>0</v>
      </c>
      <c r="ES45" s="28">
        <f t="shared" si="126"/>
        <v>1</v>
      </c>
      <c r="ET45" s="28">
        <f t="shared" si="127"/>
        <v>0</v>
      </c>
      <c r="EU45" s="28">
        <f t="shared" si="128"/>
        <v>0</v>
      </c>
      <c r="EV45" s="28">
        <f t="shared" si="129"/>
        <v>1</v>
      </c>
      <c r="EW45" s="28">
        <f t="shared" si="130"/>
        <v>1</v>
      </c>
      <c r="EX45" s="28">
        <f t="shared" si="131"/>
        <v>0</v>
      </c>
      <c r="EY45" s="28">
        <f t="shared" si="132"/>
        <v>0</v>
      </c>
      <c r="EZ45" s="28">
        <f t="shared" si="133"/>
        <v>1</v>
      </c>
      <c r="FA45" s="28">
        <f t="shared" si="134"/>
        <v>0</v>
      </c>
    </row>
    <row r="46" spans="1:157" s="4" customFormat="1">
      <c r="A46" s="8">
        <f t="shared" si="0"/>
        <v>43</v>
      </c>
      <c r="B46" s="64"/>
      <c r="C46" s="62">
        <v>2</v>
      </c>
      <c r="D46" s="1">
        <v>43953</v>
      </c>
      <c r="E46" s="63">
        <v>1.4521845256224228</v>
      </c>
      <c r="F46" s="63">
        <v>1.111326171030943</v>
      </c>
      <c r="G46" s="63">
        <v>1.5160280704044957</v>
      </c>
      <c r="H46" s="63">
        <v>2.0539355186387245</v>
      </c>
      <c r="I46" s="63">
        <v>1.3159767429173836</v>
      </c>
      <c r="J46" s="63">
        <v>1.9653893400087883</v>
      </c>
      <c r="K46" s="63">
        <v>1.3499697678554614</v>
      </c>
      <c r="L46" s="63">
        <v>1.4499338199654506</v>
      </c>
      <c r="M46" s="63">
        <v>1.3184602342402603</v>
      </c>
      <c r="N46" s="63">
        <v>2.348750425717776</v>
      </c>
      <c r="O46" s="63">
        <v>1.5195343267535331</v>
      </c>
      <c r="P46" s="63">
        <v>1.4216940234669768</v>
      </c>
      <c r="Q46" s="63">
        <v>1.942184774312506</v>
      </c>
      <c r="R46" s="63">
        <v>1.6632046254759392</v>
      </c>
      <c r="S46" s="3">
        <v>1</v>
      </c>
      <c r="T46" s="63">
        <v>1.02629811161147</v>
      </c>
      <c r="U46" s="63">
        <v>1.67361899845121</v>
      </c>
      <c r="V46" s="5"/>
      <c r="W46" s="2">
        <f t="shared" ref="W46:AJ46" si="137">AVERAGE(E42:E46)</f>
        <v>1.5110544951860851</v>
      </c>
      <c r="X46" s="2">
        <f t="shared" si="137"/>
        <v>1.2081108536202207</v>
      </c>
      <c r="Y46" s="2">
        <f t="shared" si="137"/>
        <v>1.7687678073585531</v>
      </c>
      <c r="Z46" s="2">
        <f t="shared" si="137"/>
        <v>1.6726657756591012</v>
      </c>
      <c r="AA46" s="2">
        <f t="shared" si="137"/>
        <v>1.3215604686917315</v>
      </c>
      <c r="AB46" s="2">
        <f t="shared" si="137"/>
        <v>2.0590520638602854</v>
      </c>
      <c r="AC46" s="2">
        <f t="shared" si="137"/>
        <v>1.4034863283069472</v>
      </c>
      <c r="AD46" s="2">
        <f t="shared" si="137"/>
        <v>1.3764948733740485</v>
      </c>
      <c r="AE46" s="2">
        <f t="shared" si="137"/>
        <v>1.4547374875139159</v>
      </c>
      <c r="AF46" s="2">
        <f t="shared" si="137"/>
        <v>2.2776040614826289</v>
      </c>
      <c r="AG46" s="2">
        <f t="shared" si="137"/>
        <v>1.3798940284816807</v>
      </c>
      <c r="AH46" s="2">
        <f t="shared" si="137"/>
        <v>1.3826573055939242</v>
      </c>
      <c r="AI46" s="2">
        <f t="shared" si="137"/>
        <v>1.8461282417802896</v>
      </c>
      <c r="AJ46" s="2">
        <f t="shared" si="137"/>
        <v>1.5899946851699647</v>
      </c>
      <c r="AK46" s="2">
        <f t="shared" si="69"/>
        <v>1.041457649606196</v>
      </c>
      <c r="AL46" s="2">
        <f t="shared" si="70"/>
        <v>1.9949525919066899</v>
      </c>
      <c r="AM46" s="5"/>
      <c r="AN46" s="3">
        <f t="shared" si="71"/>
        <v>0</v>
      </c>
      <c r="AO46" s="3">
        <f t="shared" si="72"/>
        <v>1</v>
      </c>
      <c r="AP46" s="3">
        <f t="shared" si="73"/>
        <v>0</v>
      </c>
      <c r="AQ46" s="3">
        <f t="shared" si="74"/>
        <v>0</v>
      </c>
      <c r="AR46" s="3">
        <f t="shared" si="75"/>
        <v>1</v>
      </c>
      <c r="AS46" s="3">
        <f t="shared" si="76"/>
        <v>0</v>
      </c>
      <c r="AT46" s="3">
        <f t="shared" si="77"/>
        <v>0</v>
      </c>
      <c r="AU46" s="3">
        <f t="shared" si="78"/>
        <v>1</v>
      </c>
      <c r="AV46" s="3">
        <f t="shared" si="79"/>
        <v>0</v>
      </c>
      <c r="AW46" s="3">
        <f t="shared" si="80"/>
        <v>0</v>
      </c>
      <c r="AX46" s="3">
        <f t="shared" si="81"/>
        <v>1</v>
      </c>
      <c r="AY46" s="3">
        <f t="shared" si="82"/>
        <v>1</v>
      </c>
      <c r="AZ46" s="3">
        <f t="shared" si="83"/>
        <v>0</v>
      </c>
      <c r="BA46" s="3">
        <f t="shared" si="84"/>
        <v>0</v>
      </c>
      <c r="BB46" s="3">
        <f t="shared" si="85"/>
        <v>1</v>
      </c>
      <c r="BC46" s="3">
        <f t="shared" si="86"/>
        <v>0</v>
      </c>
      <c r="BD46" s="5"/>
      <c r="BE46" s="2">
        <f t="shared" si="87"/>
        <v>3.0693685758709677E-2</v>
      </c>
      <c r="BF46" s="2">
        <f t="shared" si="88"/>
        <v>7.7198104259852407E-3</v>
      </c>
      <c r="BG46" s="2">
        <f t="shared" si="89"/>
        <v>9.8744321138874325E-2</v>
      </c>
      <c r="BH46" s="2">
        <f t="shared" si="90"/>
        <v>0.20986946160344133</v>
      </c>
      <c r="BI46" s="71">
        <f t="shared" si="91"/>
        <v>3.1179541891135365E-3</v>
      </c>
      <c r="BJ46" s="2">
        <f t="shared" si="92"/>
        <v>-1.0930054050080074E-3</v>
      </c>
      <c r="BK46" s="2">
        <f t="shared" si="93"/>
        <v>-3.8429459780111364E-2</v>
      </c>
      <c r="BL46" s="13">
        <f t="shared" si="94"/>
        <v>3.5716586668623318E-2</v>
      </c>
      <c r="BM46" s="2">
        <f t="shared" si="95"/>
        <v>-9.9977138344720107E-3</v>
      </c>
      <c r="BN46" s="2">
        <f t="shared" si="96"/>
        <v>0.23493556591495679</v>
      </c>
      <c r="BO46" s="2">
        <f t="shared" si="97"/>
        <v>0.10339629133515627</v>
      </c>
      <c r="BP46" s="2">
        <f t="shared" si="98"/>
        <v>2.2627643586921709E-2</v>
      </c>
      <c r="BQ46" s="2">
        <f t="shared" si="99"/>
        <v>0.12750072903544196</v>
      </c>
      <c r="BR46" s="2">
        <f t="shared" si="100"/>
        <v>7.8789766854973742E-2</v>
      </c>
      <c r="BS46" s="2">
        <f t="shared" si="101"/>
        <v>-9.9238360194862096E-3</v>
      </c>
      <c r="BT46" s="2">
        <f t="shared" si="102"/>
        <v>-1.9419684936404558E-2</v>
      </c>
      <c r="BU46" s="5"/>
      <c r="BV46" s="2">
        <f t="shared" si="103"/>
        <v>0</v>
      </c>
      <c r="BW46" s="2">
        <f t="shared" si="104"/>
        <v>0</v>
      </c>
      <c r="BX46" s="2">
        <f t="shared" si="105"/>
        <v>0</v>
      </c>
      <c r="BY46" s="2">
        <f t="shared" si="106"/>
        <v>0</v>
      </c>
      <c r="BZ46" s="2">
        <f t="shared" si="107"/>
        <v>0</v>
      </c>
      <c r="CA46" s="2">
        <f t="shared" si="108"/>
        <v>0</v>
      </c>
      <c r="CB46" s="2">
        <f t="shared" si="109"/>
        <v>0</v>
      </c>
      <c r="CC46" s="2">
        <f t="shared" si="110"/>
        <v>0</v>
      </c>
      <c r="CD46" s="2">
        <f t="shared" si="111"/>
        <v>0</v>
      </c>
      <c r="CE46" s="2">
        <f t="shared" si="112"/>
        <v>0</v>
      </c>
      <c r="CF46" s="2">
        <f t="shared" si="113"/>
        <v>0</v>
      </c>
      <c r="CG46" s="2">
        <f t="shared" si="114"/>
        <v>0</v>
      </c>
      <c r="CH46" s="2">
        <f t="shared" si="115"/>
        <v>0</v>
      </c>
      <c r="CI46" s="2">
        <f t="shared" si="116"/>
        <v>0</v>
      </c>
      <c r="CJ46" s="2">
        <f t="shared" si="117"/>
        <v>0</v>
      </c>
      <c r="CK46" s="2">
        <f t="shared" si="118"/>
        <v>0</v>
      </c>
      <c r="CL46" s="5"/>
      <c r="CM46">
        <f t="shared" si="26"/>
        <v>0</v>
      </c>
      <c r="CN46">
        <f t="shared" si="32"/>
        <v>0</v>
      </c>
      <c r="CO46">
        <f t="shared" si="33"/>
        <v>0</v>
      </c>
      <c r="CP46">
        <f t="shared" si="34"/>
        <v>0</v>
      </c>
      <c r="CQ46">
        <f t="shared" si="35"/>
        <v>0</v>
      </c>
      <c r="CR46">
        <f t="shared" si="36"/>
        <v>0</v>
      </c>
      <c r="CS46">
        <f t="shared" si="37"/>
        <v>0</v>
      </c>
      <c r="CT46">
        <f t="shared" si="38"/>
        <v>0</v>
      </c>
      <c r="CU46">
        <f t="shared" si="39"/>
        <v>0</v>
      </c>
      <c r="CV46">
        <f t="shared" si="40"/>
        <v>0</v>
      </c>
      <c r="CW46">
        <f t="shared" si="41"/>
        <v>0</v>
      </c>
      <c r="CX46">
        <f t="shared" si="42"/>
        <v>0</v>
      </c>
      <c r="CY46">
        <f t="shared" si="43"/>
        <v>0</v>
      </c>
      <c r="CZ46">
        <f t="shared" si="44"/>
        <v>0</v>
      </c>
      <c r="DA46">
        <f t="shared" si="45"/>
        <v>0</v>
      </c>
      <c r="DB46">
        <f t="shared" si="46"/>
        <v>0</v>
      </c>
      <c r="DC46" s="5"/>
      <c r="DD46">
        <f t="shared" si="27"/>
        <v>0</v>
      </c>
      <c r="DE46">
        <f t="shared" si="47"/>
        <v>0</v>
      </c>
      <c r="DF46">
        <f t="shared" si="48"/>
        <v>0</v>
      </c>
      <c r="DG46">
        <f t="shared" si="49"/>
        <v>0</v>
      </c>
      <c r="DH46">
        <f t="shared" si="50"/>
        <v>0</v>
      </c>
      <c r="DI46">
        <f t="shared" si="51"/>
        <v>1</v>
      </c>
      <c r="DJ46">
        <f t="shared" si="52"/>
        <v>0</v>
      </c>
      <c r="DK46">
        <f t="shared" si="53"/>
        <v>0</v>
      </c>
      <c r="DL46">
        <f t="shared" si="54"/>
        <v>0</v>
      </c>
      <c r="DM46">
        <f t="shared" si="55"/>
        <v>1</v>
      </c>
      <c r="DN46">
        <f t="shared" si="56"/>
        <v>0</v>
      </c>
      <c r="DO46">
        <f t="shared" si="57"/>
        <v>0</v>
      </c>
      <c r="DP46">
        <f t="shared" si="58"/>
        <v>0</v>
      </c>
      <c r="DQ46">
        <f t="shared" si="59"/>
        <v>0</v>
      </c>
      <c r="DR46">
        <f t="shared" si="60"/>
        <v>0</v>
      </c>
      <c r="DS46">
        <f t="shared" si="61"/>
        <v>1</v>
      </c>
      <c r="DT46" s="5"/>
      <c r="DU46">
        <f t="shared" si="28"/>
        <v>1</v>
      </c>
      <c r="DV46">
        <f t="shared" si="7"/>
        <v>0</v>
      </c>
      <c r="DW46">
        <f t="shared" si="8"/>
        <v>1</v>
      </c>
      <c r="DX46">
        <f t="shared" si="9"/>
        <v>1</v>
      </c>
      <c r="DY46">
        <f t="shared" si="10"/>
        <v>0</v>
      </c>
      <c r="DZ46">
        <f t="shared" si="11"/>
        <v>0</v>
      </c>
      <c r="EA46">
        <f t="shared" si="12"/>
        <v>1</v>
      </c>
      <c r="EB46">
        <f t="shared" si="13"/>
        <v>0</v>
      </c>
      <c r="EC46">
        <f t="shared" si="14"/>
        <v>1</v>
      </c>
      <c r="ED46">
        <f t="shared" si="15"/>
        <v>0</v>
      </c>
      <c r="EE46">
        <f t="shared" si="16"/>
        <v>0</v>
      </c>
      <c r="EF46">
        <f t="shared" si="17"/>
        <v>0</v>
      </c>
      <c r="EG46">
        <f t="shared" si="18"/>
        <v>1</v>
      </c>
      <c r="EH46">
        <f t="shared" si="19"/>
        <v>1</v>
      </c>
      <c r="EI46">
        <f t="shared" si="20"/>
        <v>0</v>
      </c>
      <c r="EJ46">
        <f t="shared" si="21"/>
        <v>0</v>
      </c>
      <c r="EK46" s="5"/>
      <c r="EL46">
        <f t="shared" si="119"/>
        <v>0</v>
      </c>
      <c r="EM46">
        <f t="shared" si="120"/>
        <v>1</v>
      </c>
      <c r="EN46">
        <f t="shared" si="121"/>
        <v>0</v>
      </c>
      <c r="EO46">
        <f t="shared" si="122"/>
        <v>0</v>
      </c>
      <c r="EP46">
        <f t="shared" si="123"/>
        <v>1</v>
      </c>
      <c r="EQ46">
        <f t="shared" si="124"/>
        <v>0</v>
      </c>
      <c r="ER46">
        <f t="shared" si="125"/>
        <v>0</v>
      </c>
      <c r="ES46">
        <f t="shared" si="126"/>
        <v>1</v>
      </c>
      <c r="ET46">
        <f t="shared" si="127"/>
        <v>0</v>
      </c>
      <c r="EU46">
        <f t="shared" si="128"/>
        <v>0</v>
      </c>
      <c r="EV46">
        <f t="shared" si="129"/>
        <v>1</v>
      </c>
      <c r="EW46">
        <f t="shared" si="130"/>
        <v>1</v>
      </c>
      <c r="EX46">
        <f t="shared" si="131"/>
        <v>0</v>
      </c>
      <c r="EY46">
        <f t="shared" si="132"/>
        <v>0</v>
      </c>
      <c r="EZ46">
        <f t="shared" si="133"/>
        <v>1</v>
      </c>
      <c r="FA46">
        <f t="shared" si="134"/>
        <v>0</v>
      </c>
    </row>
    <row r="47" spans="1:157" s="4" customFormat="1">
      <c r="A47" s="8">
        <f t="shared" si="0"/>
        <v>44</v>
      </c>
      <c r="B47" s="64"/>
      <c r="C47" s="62">
        <v>3</v>
      </c>
      <c r="D47" s="1">
        <v>43954</v>
      </c>
      <c r="E47" s="63">
        <v>1.506096426054329</v>
      </c>
      <c r="F47" s="63">
        <v>1.0674157665196651</v>
      </c>
      <c r="G47" s="63">
        <v>2.630160254575971</v>
      </c>
      <c r="H47" s="63">
        <v>1.2840860756846444</v>
      </c>
      <c r="I47" s="63">
        <v>1.315880541606044</v>
      </c>
      <c r="J47" s="63">
        <v>1.5295380715801299</v>
      </c>
      <c r="K47" s="63">
        <v>1.3550247700266764</v>
      </c>
      <c r="L47" s="63">
        <v>1.5269053188176291</v>
      </c>
      <c r="M47" s="63">
        <v>1.3837328803535776</v>
      </c>
      <c r="N47" s="63">
        <v>1.6456468474496786</v>
      </c>
      <c r="O47" s="63">
        <v>1.4274750676422829</v>
      </c>
      <c r="P47" s="63">
        <v>1.4154515361894466</v>
      </c>
      <c r="Q47" s="63">
        <v>1.4538862218721089</v>
      </c>
      <c r="R47" s="63">
        <v>1.4790070085905949</v>
      </c>
      <c r="S47" s="3">
        <v>1</v>
      </c>
      <c r="T47" s="63">
        <v>1.02659647118715</v>
      </c>
      <c r="U47" s="63">
        <v>1.4578859225692</v>
      </c>
      <c r="V47" s="5"/>
      <c r="W47" s="2">
        <f t="shared" ref="W47:AJ47" si="138">AVERAGE(E43:E47)</f>
        <v>1.5689037102994923</v>
      </c>
      <c r="X47" s="2">
        <f t="shared" si="138"/>
        <v>1.130246667840229</v>
      </c>
      <c r="Y47" s="2">
        <f t="shared" si="138"/>
        <v>1.8546071589862074</v>
      </c>
      <c r="Z47" s="2">
        <f t="shared" si="138"/>
        <v>1.7108322996422021</v>
      </c>
      <c r="AA47" s="2">
        <f t="shared" si="138"/>
        <v>1.3229194329385034</v>
      </c>
      <c r="AB47" s="2">
        <f t="shared" si="138"/>
        <v>1.9352521237836</v>
      </c>
      <c r="AC47" s="2">
        <f t="shared" si="138"/>
        <v>1.3790005631438129</v>
      </c>
      <c r="AD47" s="2">
        <f t="shared" si="138"/>
        <v>1.416213241645812</v>
      </c>
      <c r="AE47" s="2">
        <f t="shared" si="138"/>
        <v>1.4194276450925849</v>
      </c>
      <c r="AF47" s="2">
        <f t="shared" si="138"/>
        <v>2.1347734725573142</v>
      </c>
      <c r="AG47" s="2">
        <f t="shared" si="138"/>
        <v>1.4650215987776685</v>
      </c>
      <c r="AH47" s="2">
        <f t="shared" si="138"/>
        <v>1.3963709054087494</v>
      </c>
      <c r="AI47" s="2">
        <f t="shared" si="138"/>
        <v>1.8170659624365264</v>
      </c>
      <c r="AJ47" s="2">
        <f t="shared" si="138"/>
        <v>1.5866530465316049</v>
      </c>
      <c r="AK47" s="2">
        <f t="shared" si="69"/>
        <v>1.0264533388232118</v>
      </c>
      <c r="AL47" s="2">
        <f t="shared" si="70"/>
        <v>1.8972985801951618</v>
      </c>
      <c r="AM47" s="5"/>
      <c r="AN47" s="3">
        <f t="shared" si="71"/>
        <v>0</v>
      </c>
      <c r="AO47" s="3">
        <f t="shared" si="72"/>
        <v>1</v>
      </c>
      <c r="AP47" s="3">
        <f t="shared" si="73"/>
        <v>0</v>
      </c>
      <c r="AQ47" s="3">
        <f t="shared" si="74"/>
        <v>0</v>
      </c>
      <c r="AR47" s="3">
        <f t="shared" si="75"/>
        <v>1</v>
      </c>
      <c r="AS47" s="3">
        <f t="shared" si="76"/>
        <v>0</v>
      </c>
      <c r="AT47" s="3">
        <f t="shared" si="77"/>
        <v>1</v>
      </c>
      <c r="AU47" s="3">
        <f t="shared" si="78"/>
        <v>0</v>
      </c>
      <c r="AV47" s="3">
        <f t="shared" si="79"/>
        <v>0</v>
      </c>
      <c r="AW47" s="3">
        <f t="shared" si="80"/>
        <v>0</v>
      </c>
      <c r="AX47" s="3">
        <f t="shared" si="81"/>
        <v>0</v>
      </c>
      <c r="AY47" s="3">
        <f t="shared" si="82"/>
        <v>1</v>
      </c>
      <c r="AZ47" s="3">
        <f t="shared" si="83"/>
        <v>0</v>
      </c>
      <c r="BA47" s="3">
        <f t="shared" si="84"/>
        <v>0</v>
      </c>
      <c r="BB47" s="3">
        <f t="shared" si="85"/>
        <v>1</v>
      </c>
      <c r="BC47" s="3">
        <f t="shared" si="86"/>
        <v>0</v>
      </c>
      <c r="BD47" s="5"/>
      <c r="BE47" s="2">
        <f t="shared" si="87"/>
        <v>5.7849215113407126E-2</v>
      </c>
      <c r="BF47" s="2">
        <f t="shared" si="88"/>
        <v>-7.7864185779991768E-2</v>
      </c>
      <c r="BG47" s="2">
        <f t="shared" si="89"/>
        <v>8.5839351627654326E-2</v>
      </c>
      <c r="BH47" s="2">
        <f t="shared" si="90"/>
        <v>3.8166523983100831E-2</v>
      </c>
      <c r="BI47" s="71">
        <f t="shared" si="91"/>
        <v>1.3589642467719543E-3</v>
      </c>
      <c r="BJ47" s="2">
        <f t="shared" si="92"/>
        <v>-0.12379994007668538</v>
      </c>
      <c r="BK47" s="2">
        <f t="shared" si="93"/>
        <v>-2.4485765163134277E-2</v>
      </c>
      <c r="BL47" s="13">
        <f t="shared" si="94"/>
        <v>3.9718368271763449E-2</v>
      </c>
      <c r="BM47" s="2">
        <f t="shared" si="95"/>
        <v>-3.530984242133095E-2</v>
      </c>
      <c r="BN47" s="2">
        <f t="shared" si="96"/>
        <v>-0.14283058892531475</v>
      </c>
      <c r="BO47" s="2">
        <f t="shared" si="97"/>
        <v>8.512757029598772E-2</v>
      </c>
      <c r="BP47" s="2">
        <f t="shared" si="98"/>
        <v>1.3713599814825228E-2</v>
      </c>
      <c r="BQ47" s="2">
        <f t="shared" si="99"/>
        <v>-2.9062279343763153E-2</v>
      </c>
      <c r="BR47" s="2">
        <f t="shared" si="100"/>
        <v>-3.3416386383597896E-3</v>
      </c>
      <c r="BS47" s="2">
        <f t="shared" si="101"/>
        <v>-1.5004310782984254E-2</v>
      </c>
      <c r="BT47" s="2">
        <f t="shared" si="102"/>
        <v>-9.7654011711528099E-2</v>
      </c>
      <c r="BU47" s="5"/>
      <c r="BV47" s="2">
        <f t="shared" si="103"/>
        <v>0</v>
      </c>
      <c r="BW47" s="2">
        <f t="shared" si="104"/>
        <v>0</v>
      </c>
      <c r="BX47" s="2">
        <f t="shared" si="105"/>
        <v>0</v>
      </c>
      <c r="BY47" s="2">
        <f t="shared" si="106"/>
        <v>0</v>
      </c>
      <c r="BZ47" s="2">
        <f t="shared" si="107"/>
        <v>0</v>
      </c>
      <c r="CA47" s="2">
        <f t="shared" si="108"/>
        <v>0</v>
      </c>
      <c r="CB47" s="2">
        <f t="shared" si="109"/>
        <v>0</v>
      </c>
      <c r="CC47" s="2">
        <f t="shared" si="110"/>
        <v>0</v>
      </c>
      <c r="CD47" s="2">
        <f t="shared" si="111"/>
        <v>0</v>
      </c>
      <c r="CE47" s="2">
        <f t="shared" si="112"/>
        <v>0</v>
      </c>
      <c r="CF47" s="2">
        <f t="shared" si="113"/>
        <v>0</v>
      </c>
      <c r="CG47" s="2">
        <f t="shared" si="114"/>
        <v>0</v>
      </c>
      <c r="CH47" s="2">
        <f t="shared" si="115"/>
        <v>0</v>
      </c>
      <c r="CI47" s="2">
        <f t="shared" si="116"/>
        <v>0</v>
      </c>
      <c r="CJ47" s="2">
        <f t="shared" si="117"/>
        <v>0</v>
      </c>
      <c r="CK47" s="2">
        <f t="shared" si="118"/>
        <v>0</v>
      </c>
      <c r="CL47" s="5"/>
      <c r="CM47">
        <f t="shared" si="26"/>
        <v>0</v>
      </c>
      <c r="CN47">
        <f t="shared" si="32"/>
        <v>0</v>
      </c>
      <c r="CO47">
        <f t="shared" si="33"/>
        <v>0</v>
      </c>
      <c r="CP47">
        <f t="shared" si="34"/>
        <v>0</v>
      </c>
      <c r="CQ47">
        <f t="shared" si="35"/>
        <v>0</v>
      </c>
      <c r="CR47">
        <f t="shared" si="36"/>
        <v>0</v>
      </c>
      <c r="CS47">
        <f t="shared" si="37"/>
        <v>0</v>
      </c>
      <c r="CT47">
        <f t="shared" si="38"/>
        <v>0</v>
      </c>
      <c r="CU47">
        <f t="shared" si="39"/>
        <v>0</v>
      </c>
      <c r="CV47">
        <f t="shared" si="40"/>
        <v>0</v>
      </c>
      <c r="CW47">
        <f t="shared" si="41"/>
        <v>0</v>
      </c>
      <c r="CX47">
        <f t="shared" si="42"/>
        <v>0</v>
      </c>
      <c r="CY47">
        <f t="shared" si="43"/>
        <v>0</v>
      </c>
      <c r="CZ47">
        <f t="shared" si="44"/>
        <v>0</v>
      </c>
      <c r="DA47">
        <f t="shared" si="45"/>
        <v>0</v>
      </c>
      <c r="DB47">
        <f t="shared" si="46"/>
        <v>0</v>
      </c>
      <c r="DC47" s="5"/>
      <c r="DD47">
        <f t="shared" si="27"/>
        <v>0</v>
      </c>
      <c r="DE47">
        <f t="shared" si="47"/>
        <v>0</v>
      </c>
      <c r="DF47">
        <f t="shared" si="48"/>
        <v>0</v>
      </c>
      <c r="DG47">
        <f t="shared" si="49"/>
        <v>0</v>
      </c>
      <c r="DH47">
        <f t="shared" si="50"/>
        <v>0</v>
      </c>
      <c r="DI47">
        <f t="shared" si="51"/>
        <v>1</v>
      </c>
      <c r="DJ47">
        <f t="shared" si="52"/>
        <v>0</v>
      </c>
      <c r="DK47">
        <f t="shared" si="53"/>
        <v>0</v>
      </c>
      <c r="DL47">
        <f t="shared" si="54"/>
        <v>0</v>
      </c>
      <c r="DM47">
        <f t="shared" si="55"/>
        <v>1</v>
      </c>
      <c r="DN47">
        <f t="shared" si="56"/>
        <v>0</v>
      </c>
      <c r="DO47">
        <f t="shared" si="57"/>
        <v>0</v>
      </c>
      <c r="DP47">
        <f t="shared" si="58"/>
        <v>0</v>
      </c>
      <c r="DQ47">
        <f t="shared" si="59"/>
        <v>0</v>
      </c>
      <c r="DR47">
        <f t="shared" si="60"/>
        <v>0</v>
      </c>
      <c r="DS47">
        <f t="shared" si="61"/>
        <v>0</v>
      </c>
      <c r="DT47" s="5"/>
      <c r="DU47">
        <f t="shared" si="28"/>
        <v>1</v>
      </c>
      <c r="DV47">
        <f t="shared" si="7"/>
        <v>0</v>
      </c>
      <c r="DW47">
        <f t="shared" si="8"/>
        <v>1</v>
      </c>
      <c r="DX47">
        <f t="shared" si="9"/>
        <v>1</v>
      </c>
      <c r="DY47">
        <f t="shared" si="10"/>
        <v>0</v>
      </c>
      <c r="DZ47">
        <f t="shared" si="11"/>
        <v>0</v>
      </c>
      <c r="EA47">
        <f t="shared" si="12"/>
        <v>0</v>
      </c>
      <c r="EB47">
        <f t="shared" si="13"/>
        <v>1</v>
      </c>
      <c r="EC47">
        <f t="shared" si="14"/>
        <v>1</v>
      </c>
      <c r="ED47">
        <f t="shared" si="15"/>
        <v>0</v>
      </c>
      <c r="EE47">
        <f t="shared" si="16"/>
        <v>1</v>
      </c>
      <c r="EF47">
        <f t="shared" si="17"/>
        <v>0</v>
      </c>
      <c r="EG47">
        <f t="shared" si="18"/>
        <v>1</v>
      </c>
      <c r="EH47">
        <f t="shared" si="19"/>
        <v>1</v>
      </c>
      <c r="EI47">
        <f t="shared" si="20"/>
        <v>0</v>
      </c>
      <c r="EJ47">
        <f t="shared" si="21"/>
        <v>1</v>
      </c>
      <c r="EK47" s="5"/>
      <c r="EL47">
        <f t="shared" si="119"/>
        <v>0</v>
      </c>
      <c r="EM47">
        <f t="shared" si="120"/>
        <v>1</v>
      </c>
      <c r="EN47">
        <f t="shared" si="121"/>
        <v>0</v>
      </c>
      <c r="EO47">
        <f t="shared" si="122"/>
        <v>0</v>
      </c>
      <c r="EP47">
        <f t="shared" si="123"/>
        <v>1</v>
      </c>
      <c r="EQ47">
        <f t="shared" si="124"/>
        <v>0</v>
      </c>
      <c r="ER47">
        <f t="shared" si="125"/>
        <v>1</v>
      </c>
      <c r="ES47">
        <f t="shared" si="126"/>
        <v>0</v>
      </c>
      <c r="ET47">
        <f t="shared" si="127"/>
        <v>0</v>
      </c>
      <c r="EU47">
        <f t="shared" si="128"/>
        <v>0</v>
      </c>
      <c r="EV47">
        <f t="shared" si="129"/>
        <v>0</v>
      </c>
      <c r="EW47">
        <f t="shared" si="130"/>
        <v>1</v>
      </c>
      <c r="EX47">
        <f t="shared" si="131"/>
        <v>0</v>
      </c>
      <c r="EY47">
        <f t="shared" si="132"/>
        <v>0</v>
      </c>
      <c r="EZ47">
        <f t="shared" si="133"/>
        <v>1</v>
      </c>
      <c r="FA47">
        <f t="shared" si="134"/>
        <v>0</v>
      </c>
    </row>
    <row r="48" spans="1:157" s="4" customFormat="1">
      <c r="A48" s="8">
        <f t="shared" si="0"/>
        <v>45</v>
      </c>
      <c r="B48" s="64"/>
      <c r="C48" s="62">
        <v>4</v>
      </c>
      <c r="D48" s="1">
        <v>43955</v>
      </c>
      <c r="E48" s="63">
        <v>1.2226392311368197</v>
      </c>
      <c r="F48" s="63">
        <v>1.0885912667324433</v>
      </c>
      <c r="G48" s="63">
        <v>2.269842489920141</v>
      </c>
      <c r="H48" s="63">
        <v>1.140686806860417</v>
      </c>
      <c r="I48" s="63">
        <v>1.3154914690183663</v>
      </c>
      <c r="J48" s="63">
        <v>1.5092712347174244</v>
      </c>
      <c r="K48" s="63">
        <v>1.3066337989289278</v>
      </c>
      <c r="L48" s="63">
        <v>1.3888314995699069</v>
      </c>
      <c r="M48" s="63">
        <v>1.4751296346360456</v>
      </c>
      <c r="N48" s="63">
        <v>2.3827632007858761</v>
      </c>
      <c r="O48" s="63">
        <v>1.2129251831374122</v>
      </c>
      <c r="P48" s="63">
        <v>1.4087952231280094</v>
      </c>
      <c r="Q48" s="63">
        <v>1.3881134659217547</v>
      </c>
      <c r="R48" s="63">
        <v>1.4057434955603549</v>
      </c>
      <c r="S48" s="3">
        <v>1</v>
      </c>
      <c r="T48" s="63">
        <v>1.0138802825628901</v>
      </c>
      <c r="U48" s="63">
        <v>1.62100543737479</v>
      </c>
      <c r="V48" s="5"/>
      <c r="W48" s="2">
        <f t="shared" ref="W48:AJ48" si="139">AVERAGE(E44:E48)</f>
        <v>1.4601446598931758</v>
      </c>
      <c r="X48" s="2">
        <f t="shared" si="139"/>
        <v>1.0896300207128971</v>
      </c>
      <c r="Y48" s="2">
        <f t="shared" si="139"/>
        <v>2.0486592194915341</v>
      </c>
      <c r="Z48" s="2">
        <f t="shared" si="139"/>
        <v>1.6826446899011422</v>
      </c>
      <c r="AA48" s="2">
        <f t="shared" si="139"/>
        <v>1.32142654680549</v>
      </c>
      <c r="AB48" s="2">
        <f t="shared" si="139"/>
        <v>1.8265667151673075</v>
      </c>
      <c r="AC48" s="2">
        <f t="shared" si="139"/>
        <v>1.3552781927868713</v>
      </c>
      <c r="AD48" s="2">
        <f t="shared" si="139"/>
        <v>1.4249575582720111</v>
      </c>
      <c r="AE48" s="2">
        <f t="shared" si="139"/>
        <v>1.4063472299100179</v>
      </c>
      <c r="AF48" s="2">
        <f t="shared" si="139"/>
        <v>2.1261202807416066</v>
      </c>
      <c r="AG48" s="2">
        <f t="shared" si="139"/>
        <v>1.4908708517886147</v>
      </c>
      <c r="AH48" s="2">
        <f t="shared" si="139"/>
        <v>1.4071963344074145</v>
      </c>
      <c r="AI48" s="2">
        <f t="shared" si="139"/>
        <v>1.6759527240624592</v>
      </c>
      <c r="AJ48" s="2">
        <f t="shared" si="139"/>
        <v>1.5386433302739808</v>
      </c>
      <c r="AK48" s="2">
        <f t="shared" si="69"/>
        <v>1.022083321172752</v>
      </c>
      <c r="AL48" s="2">
        <f t="shared" si="70"/>
        <v>1.7572594492897757</v>
      </c>
      <c r="AM48" s="5"/>
      <c r="AN48" s="3">
        <f t="shared" si="71"/>
        <v>0</v>
      </c>
      <c r="AO48" s="3">
        <f t="shared" si="72"/>
        <v>1</v>
      </c>
      <c r="AP48" s="3">
        <f t="shared" si="73"/>
        <v>0</v>
      </c>
      <c r="AQ48" s="3">
        <f t="shared" si="74"/>
        <v>0</v>
      </c>
      <c r="AR48" s="3">
        <f t="shared" si="75"/>
        <v>1</v>
      </c>
      <c r="AS48" s="3">
        <f t="shared" si="76"/>
        <v>0</v>
      </c>
      <c r="AT48" s="3">
        <f t="shared" si="77"/>
        <v>1</v>
      </c>
      <c r="AU48" s="3">
        <f t="shared" si="78"/>
        <v>0</v>
      </c>
      <c r="AV48" s="3">
        <f t="shared" si="79"/>
        <v>0</v>
      </c>
      <c r="AW48" s="3">
        <f t="shared" si="80"/>
        <v>0</v>
      </c>
      <c r="AX48" s="3">
        <f t="shared" si="81"/>
        <v>0</v>
      </c>
      <c r="AY48" s="3">
        <f t="shared" si="82"/>
        <v>0</v>
      </c>
      <c r="AZ48" s="3">
        <f t="shared" si="83"/>
        <v>0</v>
      </c>
      <c r="BA48" s="3">
        <f t="shared" si="84"/>
        <v>0</v>
      </c>
      <c r="BB48" s="3">
        <f t="shared" si="85"/>
        <v>1</v>
      </c>
      <c r="BC48" s="3">
        <f t="shared" si="86"/>
        <v>0</v>
      </c>
      <c r="BD48" s="5"/>
      <c r="BE48" s="2">
        <f t="shared" si="87"/>
        <v>-0.1087590504063165</v>
      </c>
      <c r="BF48" s="2">
        <f t="shared" si="88"/>
        <v>-4.0616647127331929E-2</v>
      </c>
      <c r="BG48" s="2">
        <f t="shared" si="89"/>
        <v>0.19405206050532664</v>
      </c>
      <c r="BH48" s="2">
        <f t="shared" si="90"/>
        <v>-2.8187609741059827E-2</v>
      </c>
      <c r="BI48" s="71">
        <f t="shared" si="91"/>
        <v>-1.4928861330134602E-3</v>
      </c>
      <c r="BJ48" s="2">
        <f t="shared" si="92"/>
        <v>-0.1086854086162925</v>
      </c>
      <c r="BK48" s="2">
        <f t="shared" si="93"/>
        <v>-2.372237035694158E-2</v>
      </c>
      <c r="BL48" s="13">
        <f t="shared" si="94"/>
        <v>8.7443166261991223E-3</v>
      </c>
      <c r="BM48" s="2">
        <f t="shared" si="95"/>
        <v>-1.3080415182566973E-2</v>
      </c>
      <c r="BN48" s="2">
        <f t="shared" si="96"/>
        <v>-8.6531918157075616E-3</v>
      </c>
      <c r="BO48" s="2">
        <f t="shared" si="97"/>
        <v>2.5849253010946205E-2</v>
      </c>
      <c r="BP48" s="2">
        <f t="shared" si="98"/>
        <v>1.0825428998665121E-2</v>
      </c>
      <c r="BQ48" s="2">
        <f t="shared" si="99"/>
        <v>-0.1411132383740672</v>
      </c>
      <c r="BR48" s="2">
        <f t="shared" si="100"/>
        <v>-4.8009716257624069E-2</v>
      </c>
      <c r="BS48" s="2">
        <f t="shared" si="101"/>
        <v>-4.3700176504597454E-3</v>
      </c>
      <c r="BT48" s="2">
        <f t="shared" si="102"/>
        <v>-0.14003913090538611</v>
      </c>
      <c r="BU48" s="5"/>
      <c r="BV48" s="2">
        <f t="shared" si="103"/>
        <v>0</v>
      </c>
      <c r="BW48" s="2">
        <f t="shared" si="104"/>
        <v>0</v>
      </c>
      <c r="BX48" s="2">
        <f t="shared" si="105"/>
        <v>0</v>
      </c>
      <c r="BY48" s="2">
        <f t="shared" si="106"/>
        <v>0</v>
      </c>
      <c r="BZ48" s="2">
        <f t="shared" si="107"/>
        <v>0</v>
      </c>
      <c r="CA48" s="2">
        <f t="shared" si="108"/>
        <v>0</v>
      </c>
      <c r="CB48" s="2">
        <f t="shared" si="109"/>
        <v>0</v>
      </c>
      <c r="CC48" s="2">
        <f t="shared" si="110"/>
        <v>0</v>
      </c>
      <c r="CD48" s="2">
        <f t="shared" si="111"/>
        <v>0</v>
      </c>
      <c r="CE48" s="2">
        <f t="shared" si="112"/>
        <v>0</v>
      </c>
      <c r="CF48" s="2">
        <f t="shared" si="113"/>
        <v>0</v>
      </c>
      <c r="CG48" s="2">
        <f t="shared" si="114"/>
        <v>0</v>
      </c>
      <c r="CH48" s="2">
        <f t="shared" si="115"/>
        <v>0</v>
      </c>
      <c r="CI48" s="2">
        <f t="shared" si="116"/>
        <v>0</v>
      </c>
      <c r="CJ48" s="2">
        <f t="shared" si="117"/>
        <v>0</v>
      </c>
      <c r="CK48" s="2">
        <f t="shared" si="118"/>
        <v>0</v>
      </c>
      <c r="CL48" s="5"/>
      <c r="CM48">
        <f t="shared" si="26"/>
        <v>0</v>
      </c>
      <c r="CN48">
        <f t="shared" si="32"/>
        <v>0</v>
      </c>
      <c r="CO48">
        <f t="shared" si="33"/>
        <v>0</v>
      </c>
      <c r="CP48">
        <f t="shared" si="34"/>
        <v>0</v>
      </c>
      <c r="CQ48">
        <f t="shared" si="35"/>
        <v>0</v>
      </c>
      <c r="CR48">
        <f t="shared" si="36"/>
        <v>0</v>
      </c>
      <c r="CS48">
        <f t="shared" si="37"/>
        <v>0</v>
      </c>
      <c r="CT48">
        <f t="shared" si="38"/>
        <v>0</v>
      </c>
      <c r="CU48">
        <f t="shared" si="39"/>
        <v>0</v>
      </c>
      <c r="CV48">
        <f t="shared" si="40"/>
        <v>0</v>
      </c>
      <c r="CW48">
        <f t="shared" si="41"/>
        <v>0</v>
      </c>
      <c r="CX48">
        <f t="shared" si="42"/>
        <v>0</v>
      </c>
      <c r="CY48">
        <f t="shared" si="43"/>
        <v>0</v>
      </c>
      <c r="CZ48">
        <f t="shared" si="44"/>
        <v>0</v>
      </c>
      <c r="DA48">
        <f t="shared" si="45"/>
        <v>0</v>
      </c>
      <c r="DB48">
        <f t="shared" si="46"/>
        <v>0</v>
      </c>
      <c r="DC48" s="5"/>
      <c r="DD48">
        <f t="shared" si="27"/>
        <v>0</v>
      </c>
      <c r="DE48">
        <f t="shared" si="47"/>
        <v>0</v>
      </c>
      <c r="DF48">
        <f t="shared" si="48"/>
        <v>1</v>
      </c>
      <c r="DG48">
        <f t="shared" si="49"/>
        <v>0</v>
      </c>
      <c r="DH48">
        <f t="shared" si="50"/>
        <v>0</v>
      </c>
      <c r="DI48">
        <f t="shared" si="51"/>
        <v>0</v>
      </c>
      <c r="DJ48">
        <f t="shared" si="52"/>
        <v>0</v>
      </c>
      <c r="DK48">
        <f t="shared" si="53"/>
        <v>0</v>
      </c>
      <c r="DL48">
        <f t="shared" si="54"/>
        <v>0</v>
      </c>
      <c r="DM48">
        <f t="shared" si="55"/>
        <v>1</v>
      </c>
      <c r="DN48">
        <f t="shared" si="56"/>
        <v>0</v>
      </c>
      <c r="DO48">
        <f t="shared" si="57"/>
        <v>0</v>
      </c>
      <c r="DP48">
        <f t="shared" si="58"/>
        <v>0</v>
      </c>
      <c r="DQ48">
        <f t="shared" si="59"/>
        <v>0</v>
      </c>
      <c r="DR48">
        <f t="shared" si="60"/>
        <v>0</v>
      </c>
      <c r="DS48">
        <f t="shared" si="61"/>
        <v>0</v>
      </c>
      <c r="DT48" s="5"/>
      <c r="DU48">
        <f t="shared" si="28"/>
        <v>1</v>
      </c>
      <c r="DV48">
        <f t="shared" si="7"/>
        <v>0</v>
      </c>
      <c r="DW48">
        <f t="shared" si="8"/>
        <v>0</v>
      </c>
      <c r="DX48">
        <f t="shared" si="9"/>
        <v>1</v>
      </c>
      <c r="DY48">
        <f t="shared" si="10"/>
        <v>0</v>
      </c>
      <c r="DZ48">
        <f t="shared" si="11"/>
        <v>1</v>
      </c>
      <c r="EA48">
        <f t="shared" si="12"/>
        <v>0</v>
      </c>
      <c r="EB48">
        <f t="shared" si="13"/>
        <v>1</v>
      </c>
      <c r="EC48">
        <f t="shared" si="14"/>
        <v>1</v>
      </c>
      <c r="ED48">
        <f t="shared" si="15"/>
        <v>0</v>
      </c>
      <c r="EE48">
        <f t="shared" si="16"/>
        <v>1</v>
      </c>
      <c r="EF48">
        <f t="shared" si="17"/>
        <v>1</v>
      </c>
      <c r="EG48">
        <f t="shared" si="18"/>
        <v>1</v>
      </c>
      <c r="EH48">
        <f t="shared" si="19"/>
        <v>1</v>
      </c>
      <c r="EI48">
        <f t="shared" si="20"/>
        <v>0</v>
      </c>
      <c r="EJ48">
        <f t="shared" si="21"/>
        <v>1</v>
      </c>
      <c r="EK48" s="5"/>
      <c r="EL48">
        <f t="shared" si="119"/>
        <v>0</v>
      </c>
      <c r="EM48">
        <f t="shared" si="120"/>
        <v>1</v>
      </c>
      <c r="EN48">
        <f t="shared" si="121"/>
        <v>0</v>
      </c>
      <c r="EO48">
        <f t="shared" si="122"/>
        <v>0</v>
      </c>
      <c r="EP48">
        <f t="shared" si="123"/>
        <v>1</v>
      </c>
      <c r="EQ48">
        <f t="shared" si="124"/>
        <v>0</v>
      </c>
      <c r="ER48">
        <f t="shared" si="125"/>
        <v>1</v>
      </c>
      <c r="ES48">
        <f t="shared" si="126"/>
        <v>0</v>
      </c>
      <c r="ET48">
        <f t="shared" si="127"/>
        <v>0</v>
      </c>
      <c r="EU48">
        <f t="shared" si="128"/>
        <v>0</v>
      </c>
      <c r="EV48">
        <f t="shared" si="129"/>
        <v>0</v>
      </c>
      <c r="EW48">
        <f t="shared" si="130"/>
        <v>0</v>
      </c>
      <c r="EX48">
        <f t="shared" si="131"/>
        <v>0</v>
      </c>
      <c r="EY48">
        <f t="shared" si="132"/>
        <v>0</v>
      </c>
      <c r="EZ48">
        <f t="shared" si="133"/>
        <v>1</v>
      </c>
      <c r="FA48">
        <f t="shared" si="134"/>
        <v>0</v>
      </c>
    </row>
    <row r="49" spans="1:157" s="66" customFormat="1">
      <c r="A49" s="65"/>
      <c r="C49" s="65"/>
      <c r="D49" s="67"/>
      <c r="V49" s="5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5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5"/>
      <c r="BU49" s="5"/>
      <c r="CL49" s="5"/>
      <c r="DC49" s="5"/>
      <c r="DT49" s="5"/>
      <c r="EK49" s="5"/>
    </row>
    <row r="50" spans="1:157">
      <c r="BV50" s="2">
        <f>SUM(BV8:BV48)</f>
        <v>4</v>
      </c>
      <c r="BW50" s="2">
        <f t="shared" ref="BW50:CK50" si="140">SUM(BW8:BW48)</f>
        <v>5</v>
      </c>
      <c r="BX50" s="2">
        <f t="shared" si="140"/>
        <v>9</v>
      </c>
      <c r="BY50" s="2">
        <f t="shared" si="140"/>
        <v>9</v>
      </c>
      <c r="BZ50" s="2">
        <f t="shared" si="140"/>
        <v>0</v>
      </c>
      <c r="CA50" s="2">
        <f t="shared" si="140"/>
        <v>0</v>
      </c>
      <c r="CB50" s="2">
        <f t="shared" si="140"/>
        <v>0</v>
      </c>
      <c r="CC50" s="2">
        <f t="shared" si="140"/>
        <v>0</v>
      </c>
      <c r="CD50" s="2">
        <f t="shared" si="140"/>
        <v>0</v>
      </c>
      <c r="CE50" s="2">
        <f t="shared" si="140"/>
        <v>11</v>
      </c>
      <c r="CF50" s="2">
        <f t="shared" si="140"/>
        <v>11</v>
      </c>
      <c r="CG50" s="2">
        <f t="shared" si="140"/>
        <v>0</v>
      </c>
      <c r="CH50" s="2">
        <f t="shared" si="140"/>
        <v>8</v>
      </c>
      <c r="CI50" s="2">
        <f t="shared" si="140"/>
        <v>7</v>
      </c>
      <c r="CJ50" s="2">
        <f t="shared" si="140"/>
        <v>12</v>
      </c>
      <c r="CK50" s="2">
        <f t="shared" si="140"/>
        <v>14</v>
      </c>
      <c r="CM50" s="2">
        <f>SUM(CM8:CM48)</f>
        <v>3</v>
      </c>
      <c r="CN50" s="2">
        <f t="shared" ref="CN50:DB50" si="141">SUM(CN8:CN48)</f>
        <v>7</v>
      </c>
      <c r="CO50" s="2">
        <f t="shared" si="141"/>
        <v>6</v>
      </c>
      <c r="CP50" s="2">
        <f t="shared" si="141"/>
        <v>12</v>
      </c>
      <c r="CQ50" s="2">
        <f t="shared" si="141"/>
        <v>0</v>
      </c>
      <c r="CR50" s="2">
        <f t="shared" si="141"/>
        <v>8</v>
      </c>
      <c r="CS50" s="2">
        <f t="shared" si="141"/>
        <v>0</v>
      </c>
      <c r="CT50" s="2">
        <f t="shared" si="141"/>
        <v>17</v>
      </c>
      <c r="CU50" s="2">
        <f t="shared" si="141"/>
        <v>21</v>
      </c>
      <c r="CV50" s="2">
        <f t="shared" si="141"/>
        <v>5</v>
      </c>
      <c r="CW50" s="2">
        <f t="shared" si="141"/>
        <v>10</v>
      </c>
      <c r="CX50" s="2">
        <f t="shared" si="141"/>
        <v>0</v>
      </c>
      <c r="CY50" s="2">
        <f t="shared" si="141"/>
        <v>9</v>
      </c>
      <c r="CZ50" s="2">
        <f t="shared" si="141"/>
        <v>3</v>
      </c>
      <c r="DA50" s="2">
        <f t="shared" si="141"/>
        <v>7</v>
      </c>
      <c r="DB50" s="2">
        <f t="shared" si="141"/>
        <v>7</v>
      </c>
      <c r="DD50" s="2">
        <f>SUM(DD8:DD48)</f>
        <v>4</v>
      </c>
      <c r="DE50" s="2">
        <f t="shared" ref="DE50:DS50" si="142">SUM(DE8:DE48)</f>
        <v>7</v>
      </c>
      <c r="DF50" s="2">
        <f t="shared" si="142"/>
        <v>9</v>
      </c>
      <c r="DG50" s="2">
        <f t="shared" si="142"/>
        <v>7</v>
      </c>
      <c r="DH50" s="2">
        <f t="shared" si="142"/>
        <v>15</v>
      </c>
      <c r="DI50" s="2">
        <f t="shared" si="142"/>
        <v>20</v>
      </c>
      <c r="DJ50" s="2">
        <f t="shared" si="142"/>
        <v>26</v>
      </c>
      <c r="DK50" s="2">
        <f t="shared" si="142"/>
        <v>10</v>
      </c>
      <c r="DL50" s="2">
        <f t="shared" si="142"/>
        <v>6</v>
      </c>
      <c r="DM50" s="2">
        <f t="shared" si="142"/>
        <v>14</v>
      </c>
      <c r="DN50" s="2">
        <f t="shared" si="142"/>
        <v>6</v>
      </c>
      <c r="DO50" s="2">
        <f t="shared" si="142"/>
        <v>22</v>
      </c>
      <c r="DP50" s="2">
        <f t="shared" si="142"/>
        <v>8</v>
      </c>
      <c r="DQ50" s="2">
        <f t="shared" si="142"/>
        <v>11</v>
      </c>
      <c r="DR50" s="2">
        <f t="shared" si="142"/>
        <v>2</v>
      </c>
      <c r="DS50" s="2">
        <f t="shared" si="142"/>
        <v>18</v>
      </c>
      <c r="DU50" s="2">
        <f>SUM(DU8:DU48)</f>
        <v>26</v>
      </c>
      <c r="DV50" s="2">
        <f t="shared" ref="DV50:EJ50" si="143">SUM(DV8:DV48)</f>
        <v>13</v>
      </c>
      <c r="DW50" s="2">
        <f t="shared" si="143"/>
        <v>14</v>
      </c>
      <c r="DX50" s="2">
        <f t="shared" si="143"/>
        <v>9</v>
      </c>
      <c r="DY50" s="2">
        <f t="shared" si="143"/>
        <v>17</v>
      </c>
      <c r="DZ50" s="2">
        <f t="shared" si="143"/>
        <v>13</v>
      </c>
      <c r="EA50" s="2">
        <f t="shared" si="143"/>
        <v>13</v>
      </c>
      <c r="EB50" s="2">
        <f t="shared" si="143"/>
        <v>7</v>
      </c>
      <c r="EC50" s="2">
        <f t="shared" si="143"/>
        <v>14</v>
      </c>
      <c r="ED50" s="2">
        <f t="shared" si="143"/>
        <v>11</v>
      </c>
      <c r="EE50" s="2">
        <f t="shared" si="143"/>
        <v>10</v>
      </c>
      <c r="EF50" s="2">
        <f t="shared" si="143"/>
        <v>13</v>
      </c>
      <c r="EG50" s="2">
        <f t="shared" si="143"/>
        <v>16</v>
      </c>
      <c r="EH50" s="2">
        <f t="shared" si="143"/>
        <v>17</v>
      </c>
      <c r="EI50" s="2">
        <f t="shared" si="143"/>
        <v>2</v>
      </c>
      <c r="EJ50" s="2">
        <f t="shared" si="143"/>
        <v>2</v>
      </c>
      <c r="EL50" s="2">
        <f>SUM(EL8:EL48)</f>
        <v>4</v>
      </c>
      <c r="EM50" s="2">
        <f t="shared" ref="EM50:FA50" si="144">SUM(EM8:EM48)</f>
        <v>9</v>
      </c>
      <c r="EN50" s="2">
        <f t="shared" si="144"/>
        <v>3</v>
      </c>
      <c r="EO50" s="2">
        <f t="shared" si="144"/>
        <v>4</v>
      </c>
      <c r="EP50" s="2">
        <f t="shared" si="144"/>
        <v>9</v>
      </c>
      <c r="EQ50" s="2">
        <f t="shared" si="144"/>
        <v>0</v>
      </c>
      <c r="ER50" s="2">
        <f t="shared" si="144"/>
        <v>2</v>
      </c>
      <c r="ES50" s="2">
        <f t="shared" si="144"/>
        <v>7</v>
      </c>
      <c r="ET50" s="2">
        <f t="shared" si="144"/>
        <v>0</v>
      </c>
      <c r="EU50" s="2">
        <f t="shared" si="144"/>
        <v>0</v>
      </c>
      <c r="EV50" s="2">
        <f t="shared" si="144"/>
        <v>4</v>
      </c>
      <c r="EW50" s="2">
        <f t="shared" si="144"/>
        <v>6</v>
      </c>
      <c r="EX50" s="2">
        <f t="shared" si="144"/>
        <v>0</v>
      </c>
      <c r="EY50" s="2">
        <f t="shared" si="144"/>
        <v>3</v>
      </c>
      <c r="EZ50" s="2">
        <f t="shared" si="144"/>
        <v>18</v>
      </c>
      <c r="FA50" s="2">
        <f t="shared" si="144"/>
        <v>0</v>
      </c>
    </row>
    <row r="51" spans="1:157">
      <c r="V51" s="5" t="s">
        <v>45</v>
      </c>
      <c r="W51">
        <f>IF(W17&gt;W8,1,0)</f>
        <v>0</v>
      </c>
      <c r="X51">
        <f t="shared" ref="X51:AJ51" si="145">IF(X17&gt;X8,1,0)</f>
        <v>0</v>
      </c>
      <c r="Y51">
        <f t="shared" si="145"/>
        <v>0</v>
      </c>
      <c r="Z51">
        <f t="shared" si="145"/>
        <v>0</v>
      </c>
      <c r="AA51">
        <f t="shared" si="145"/>
        <v>0</v>
      </c>
      <c r="AB51">
        <f t="shared" si="145"/>
        <v>0</v>
      </c>
      <c r="AC51">
        <f t="shared" si="145"/>
        <v>0</v>
      </c>
      <c r="AD51">
        <f t="shared" si="145"/>
        <v>0</v>
      </c>
      <c r="AE51">
        <f t="shared" si="145"/>
        <v>0</v>
      </c>
      <c r="AF51">
        <f t="shared" si="145"/>
        <v>0</v>
      </c>
      <c r="AG51">
        <f t="shared" si="145"/>
        <v>0</v>
      </c>
      <c r="AH51">
        <f t="shared" si="145"/>
        <v>0</v>
      </c>
      <c r="AI51">
        <f t="shared" si="145"/>
        <v>0</v>
      </c>
      <c r="AJ51">
        <f t="shared" si="145"/>
        <v>0</v>
      </c>
      <c r="AN51" s="10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pans="1:157">
      <c r="V52" s="5" t="s">
        <v>48</v>
      </c>
      <c r="W52" s="2">
        <f>W17-W8</f>
        <v>-2.3084937327807458</v>
      </c>
      <c r="X52" s="2">
        <f t="shared" ref="X52:AJ52" si="146">X17-X8</f>
        <v>-4.3003691228943701</v>
      </c>
      <c r="Y52" s="2">
        <f t="shared" si="146"/>
        <v>-2.0339279202899534</v>
      </c>
      <c r="Z52" s="2">
        <f t="shared" si="146"/>
        <v>-1.5134677892954662</v>
      </c>
      <c r="AA52" s="2">
        <f t="shared" si="146"/>
        <v>-8.3985944743621976E-2</v>
      </c>
      <c r="AB52" s="2">
        <f t="shared" si="146"/>
        <v>-0.3958101002685912</v>
      </c>
      <c r="AC52" s="2">
        <f t="shared" si="146"/>
        <v>-0.10229553504630662</v>
      </c>
      <c r="AD52" s="2">
        <f t="shared" si="146"/>
        <v>-6.4068283688770045E-2</v>
      </c>
      <c r="AE52" s="2">
        <f t="shared" si="146"/>
        <v>-0.10261743924865208</v>
      </c>
      <c r="AF52" s="2">
        <f t="shared" si="146"/>
        <v>-2.1078844252970814</v>
      </c>
      <c r="AG52" s="2">
        <f t="shared" si="146"/>
        <v>-1.8420111644953332</v>
      </c>
      <c r="AH52" s="2">
        <f t="shared" si="146"/>
        <v>-9.1001157671930066E-2</v>
      </c>
      <c r="AI52" s="2">
        <f t="shared" si="146"/>
        <v>-0.8462956905439083</v>
      </c>
      <c r="AJ52" s="2">
        <f t="shared" si="146"/>
        <v>-1.996288631573687</v>
      </c>
      <c r="AK52" s="2"/>
      <c r="AL52" s="2"/>
    </row>
    <row r="54" spans="1:157">
      <c r="V54" s="5" t="s">
        <v>46</v>
      </c>
      <c r="W54">
        <f>IF(W32&gt;W18,1,0)</f>
        <v>0</v>
      </c>
      <c r="X54">
        <f t="shared" ref="X54:AJ54" si="147">IF(X32&gt;X18,1,0)</f>
        <v>1</v>
      </c>
      <c r="Y54">
        <f t="shared" si="147"/>
        <v>0</v>
      </c>
      <c r="Z54">
        <f t="shared" si="147"/>
        <v>1</v>
      </c>
      <c r="AA54">
        <f t="shared" si="147"/>
        <v>0</v>
      </c>
      <c r="AB54">
        <f t="shared" si="147"/>
        <v>0</v>
      </c>
      <c r="AC54">
        <f t="shared" si="147"/>
        <v>0</v>
      </c>
      <c r="AD54">
        <f t="shared" si="147"/>
        <v>0</v>
      </c>
      <c r="AE54">
        <f t="shared" si="147"/>
        <v>0</v>
      </c>
      <c r="AF54">
        <f t="shared" si="147"/>
        <v>0</v>
      </c>
      <c r="AG54">
        <f t="shared" si="147"/>
        <v>0</v>
      </c>
      <c r="AH54">
        <f t="shared" si="147"/>
        <v>0</v>
      </c>
      <c r="AI54">
        <f t="shared" si="147"/>
        <v>0</v>
      </c>
      <c r="AJ54">
        <f t="shared" si="147"/>
        <v>0</v>
      </c>
    </row>
    <row r="55" spans="1:157">
      <c r="V55" s="5" t="s">
        <v>48</v>
      </c>
      <c r="W55" s="2">
        <f>W32-W18</f>
        <v>-0.37133481119806788</v>
      </c>
      <c r="X55" s="2">
        <f t="shared" ref="X55:AJ55" si="148">X32-X18</f>
        <v>0.11633834906642848</v>
      </c>
      <c r="Y55" s="2">
        <f t="shared" si="148"/>
        <v>-0.41399978827586592</v>
      </c>
      <c r="Z55" s="2">
        <f t="shared" si="148"/>
        <v>0.54366222720456303</v>
      </c>
      <c r="AA55" s="2">
        <f t="shared" si="148"/>
        <v>-0.3418348526131767</v>
      </c>
      <c r="AB55" s="2">
        <f t="shared" si="148"/>
        <v>-0.36279146731494705</v>
      </c>
      <c r="AC55" s="2">
        <f t="shared" si="148"/>
        <v>-0.23332427268131228</v>
      </c>
      <c r="AD55" s="2">
        <f t="shared" si="148"/>
        <v>-0.48955886510821456</v>
      </c>
      <c r="AE55" s="2">
        <f t="shared" si="148"/>
        <v>-0.29341347115020078</v>
      </c>
      <c r="AF55" s="2">
        <f t="shared" si="148"/>
        <v>-0.69668375512824499</v>
      </c>
      <c r="AG55" s="2">
        <f t="shared" si="148"/>
        <v>-0.54344877069762676</v>
      </c>
      <c r="AH55" s="2">
        <f t="shared" si="148"/>
        <v>-0.42793140932501705</v>
      </c>
      <c r="AI55" s="2">
        <f t="shared" si="148"/>
        <v>-0.62788456647379443</v>
      </c>
      <c r="AJ55" s="2">
        <f t="shared" si="148"/>
        <v>-0.25436478398199847</v>
      </c>
      <c r="AK55" s="2"/>
      <c r="AL55" s="2"/>
      <c r="AN55" s="11"/>
    </row>
    <row r="57" spans="1:157">
      <c r="V57" s="5" t="s">
        <v>47</v>
      </c>
      <c r="W57">
        <f>IF(W42&gt;W33,1,0)</f>
        <v>0</v>
      </c>
      <c r="X57">
        <f t="shared" ref="X57:AJ57" si="149">IF(X42&gt;X33,1,0)</f>
        <v>0</v>
      </c>
      <c r="Y57">
        <f t="shared" si="149"/>
        <v>0</v>
      </c>
      <c r="Z57">
        <f t="shared" si="149"/>
        <v>0</v>
      </c>
      <c r="AA57">
        <f t="shared" si="149"/>
        <v>0</v>
      </c>
      <c r="AB57">
        <f t="shared" si="149"/>
        <v>1</v>
      </c>
      <c r="AC57">
        <f t="shared" si="149"/>
        <v>0</v>
      </c>
      <c r="AD57">
        <f t="shared" si="149"/>
        <v>0</v>
      </c>
      <c r="AE57">
        <f t="shared" si="149"/>
        <v>0</v>
      </c>
      <c r="AF57">
        <f t="shared" si="149"/>
        <v>1</v>
      </c>
      <c r="AG57">
        <f t="shared" si="149"/>
        <v>0</v>
      </c>
      <c r="AH57">
        <f t="shared" si="149"/>
        <v>0</v>
      </c>
      <c r="AI57">
        <f t="shared" si="149"/>
        <v>0</v>
      </c>
      <c r="AJ57">
        <f t="shared" si="149"/>
        <v>0</v>
      </c>
      <c r="AN57" s="12"/>
    </row>
    <row r="58" spans="1:157">
      <c r="V58" s="5" t="s">
        <v>48</v>
      </c>
      <c r="W58" s="2">
        <f>W42-W33</f>
        <v>-0.35937966175080338</v>
      </c>
      <c r="X58" s="2">
        <f t="shared" ref="X58:AJ58" si="150">X42-X33</f>
        <v>-0.59596150965598182</v>
      </c>
      <c r="Y58" s="2">
        <f t="shared" si="150"/>
        <v>-0.67399894984650133</v>
      </c>
      <c r="Z58" s="2">
        <f t="shared" si="150"/>
        <v>-0.84531956906238404</v>
      </c>
      <c r="AA58" s="2">
        <f t="shared" si="150"/>
        <v>-0.2544584742289755</v>
      </c>
      <c r="AB58" s="2">
        <f t="shared" si="150"/>
        <v>8.526832347572455E-2</v>
      </c>
      <c r="AC58" s="2">
        <f t="shared" si="150"/>
        <v>-0.49273775093351002</v>
      </c>
      <c r="AD58" s="2">
        <f t="shared" si="150"/>
        <v>-0.66574966442091066</v>
      </c>
      <c r="AE58" s="2">
        <f t="shared" si="150"/>
        <v>-0.65926444490893132</v>
      </c>
      <c r="AF58" s="2">
        <f t="shared" si="150"/>
        <v>8.1918804453604332E-2</v>
      </c>
      <c r="AG58" s="2">
        <f t="shared" si="150"/>
        <v>-0.8337384227666762</v>
      </c>
      <c r="AH58" s="2">
        <f t="shared" si="150"/>
        <v>-0.42019873271766972</v>
      </c>
      <c r="AI58" s="2">
        <f t="shared" si="150"/>
        <v>-0.4693913240713159</v>
      </c>
      <c r="AJ58" s="2">
        <f t="shared" si="150"/>
        <v>-0.46558496305998354</v>
      </c>
      <c r="AK58" s="2"/>
      <c r="AL58" s="2"/>
    </row>
  </sheetData>
  <mergeCells count="12">
    <mergeCell ref="B45:B48"/>
    <mergeCell ref="BV2:CI2"/>
    <mergeCell ref="CM2:CZ2"/>
    <mergeCell ref="DD2:DQ2"/>
    <mergeCell ref="DU2:EH2"/>
    <mergeCell ref="EL2:EY2"/>
    <mergeCell ref="BE2:BR2"/>
    <mergeCell ref="B4:B14"/>
    <mergeCell ref="E2:S2"/>
    <mergeCell ref="W2:AJ2"/>
    <mergeCell ref="AN2:BA2"/>
    <mergeCell ref="B15:B4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25"/>
  <sheetViews>
    <sheetView tabSelected="1" workbookViewId="0">
      <selection activeCell="D29" sqref="D29"/>
    </sheetView>
  </sheetViews>
  <sheetFormatPr baseColWidth="10" defaultRowHeight="14" x14ac:dyDescent="0"/>
  <cols>
    <col min="1" max="3" width="10.83203125" style="4"/>
    <col min="4" max="4" width="14.83203125" style="4" customWidth="1"/>
    <col min="5" max="11" width="10.83203125" style="4"/>
    <col min="12" max="15" width="10.83203125" style="4" customWidth="1"/>
    <col min="16" max="16" width="5.83203125" style="5" customWidth="1"/>
    <col min="17" max="16384" width="10.83203125" style="4"/>
  </cols>
  <sheetData>
    <row r="3" spans="4:11" ht="14" customHeight="1">
      <c r="E3" s="43" t="s">
        <v>77</v>
      </c>
      <c r="F3" s="43"/>
      <c r="G3" s="43"/>
      <c r="H3" s="43"/>
      <c r="I3" s="43"/>
      <c r="J3" s="43"/>
      <c r="K3" s="43"/>
    </row>
    <row r="4" spans="4:11" ht="14" customHeight="1">
      <c r="E4" s="43"/>
      <c r="F4" s="43"/>
      <c r="G4" s="43"/>
      <c r="H4" s="43"/>
      <c r="I4" s="43"/>
      <c r="J4" s="43"/>
      <c r="K4" s="43"/>
    </row>
    <row r="5" spans="4:11" ht="20" customHeight="1">
      <c r="D5" s="30"/>
      <c r="E5" s="31"/>
      <c r="F5" s="31"/>
      <c r="G5" s="44" t="s">
        <v>84</v>
      </c>
      <c r="H5" s="45"/>
      <c r="I5" s="45"/>
      <c r="J5" s="45"/>
      <c r="K5" s="46"/>
    </row>
    <row r="6" spans="4:11" ht="25" customHeight="1">
      <c r="D6" s="47" t="s">
        <v>64</v>
      </c>
      <c r="E6" s="49" t="s">
        <v>49</v>
      </c>
      <c r="F6" s="49" t="s">
        <v>50</v>
      </c>
      <c r="G6" s="55" t="s">
        <v>51</v>
      </c>
      <c r="H6" s="56" t="s">
        <v>52</v>
      </c>
      <c r="I6" s="56" t="s">
        <v>53</v>
      </c>
      <c r="J6" s="56" t="s">
        <v>54</v>
      </c>
      <c r="K6" s="57" t="s">
        <v>55</v>
      </c>
    </row>
    <row r="7" spans="4:11" ht="28" customHeight="1" thickBot="1">
      <c r="D7" s="48"/>
      <c r="E7" s="50"/>
      <c r="F7" s="50"/>
      <c r="G7" s="58"/>
      <c r="H7" s="59"/>
      <c r="I7" s="59"/>
      <c r="J7" s="59"/>
      <c r="K7" s="60"/>
    </row>
    <row r="8" spans="4:11" ht="5" customHeight="1">
      <c r="D8" s="32"/>
      <c r="E8" s="33"/>
      <c r="F8" s="33"/>
      <c r="G8" s="32"/>
      <c r="H8" s="32"/>
      <c r="I8" s="32"/>
      <c r="J8" s="32"/>
      <c r="K8" s="32"/>
    </row>
    <row r="9" spans="4:11" ht="15">
      <c r="D9" s="36" t="s">
        <v>60</v>
      </c>
      <c r="E9" s="34">
        <v>41</v>
      </c>
      <c r="F9" s="34">
        <v>21</v>
      </c>
      <c r="G9" s="35">
        <v>4</v>
      </c>
      <c r="H9" s="35">
        <v>26</v>
      </c>
      <c r="I9" s="35">
        <v>4</v>
      </c>
      <c r="J9" s="35">
        <v>3</v>
      </c>
      <c r="K9" s="35">
        <v>4</v>
      </c>
    </row>
    <row r="10" spans="4:11" ht="15">
      <c r="D10" s="36" t="s">
        <v>61</v>
      </c>
      <c r="E10" s="34">
        <f>E9</f>
        <v>41</v>
      </c>
      <c r="F10" s="34">
        <v>33</v>
      </c>
      <c r="G10" s="35">
        <v>9</v>
      </c>
      <c r="H10" s="35">
        <v>13</v>
      </c>
      <c r="I10" s="35">
        <v>7</v>
      </c>
      <c r="J10" s="35">
        <v>7</v>
      </c>
      <c r="K10" s="35">
        <v>5</v>
      </c>
    </row>
    <row r="11" spans="4:11" ht="15">
      <c r="D11" s="36" t="s">
        <v>62</v>
      </c>
      <c r="E11" s="34">
        <f t="shared" ref="E11:E20" si="0">E10</f>
        <v>41</v>
      </c>
      <c r="F11" s="34">
        <v>33</v>
      </c>
      <c r="G11" s="35">
        <v>3</v>
      </c>
      <c r="H11" s="35">
        <v>14</v>
      </c>
      <c r="I11" s="35">
        <v>9</v>
      </c>
      <c r="J11" s="35">
        <v>6</v>
      </c>
      <c r="K11" s="35">
        <v>9</v>
      </c>
    </row>
    <row r="12" spans="4:11" ht="15">
      <c r="D12" s="36" t="s">
        <v>63</v>
      </c>
      <c r="E12" s="34">
        <f t="shared" si="0"/>
        <v>41</v>
      </c>
      <c r="F12" s="34">
        <v>33</v>
      </c>
      <c r="G12" s="35">
        <v>4</v>
      </c>
      <c r="H12" s="35">
        <v>9</v>
      </c>
      <c r="I12" s="35">
        <v>7</v>
      </c>
      <c r="J12" s="35">
        <v>12</v>
      </c>
      <c r="K12" s="35">
        <v>9</v>
      </c>
    </row>
    <row r="13" spans="4:11" ht="15">
      <c r="D13" s="36" t="s">
        <v>58</v>
      </c>
      <c r="E13" s="34">
        <f t="shared" si="0"/>
        <v>41</v>
      </c>
      <c r="F13" s="34">
        <v>33</v>
      </c>
      <c r="G13" s="35">
        <v>9</v>
      </c>
      <c r="H13" s="35">
        <v>17</v>
      </c>
      <c r="I13" s="35">
        <v>15</v>
      </c>
      <c r="J13" s="35">
        <v>0</v>
      </c>
      <c r="K13" s="35">
        <v>0</v>
      </c>
    </row>
    <row r="14" spans="4:11" ht="15">
      <c r="D14" s="36" t="s">
        <v>66</v>
      </c>
      <c r="E14" s="34">
        <f t="shared" si="0"/>
        <v>41</v>
      </c>
      <c r="F14" s="34" t="s">
        <v>56</v>
      </c>
      <c r="G14" s="35">
        <v>0</v>
      </c>
      <c r="H14" s="35">
        <v>13</v>
      </c>
      <c r="I14" s="35">
        <v>20</v>
      </c>
      <c r="J14" s="35">
        <v>8</v>
      </c>
      <c r="K14" s="35">
        <v>0</v>
      </c>
    </row>
    <row r="15" spans="4:11" ht="15">
      <c r="D15" s="36" t="s">
        <v>59</v>
      </c>
      <c r="E15" s="34">
        <f t="shared" si="0"/>
        <v>41</v>
      </c>
      <c r="F15" s="34">
        <v>40</v>
      </c>
      <c r="G15" s="35">
        <v>2</v>
      </c>
      <c r="H15" s="35">
        <v>13</v>
      </c>
      <c r="I15" s="35">
        <v>26</v>
      </c>
      <c r="J15" s="35">
        <v>0</v>
      </c>
      <c r="K15" s="35">
        <v>0</v>
      </c>
    </row>
    <row r="16" spans="4:11" ht="15">
      <c r="D16" s="36" t="s">
        <v>65</v>
      </c>
      <c r="E16" s="34">
        <f t="shared" si="0"/>
        <v>41</v>
      </c>
      <c r="F16" s="34">
        <v>33</v>
      </c>
      <c r="G16" s="35">
        <v>7</v>
      </c>
      <c r="H16" s="35">
        <v>7</v>
      </c>
      <c r="I16" s="35">
        <v>10</v>
      </c>
      <c r="J16" s="35">
        <v>17</v>
      </c>
      <c r="K16" s="35">
        <v>0</v>
      </c>
    </row>
    <row r="17" spans="4:11" ht="15">
      <c r="D17" s="36" t="s">
        <v>71</v>
      </c>
      <c r="E17" s="34">
        <f t="shared" si="0"/>
        <v>41</v>
      </c>
      <c r="F17" s="34" t="s">
        <v>56</v>
      </c>
      <c r="G17" s="35">
        <v>0</v>
      </c>
      <c r="H17" s="35">
        <v>14</v>
      </c>
      <c r="I17" s="35">
        <v>6</v>
      </c>
      <c r="J17" s="35">
        <v>21</v>
      </c>
      <c r="K17" s="35">
        <v>0</v>
      </c>
    </row>
    <row r="18" spans="4:11" ht="15">
      <c r="D18" s="36" t="s">
        <v>67</v>
      </c>
      <c r="E18" s="34">
        <f t="shared" si="0"/>
        <v>41</v>
      </c>
      <c r="F18" s="34" t="s">
        <v>56</v>
      </c>
      <c r="G18" s="35">
        <v>0</v>
      </c>
      <c r="H18" s="35">
        <v>11</v>
      </c>
      <c r="I18" s="35">
        <v>14</v>
      </c>
      <c r="J18" s="35">
        <v>5</v>
      </c>
      <c r="K18" s="35">
        <v>11</v>
      </c>
    </row>
    <row r="19" spans="4:11" ht="15">
      <c r="D19" s="36" t="s">
        <v>70</v>
      </c>
      <c r="E19" s="34">
        <f t="shared" si="0"/>
        <v>41</v>
      </c>
      <c r="F19" s="34">
        <v>36</v>
      </c>
      <c r="G19" s="35">
        <v>4</v>
      </c>
      <c r="H19" s="35">
        <v>10</v>
      </c>
      <c r="I19" s="35">
        <v>6</v>
      </c>
      <c r="J19" s="35">
        <v>10</v>
      </c>
      <c r="K19" s="35">
        <v>11</v>
      </c>
    </row>
    <row r="20" spans="4:11" ht="15">
      <c r="D20" s="36" t="s">
        <v>68</v>
      </c>
      <c r="E20" s="34">
        <f t="shared" si="0"/>
        <v>41</v>
      </c>
      <c r="F20" s="34">
        <v>35</v>
      </c>
      <c r="G20" s="35">
        <v>6</v>
      </c>
      <c r="H20" s="35">
        <v>13</v>
      </c>
      <c r="I20" s="35">
        <v>22</v>
      </c>
      <c r="J20" s="35">
        <v>0</v>
      </c>
      <c r="K20" s="35">
        <v>0</v>
      </c>
    </row>
    <row r="21" spans="4:11" ht="16" thickBot="1">
      <c r="D21" s="52" t="s">
        <v>69</v>
      </c>
      <c r="E21" s="53">
        <f>E20</f>
        <v>41</v>
      </c>
      <c r="F21" s="53" t="s">
        <v>56</v>
      </c>
      <c r="G21" s="54">
        <v>0</v>
      </c>
      <c r="H21" s="54">
        <v>16</v>
      </c>
      <c r="I21" s="54">
        <v>8</v>
      </c>
      <c r="J21" s="54">
        <v>9</v>
      </c>
      <c r="K21" s="54">
        <v>8</v>
      </c>
    </row>
    <row r="22" spans="4:11" ht="16" thickTop="1">
      <c r="D22" s="36" t="s">
        <v>57</v>
      </c>
      <c r="E22" s="34">
        <f>E21</f>
        <v>41</v>
      </c>
      <c r="F22" s="34">
        <v>34</v>
      </c>
      <c r="G22" s="35">
        <v>3</v>
      </c>
      <c r="H22" s="35">
        <v>17</v>
      </c>
      <c r="I22" s="35">
        <v>11</v>
      </c>
      <c r="J22" s="35">
        <v>3</v>
      </c>
      <c r="K22" s="35">
        <v>7</v>
      </c>
    </row>
    <row r="23" spans="4:11" ht="15">
      <c r="D23" s="36" t="s">
        <v>78</v>
      </c>
      <c r="E23" s="34">
        <f>E22</f>
        <v>41</v>
      </c>
      <c r="F23" s="34">
        <v>24</v>
      </c>
      <c r="G23" s="35">
        <v>18</v>
      </c>
      <c r="H23" s="35">
        <v>2</v>
      </c>
      <c r="I23" s="35">
        <v>2</v>
      </c>
      <c r="J23" s="35">
        <v>7</v>
      </c>
      <c r="K23" s="35">
        <v>12</v>
      </c>
    </row>
    <row r="24" spans="4:11" ht="15">
      <c r="D24" s="39" t="s">
        <v>83</v>
      </c>
      <c r="E24" s="37">
        <f>E23</f>
        <v>41</v>
      </c>
      <c r="F24" s="37">
        <v>0</v>
      </c>
      <c r="G24" s="38">
        <v>0</v>
      </c>
      <c r="H24" s="38">
        <v>2</v>
      </c>
      <c r="I24" s="38">
        <v>18</v>
      </c>
      <c r="J24" s="38">
        <v>7</v>
      </c>
      <c r="K24" s="38">
        <v>14</v>
      </c>
    </row>
    <row r="25" spans="4:11" ht="15">
      <c r="D25" s="30" t="s">
        <v>85</v>
      </c>
      <c r="E25" s="30"/>
      <c r="F25" s="30"/>
      <c r="G25" s="30"/>
      <c r="H25" s="30"/>
      <c r="I25" s="30"/>
      <c r="J25" s="30"/>
      <c r="K25" s="30"/>
    </row>
  </sheetData>
  <mergeCells count="10">
    <mergeCell ref="E3:K4"/>
    <mergeCell ref="G5:K5"/>
    <mergeCell ref="D6:D7"/>
    <mergeCell ref="E6:E7"/>
    <mergeCell ref="F6:F7"/>
    <mergeCell ref="G6:G7"/>
    <mergeCell ref="H6:H7"/>
    <mergeCell ref="I6:I7"/>
    <mergeCell ref="J6:J7"/>
    <mergeCell ref="K6:K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0" zoomScale="140" zoomScaleNormal="140" zoomScalePageLayoutView="140" workbookViewId="0">
      <selection activeCell="K63" sqref="K63"/>
    </sheetView>
  </sheetViews>
  <sheetFormatPr baseColWidth="10" defaultRowHeight="14" x14ac:dyDescent="0"/>
  <cols>
    <col min="1" max="16384" width="10.83203125" style="4"/>
  </cols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2"/>
  <sheetViews>
    <sheetView topLeftCell="A38" zoomScale="80" zoomScaleNormal="80" zoomScalePageLayoutView="80" workbookViewId="0">
      <selection activeCell="W72" sqref="W72"/>
    </sheetView>
  </sheetViews>
  <sheetFormatPr baseColWidth="10" defaultColWidth="8.83203125" defaultRowHeight="14" x14ac:dyDescent="0"/>
  <cols>
    <col min="1" max="16384" width="8.83203125" style="4"/>
  </cols>
  <sheetData>
    <row r="2" spans="3:28" s="7" customFormat="1" ht="20">
      <c r="C2" s="51" t="s">
        <v>34</v>
      </c>
      <c r="D2" s="51"/>
      <c r="E2" s="51"/>
      <c r="F2" s="51"/>
      <c r="G2" s="51"/>
      <c r="J2" s="51" t="s">
        <v>34</v>
      </c>
      <c r="K2" s="51"/>
      <c r="L2" s="51"/>
      <c r="M2" s="51"/>
      <c r="N2" s="51"/>
      <c r="Q2" s="51" t="s">
        <v>34</v>
      </c>
      <c r="R2" s="51"/>
      <c r="S2" s="51"/>
      <c r="T2" s="51"/>
      <c r="U2" s="51"/>
      <c r="X2" s="51" t="s">
        <v>34</v>
      </c>
      <c r="Y2" s="51"/>
      <c r="Z2" s="51"/>
      <c r="AA2" s="51"/>
      <c r="AB2" s="51"/>
    </row>
  </sheetData>
  <mergeCells count="4">
    <mergeCell ref="C2:G2"/>
    <mergeCell ref="J2:N2"/>
    <mergeCell ref="Q2:U2"/>
    <mergeCell ref="X2:AB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casos</vt:lpstr>
      <vt:lpstr>beta</vt:lpstr>
      <vt:lpstr>R0</vt:lpstr>
      <vt:lpstr>Tabla_R0</vt:lpstr>
      <vt:lpstr>Graphs_Medidas</vt:lpstr>
      <vt:lpstr>Graphs_R0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Raul Ovalle</cp:lastModifiedBy>
  <dcterms:created xsi:type="dcterms:W3CDTF">2020-05-01T15:45:03Z</dcterms:created>
  <dcterms:modified xsi:type="dcterms:W3CDTF">2020-05-06T14:54:41Z</dcterms:modified>
</cp:coreProperties>
</file>